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40" windowHeight="5400" activeTab="0"/>
  </bookViews>
  <sheets>
    <sheet name="בדיקת זכאות להלוואת משכנתא" sheetId="1" r:id="rId1"/>
    <sheet name="הלוואת משכנתא והלוואות קיימות ב" sheetId="2" r:id="rId2"/>
  </sheets>
  <definedNames/>
  <calcPr fullCalcOnLoad="1"/>
</workbook>
</file>

<file path=xl/sharedStrings.xml><?xml version="1.0" encoding="utf-8"?>
<sst xmlns="http://schemas.openxmlformats.org/spreadsheetml/2006/main" count="80" uniqueCount="67">
  <si>
    <t>סה"כ</t>
  </si>
  <si>
    <t>החזר</t>
  </si>
  <si>
    <t>ריבית</t>
  </si>
  <si>
    <t>קרן</t>
  </si>
  <si>
    <t>יתרת קרן</t>
  </si>
  <si>
    <t>חודש</t>
  </si>
  <si>
    <t>חודשים</t>
  </si>
  <si>
    <t>סכום</t>
  </si>
  <si>
    <t xml:space="preserve"> </t>
  </si>
  <si>
    <t>יחס החזר</t>
  </si>
  <si>
    <t>עד 40%</t>
  </si>
  <si>
    <t>הערכת שמאי</t>
  </si>
  <si>
    <t>סה"כ מימון בנקאי</t>
  </si>
  <si>
    <t>עלויות נלוות ברכישה</t>
  </si>
  <si>
    <t>סה"כ הון עצמי נדרש</t>
  </si>
  <si>
    <t>קריטריונים בקבלת משכנתא</t>
  </si>
  <si>
    <t>פריסת משך המשכנתא</t>
  </si>
  <si>
    <t xml:space="preserve"> ללא חריגה מהמסגרת או חזרה של 10 צ'קים בשנה</t>
  </si>
  <si>
    <t>פשיטת רגל</t>
  </si>
  <si>
    <t>7שנים מיום הבקשה</t>
  </si>
  <si>
    <t>התנהלות תקינה בחשבון</t>
  </si>
  <si>
    <t>מימון לדירה יחידה</t>
  </si>
  <si>
    <t>עד 75%</t>
  </si>
  <si>
    <t xml:space="preserve">משפר דיור </t>
  </si>
  <si>
    <t>עד 70%</t>
  </si>
  <si>
    <t>דירה נוספת או דירה קיימת</t>
  </si>
  <si>
    <t xml:space="preserve">תקינות הנכס </t>
  </si>
  <si>
    <t>קניין ותכנון</t>
  </si>
  <si>
    <t>הלוואת משכנתא לכל מטרה</t>
  </si>
  <si>
    <t>בגין רכישה שלא לדיור (דירות בחו"ל, רכב וכו')</t>
  </si>
  <si>
    <t>סוגי הלוואות - נכס קיים</t>
  </si>
  <si>
    <t>הלוואת משכנתא לדיור</t>
  </si>
  <si>
    <t>בגין רכישה של נכס להשקעה</t>
  </si>
  <si>
    <t>משך הלוואה בחשבון בשנים</t>
  </si>
  <si>
    <t>החזר הלוואה בחשבון</t>
  </si>
  <si>
    <t>יתרת סכום הלוואות בחשבון</t>
  </si>
  <si>
    <t>הלוואת משכנתא</t>
  </si>
  <si>
    <t>הלוואות קיימות בחשבון</t>
  </si>
  <si>
    <t>כלי עזר</t>
  </si>
  <si>
    <t>החזר חודשי אפשרי - יחס החזר</t>
  </si>
  <si>
    <t>החזר חודשי למשכנתא</t>
  </si>
  <si>
    <t>תקופת משכנתא בשנים</t>
  </si>
  <si>
    <t>גיל הלווה</t>
  </si>
  <si>
    <t>פתרונות לאי קבלת אישור עקרוני</t>
  </si>
  <si>
    <t>סילוק הלוואות</t>
  </si>
  <si>
    <t>הכנסת לווה משלם</t>
  </si>
  <si>
    <t>הכנסת לווה שאינו משלם</t>
  </si>
  <si>
    <t>פתיחת חשבון משותף עם הלווים</t>
  </si>
  <si>
    <t>לקיחת הלוואה לכל מטרה לאחר קבלת משכנתא</t>
  </si>
  <si>
    <t>הון עצמי לרכישה הנכס - לפי שמאי</t>
  </si>
  <si>
    <t>סה"כ הכנסות חודשיות לחשבון</t>
  </si>
  <si>
    <t>מדרגות - ריביות</t>
  </si>
  <si>
    <t>עד 45%</t>
  </si>
  <si>
    <t>46%-60%</t>
  </si>
  <si>
    <t>61%-70%</t>
  </si>
  <si>
    <t>71%-75%</t>
  </si>
  <si>
    <t>מחיר קנייה</t>
  </si>
  <si>
    <t>יש לשנות רק את המסומן בצהוב</t>
  </si>
  <si>
    <t>הערות</t>
  </si>
  <si>
    <t>לבדיקה מול הבנק בכל רגע נתון</t>
  </si>
  <si>
    <t>הפרש-יחס ההחזר האפשרי לבין החזר המשכנתא בפועל</t>
  </si>
  <si>
    <t>החזר חודשי אפשרי בהפחתת הלוואות</t>
  </si>
  <si>
    <t>גיל סיום מקסימלי המשכנתא</t>
  </si>
  <si>
    <t>עד 30 שנים או עד גיל 75 או גיל 80 בבנקים מסוימים</t>
  </si>
  <si>
    <t>עד 50% או יותר בחברות הביטוח</t>
  </si>
  <si>
    <t>נתונים כלליים</t>
  </si>
  <si>
    <t>בדיקת הון עצמי נדרש לביצוע העסקה וזכאות למשכנתא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</si>
</sst>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0.000%"/>
    <numFmt numFmtId="166" formatCode="#,##0.0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Heebo"/>
      <family val="0"/>
    </font>
    <font>
      <sz val="10"/>
      <name val="Heebo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49" fontId="2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64" fontId="1" fillId="0" borderId="0" xfId="0" applyNumberFormat="1" applyFont="1" applyFill="1" applyAlignment="1" applyProtection="1">
      <alignment horizontal="center" vertical="center"/>
      <protection/>
    </xf>
    <xf numFmtId="3" fontId="1" fillId="0" borderId="0" xfId="0" applyNumberFormat="1" applyFont="1" applyFill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horizontal="center" vertical="center"/>
      <protection/>
    </xf>
    <xf numFmtId="3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3" fontId="1" fillId="0" borderId="13" xfId="0" applyNumberFormat="1" applyFont="1" applyFill="1" applyBorder="1" applyAlignment="1" applyProtection="1">
      <alignment horizontal="center" vertical="center"/>
      <protection/>
    </xf>
    <xf numFmtId="3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3" fontId="1" fillId="0" borderId="17" xfId="0" applyNumberFormat="1" applyFont="1" applyFill="1" applyBorder="1" applyAlignment="1" applyProtection="1">
      <alignment horizontal="center" vertical="center"/>
      <protection locked="0"/>
    </xf>
    <xf numFmtId="164" fontId="1" fillId="33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6" fillId="0" borderId="21" xfId="0" applyFont="1" applyBorder="1" applyAlignment="1">
      <alignment horizontal="right" vertical="center"/>
    </xf>
    <xf numFmtId="0" fontId="6" fillId="0" borderId="22" xfId="0" applyFont="1" applyBorder="1" applyAlignment="1">
      <alignment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/>
    </xf>
    <xf numFmtId="0" fontId="6" fillId="0" borderId="23" xfId="0" applyFont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1" xfId="0" applyFont="1" applyFill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5" fillId="33" borderId="0" xfId="0" applyFont="1" applyFill="1" applyAlignment="1">
      <alignment/>
    </xf>
    <xf numFmtId="3" fontId="6" fillId="33" borderId="24" xfId="0" applyNumberFormat="1" applyFont="1" applyFill="1" applyBorder="1" applyAlignment="1">
      <alignment horizontal="center" vertical="center" wrapText="1"/>
    </xf>
    <xf numFmtId="3" fontId="6" fillId="0" borderId="24" xfId="0" applyNumberFormat="1" applyFont="1" applyFill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9" fontId="6" fillId="0" borderId="26" xfId="0" applyNumberFormat="1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9" fontId="6" fillId="33" borderId="26" xfId="35" applyFont="1" applyFill="1" applyBorder="1" applyAlignment="1">
      <alignment horizontal="center" vertical="center"/>
    </xf>
    <xf numFmtId="164" fontId="6" fillId="33" borderId="26" xfId="0" applyNumberFormat="1" applyFont="1" applyFill="1" applyBorder="1" applyAlignment="1">
      <alignment horizontal="center" vertical="center"/>
    </xf>
    <xf numFmtId="9" fontId="6" fillId="0" borderId="26" xfId="35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3" fontId="5" fillId="34" borderId="20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6" fillId="35" borderId="0" xfId="0" applyFont="1" applyFill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5" fillId="6" borderId="13" xfId="0" applyFont="1" applyFill="1" applyBorder="1" applyAlignment="1">
      <alignment horizontal="center"/>
    </xf>
    <xf numFmtId="0" fontId="2" fillId="34" borderId="31" xfId="0" applyNumberFormat="1" applyFont="1" applyFill="1" applyBorder="1" applyAlignment="1" applyProtection="1">
      <alignment horizontal="center" vertical="center"/>
      <protection/>
    </xf>
    <xf numFmtId="0" fontId="2" fillId="34" borderId="32" xfId="0" applyNumberFormat="1" applyFont="1" applyFill="1" applyBorder="1" applyAlignment="1" applyProtection="1">
      <alignment horizontal="center" vertical="center"/>
      <protection/>
    </xf>
    <xf numFmtId="0" fontId="2" fillId="34" borderId="33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4"/>
  <sheetViews>
    <sheetView rightToLeft="1" tabSelected="1" zoomScale="120" zoomScaleNormal="120" zoomScalePageLayoutView="0" workbookViewId="0" topLeftCell="A1">
      <selection activeCell="A24" sqref="A24"/>
    </sheetView>
  </sheetViews>
  <sheetFormatPr defaultColWidth="9.140625" defaultRowHeight="12.75"/>
  <cols>
    <col min="1" max="1" width="45.28125" style="34" bestFit="1" customWidth="1"/>
    <col min="2" max="2" width="9.421875" style="34" bestFit="1" customWidth="1"/>
    <col min="3" max="3" width="6.7109375" style="42" bestFit="1" customWidth="1"/>
    <col min="4" max="4" width="24.8515625" style="34" bestFit="1" customWidth="1"/>
    <col min="5" max="5" width="2.28125" style="34" customWidth="1"/>
    <col min="6" max="6" width="37.28125" style="34" bestFit="1" customWidth="1"/>
    <col min="7" max="7" width="42.00390625" style="34" bestFit="1" customWidth="1"/>
    <col min="8" max="16384" width="9.140625" style="34" customWidth="1"/>
  </cols>
  <sheetData>
    <row r="1" spans="1:7" ht="16.5" thickBot="1">
      <c r="A1" s="71" t="s">
        <v>66</v>
      </c>
      <c r="B1" s="71"/>
      <c r="C1" s="71"/>
      <c r="D1" s="71"/>
      <c r="E1" s="66"/>
      <c r="F1" s="72" t="s">
        <v>15</v>
      </c>
      <c r="G1" s="72"/>
    </row>
    <row r="2" spans="1:7" ht="16.5" thickBot="1">
      <c r="A2" s="64" t="s">
        <v>65</v>
      </c>
      <c r="B2" s="65"/>
      <c r="C2" s="50" t="s">
        <v>38</v>
      </c>
      <c r="D2" s="59" t="s">
        <v>58</v>
      </c>
      <c r="E2" s="66"/>
      <c r="F2" s="67"/>
      <c r="G2" s="68"/>
    </row>
    <row r="3" spans="1:7" ht="15.75">
      <c r="A3" s="35" t="s">
        <v>42</v>
      </c>
      <c r="B3" s="46">
        <v>23</v>
      </c>
      <c r="C3" s="51"/>
      <c r="D3" s="38"/>
      <c r="E3" s="66"/>
      <c r="F3" s="36" t="s">
        <v>16</v>
      </c>
      <c r="G3" s="36" t="s">
        <v>63</v>
      </c>
    </row>
    <row r="4" spans="1:7" ht="15.75">
      <c r="A4" s="37" t="s">
        <v>50</v>
      </c>
      <c r="B4" s="46">
        <v>15000</v>
      </c>
      <c r="C4" s="51"/>
      <c r="D4" s="38"/>
      <c r="E4" s="66"/>
      <c r="F4" s="38" t="s">
        <v>18</v>
      </c>
      <c r="G4" s="38" t="s">
        <v>19</v>
      </c>
    </row>
    <row r="5" spans="1:7" ht="15.75">
      <c r="A5" s="37" t="s">
        <v>35</v>
      </c>
      <c r="B5" s="46">
        <v>30000</v>
      </c>
      <c r="C5" s="51"/>
      <c r="D5" s="38"/>
      <c r="E5" s="66"/>
      <c r="F5" s="38" t="s">
        <v>20</v>
      </c>
      <c r="G5" s="38" t="s">
        <v>17</v>
      </c>
    </row>
    <row r="6" spans="1:7" ht="15.75">
      <c r="A6" s="37" t="s">
        <v>33</v>
      </c>
      <c r="B6" s="46">
        <v>5</v>
      </c>
      <c r="C6" s="51"/>
      <c r="D6" s="38"/>
      <c r="E6" s="66"/>
      <c r="F6" s="38" t="s">
        <v>9</v>
      </c>
      <c r="G6" s="38" t="s">
        <v>10</v>
      </c>
    </row>
    <row r="7" spans="1:7" ht="15.75">
      <c r="A7" s="37" t="s">
        <v>34</v>
      </c>
      <c r="B7" s="47">
        <f>'הלוואת משכנתא והלוואות קיימות ב'!L14</f>
        <v>533.7446785780205</v>
      </c>
      <c r="C7" s="51"/>
      <c r="D7" s="38"/>
      <c r="E7" s="66"/>
      <c r="F7" s="38" t="s">
        <v>21</v>
      </c>
      <c r="G7" s="38" t="s">
        <v>22</v>
      </c>
    </row>
    <row r="8" spans="1:7" ht="15.75">
      <c r="A8" s="37" t="s">
        <v>39</v>
      </c>
      <c r="B8" s="48">
        <f>B4*C8</f>
        <v>5250</v>
      </c>
      <c r="C8" s="56">
        <v>0.35</v>
      </c>
      <c r="D8" s="38"/>
      <c r="E8" s="66"/>
      <c r="F8" s="38" t="s">
        <v>23</v>
      </c>
      <c r="G8" s="38" t="s">
        <v>24</v>
      </c>
    </row>
    <row r="9" spans="1:7" ht="15.75">
      <c r="A9" s="37" t="s">
        <v>61</v>
      </c>
      <c r="B9" s="48">
        <f>B8-B7</f>
        <v>4716.25532142198</v>
      </c>
      <c r="C9" s="52"/>
      <c r="D9" s="38" t="s">
        <v>59</v>
      </c>
      <c r="E9" s="66"/>
      <c r="F9" s="38" t="s">
        <v>25</v>
      </c>
      <c r="G9" s="38" t="s">
        <v>64</v>
      </c>
    </row>
    <row r="10" spans="1:7" ht="16.5" thickBot="1">
      <c r="A10" s="37" t="s">
        <v>56</v>
      </c>
      <c r="B10" s="46">
        <v>1500000</v>
      </c>
      <c r="C10" s="53"/>
      <c r="D10" s="38"/>
      <c r="E10" s="66"/>
      <c r="F10" s="38" t="s">
        <v>26</v>
      </c>
      <c r="G10" s="38" t="s">
        <v>27</v>
      </c>
    </row>
    <row r="11" spans="1:7" ht="15.75">
      <c r="A11" s="37" t="s">
        <v>11</v>
      </c>
      <c r="B11" s="48">
        <f>C11*B10</f>
        <v>1425000</v>
      </c>
      <c r="C11" s="54">
        <v>0.95</v>
      </c>
      <c r="D11" s="38"/>
      <c r="E11" s="66"/>
      <c r="F11" s="69" t="s">
        <v>30</v>
      </c>
      <c r="G11" s="70"/>
    </row>
    <row r="12" spans="1:7" ht="15.75">
      <c r="A12" s="37" t="s">
        <v>12</v>
      </c>
      <c r="B12" s="48">
        <f>C12*B11</f>
        <v>1068750</v>
      </c>
      <c r="C12" s="55">
        <v>0.75</v>
      </c>
      <c r="D12" s="38"/>
      <c r="E12" s="66"/>
      <c r="F12" s="38" t="s">
        <v>28</v>
      </c>
      <c r="G12" s="38" t="s">
        <v>29</v>
      </c>
    </row>
    <row r="13" spans="1:7" ht="16.5" thickBot="1">
      <c r="A13" s="37" t="s">
        <v>49</v>
      </c>
      <c r="B13" s="48">
        <f>B11*C13</f>
        <v>356250</v>
      </c>
      <c r="C13" s="53">
        <f>100%-C12</f>
        <v>0.25</v>
      </c>
      <c r="D13" s="38"/>
      <c r="E13" s="66"/>
      <c r="F13" s="38" t="s">
        <v>31</v>
      </c>
      <c r="G13" s="38" t="s">
        <v>32</v>
      </c>
    </row>
    <row r="14" spans="1:7" ht="15.75">
      <c r="A14" s="37" t="s">
        <v>13</v>
      </c>
      <c r="B14" s="48">
        <f>B10*C14</f>
        <v>90000</v>
      </c>
      <c r="C14" s="56">
        <v>0.06</v>
      </c>
      <c r="D14" s="38"/>
      <c r="E14" s="66"/>
      <c r="F14" s="69" t="s">
        <v>43</v>
      </c>
      <c r="G14" s="70"/>
    </row>
    <row r="15" spans="1:7" ht="15.75">
      <c r="A15" s="37" t="s">
        <v>14</v>
      </c>
      <c r="B15" s="48">
        <f>B13+B14+(B10-B11)</f>
        <v>521250</v>
      </c>
      <c r="C15" s="57">
        <f>B15/B10</f>
        <v>0.3475</v>
      </c>
      <c r="D15" s="38"/>
      <c r="E15" s="66"/>
      <c r="F15" s="38" t="s">
        <v>44</v>
      </c>
      <c r="G15" s="38"/>
    </row>
    <row r="16" spans="1:7" ht="15.75">
      <c r="A16" s="37" t="s">
        <v>41</v>
      </c>
      <c r="B16" s="46">
        <v>30</v>
      </c>
      <c r="C16" s="51"/>
      <c r="D16" s="38"/>
      <c r="E16" s="66"/>
      <c r="F16" s="38" t="s">
        <v>45</v>
      </c>
      <c r="G16" s="38"/>
    </row>
    <row r="17" spans="1:7" ht="15.75">
      <c r="A17" s="37" t="s">
        <v>62</v>
      </c>
      <c r="B17" s="48">
        <v>75</v>
      </c>
      <c r="C17" s="51"/>
      <c r="D17" s="38"/>
      <c r="E17" s="66"/>
      <c r="F17" s="38" t="s">
        <v>46</v>
      </c>
      <c r="G17" s="38"/>
    </row>
    <row r="18" spans="1:7" ht="16.5" thickBot="1">
      <c r="A18" s="39" t="s">
        <v>40</v>
      </c>
      <c r="B18" s="49">
        <f>'הלוואת משכנתא והלוואות קיימות ב'!F14</f>
        <v>5102.375970287098</v>
      </c>
      <c r="C18" s="58"/>
      <c r="D18" s="38"/>
      <c r="E18" s="66"/>
      <c r="F18" s="38" t="s">
        <v>47</v>
      </c>
      <c r="G18" s="38"/>
    </row>
    <row r="19" spans="1:7" ht="16.5" thickBot="1">
      <c r="A19" s="40" t="s">
        <v>60</v>
      </c>
      <c r="B19" s="61">
        <f>B9-B18</f>
        <v>-386.1206488651187</v>
      </c>
      <c r="C19" s="60"/>
      <c r="D19" s="38"/>
      <c r="E19" s="66"/>
      <c r="F19" s="38" t="s">
        <v>48</v>
      </c>
      <c r="G19" s="38"/>
    </row>
    <row r="20" spans="2:7" ht="15.75">
      <c r="B20" s="41"/>
      <c r="E20" s="66"/>
      <c r="F20" s="69" t="s">
        <v>51</v>
      </c>
      <c r="G20" s="70"/>
    </row>
    <row r="21" spans="2:7" ht="15.75">
      <c r="B21" s="41"/>
      <c r="E21" s="66"/>
      <c r="F21" s="43" t="s">
        <v>52</v>
      </c>
      <c r="G21" s="44"/>
    </row>
    <row r="22" spans="1:7" ht="15.75">
      <c r="A22" s="45" t="s">
        <v>57</v>
      </c>
      <c r="B22" s="41"/>
      <c r="E22" s="66"/>
      <c r="F22" s="43" t="s">
        <v>53</v>
      </c>
      <c r="G22" s="44"/>
    </row>
    <row r="23" spans="5:7" ht="15.75">
      <c r="E23" s="66"/>
      <c r="F23" s="43" t="s">
        <v>54</v>
      </c>
      <c r="G23" s="44"/>
    </row>
    <row r="24" spans="5:7" ht="15.75">
      <c r="E24" s="66"/>
      <c r="F24" s="43" t="s">
        <v>55</v>
      </c>
      <c r="G24" s="44"/>
    </row>
  </sheetData>
  <sheetProtection/>
  <mergeCells count="6">
    <mergeCell ref="F2:G2"/>
    <mergeCell ref="F11:G11"/>
    <mergeCell ref="F14:G14"/>
    <mergeCell ref="F20:G20"/>
    <mergeCell ref="A1:D1"/>
    <mergeCell ref="F1:G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B4:Q373"/>
  <sheetViews>
    <sheetView rightToLeft="1" zoomScale="150" zoomScaleNormal="150" zoomScalePageLayoutView="0" workbookViewId="0" topLeftCell="A4">
      <pane ySplit="9" topLeftCell="A13" activePane="bottomLeft" state="frozen"/>
      <selection pane="topLeft" activeCell="A4" sqref="A4"/>
      <selection pane="bottomLeft" activeCell="D8" sqref="D8"/>
    </sheetView>
  </sheetViews>
  <sheetFormatPr defaultColWidth="9.140625" defaultRowHeight="12.75"/>
  <cols>
    <col min="1" max="1" width="2.7109375" style="3" customWidth="1"/>
    <col min="2" max="3" width="8.7109375" style="3" customWidth="1"/>
    <col min="4" max="4" width="9.140625" style="3" bestFit="1" customWidth="1"/>
    <col min="5" max="5" width="8.7109375" style="3" customWidth="1"/>
    <col min="6" max="6" width="9.140625" style="3" bestFit="1" customWidth="1"/>
    <col min="7" max="33" width="8.7109375" style="3" customWidth="1"/>
    <col min="34" max="16384" width="9.140625" style="3" customWidth="1"/>
  </cols>
  <sheetData>
    <row r="4" spans="2:12" ht="12.75">
      <c r="B4" s="1"/>
      <c r="C4" s="2"/>
      <c r="D4" s="2"/>
      <c r="E4" s="2"/>
      <c r="F4" s="2"/>
      <c r="G4" s="2"/>
      <c r="H4" s="1"/>
      <c r="I4" s="2"/>
      <c r="J4" s="2"/>
      <c r="K4" s="2"/>
      <c r="L4" s="2"/>
    </row>
    <row r="5" spans="2:12" ht="13.5" thickBot="1">
      <c r="B5" s="1"/>
      <c r="C5" s="2" t="s">
        <v>8</v>
      </c>
      <c r="D5" s="2"/>
      <c r="E5" s="2"/>
      <c r="F5" s="2"/>
      <c r="G5" s="2"/>
      <c r="H5" s="1"/>
      <c r="I5" s="2" t="s">
        <v>8</v>
      </c>
      <c r="J5" s="2"/>
      <c r="K5" s="2"/>
      <c r="L5" s="2"/>
    </row>
    <row r="6" spans="2:12" ht="13.5" thickBot="1">
      <c r="B6" s="73" t="s">
        <v>36</v>
      </c>
      <c r="C6" s="74"/>
      <c r="D6" s="74"/>
      <c r="E6" s="74"/>
      <c r="F6" s="75"/>
      <c r="G6" s="2"/>
      <c r="H6" s="73" t="s">
        <v>37</v>
      </c>
      <c r="I6" s="74"/>
      <c r="J6" s="74"/>
      <c r="K6" s="74"/>
      <c r="L6" s="75"/>
    </row>
    <row r="7" spans="2:12" ht="12.75">
      <c r="B7" s="25" t="s">
        <v>7</v>
      </c>
      <c r="C7" s="26"/>
      <c r="D7" s="27">
        <f>'בדיקת זכאות להלוואת משכנתא'!B12</f>
        <v>1068750</v>
      </c>
      <c r="E7" s="7"/>
      <c r="F7" s="8"/>
      <c r="G7" s="2"/>
      <c r="H7" s="25" t="s">
        <v>7</v>
      </c>
      <c r="I7" s="26"/>
      <c r="J7" s="27">
        <f>'בדיקת זכאות להלוואת משכנתא'!B5</f>
        <v>30000</v>
      </c>
      <c r="K7" s="7"/>
      <c r="L7" s="8"/>
    </row>
    <row r="8" spans="2:17" ht="15.75">
      <c r="B8" s="6" t="s">
        <v>2</v>
      </c>
      <c r="C8" s="7"/>
      <c r="D8" s="28">
        <v>0.04</v>
      </c>
      <c r="E8" s="7"/>
      <c r="F8" s="8"/>
      <c r="G8" s="2"/>
      <c r="H8" s="6" t="s">
        <v>2</v>
      </c>
      <c r="I8" s="7"/>
      <c r="J8" s="28">
        <v>0.026</v>
      </c>
      <c r="K8" s="7"/>
      <c r="L8" s="8"/>
      <c r="O8" s="45" t="s">
        <v>57</v>
      </c>
      <c r="P8" s="63"/>
      <c r="Q8" s="63"/>
    </row>
    <row r="9" spans="2:12" ht="13.5" thickBot="1">
      <c r="B9" s="29" t="s">
        <v>6</v>
      </c>
      <c r="C9" s="30"/>
      <c r="D9" s="62">
        <f>'בדיקת זכאות להלוואת משכנתא'!B16*12</f>
        <v>360</v>
      </c>
      <c r="E9" s="7"/>
      <c r="F9" s="8"/>
      <c r="G9" s="4"/>
      <c r="H9" s="29" t="s">
        <v>6</v>
      </c>
      <c r="I9" s="30"/>
      <c r="J9" s="62">
        <f>'בדיקת זכאות להלוואת משכנתא'!B6*12</f>
        <v>60</v>
      </c>
      <c r="K9" s="7"/>
      <c r="L9" s="8"/>
    </row>
    <row r="10" spans="2:12" ht="13.5" thickBot="1">
      <c r="B10" s="9"/>
      <c r="C10" s="7"/>
      <c r="D10" s="10"/>
      <c r="E10" s="7"/>
      <c r="F10" s="15" t="s">
        <v>8</v>
      </c>
      <c r="G10" s="2"/>
      <c r="H10" s="9"/>
      <c r="I10" s="7"/>
      <c r="J10" s="10"/>
      <c r="K10" s="7"/>
      <c r="L10" s="8"/>
    </row>
    <row r="11" spans="2:12" ht="13.5" thickBot="1">
      <c r="B11" s="31" t="s">
        <v>5</v>
      </c>
      <c r="C11" s="32" t="s">
        <v>4</v>
      </c>
      <c r="D11" s="32" t="s">
        <v>3</v>
      </c>
      <c r="E11" s="32" t="s">
        <v>2</v>
      </c>
      <c r="F11" s="33" t="s">
        <v>1</v>
      </c>
      <c r="G11" s="4"/>
      <c r="H11" s="31" t="s">
        <v>5</v>
      </c>
      <c r="I11" s="32" t="s">
        <v>4</v>
      </c>
      <c r="J11" s="32" t="s">
        <v>3</v>
      </c>
      <c r="K11" s="32" t="s">
        <v>2</v>
      </c>
      <c r="L11" s="33" t="s">
        <v>1</v>
      </c>
    </row>
    <row r="12" spans="2:12" ht="12.75">
      <c r="B12" s="11" t="s">
        <v>0</v>
      </c>
      <c r="C12" s="12"/>
      <c r="D12" s="13">
        <f>SUM(D14:D314)</f>
        <v>795874.5973850992</v>
      </c>
      <c r="E12" s="13">
        <f>SUM(E14:E314)</f>
        <v>739940.5696713171</v>
      </c>
      <c r="F12" s="14">
        <f>SUM(F14:F313)</f>
        <v>1530712.791086124</v>
      </c>
      <c r="G12" s="4"/>
      <c r="H12" s="11" t="s">
        <v>0</v>
      </c>
      <c r="I12" s="12"/>
      <c r="J12" s="13">
        <f>SUM(J14:J314)</f>
        <v>29999.999999999993</v>
      </c>
      <c r="K12" s="13">
        <f>SUM(K14:K314)</f>
        <v>2024.6807146812323</v>
      </c>
      <c r="L12" s="14">
        <f>SUM(L14:L313)</f>
        <v>32024.680714681206</v>
      </c>
    </row>
    <row r="13" spans="2:12" ht="12.75">
      <c r="B13" s="11"/>
      <c r="C13" s="12"/>
      <c r="D13" s="13"/>
      <c r="E13" s="13"/>
      <c r="F13" s="14"/>
      <c r="G13" s="4"/>
      <c r="H13" s="11"/>
      <c r="I13" s="12"/>
      <c r="J13" s="13"/>
      <c r="K13" s="13"/>
      <c r="L13" s="14"/>
    </row>
    <row r="14" spans="2:12" ht="12.75">
      <c r="B14" s="9">
        <v>1</v>
      </c>
      <c r="C14" s="10">
        <f>D7-D14</f>
        <v>1067210.124029713</v>
      </c>
      <c r="D14" s="10">
        <f>PPMT($D$8/12,B14,$D$9,-$D$7)</f>
        <v>1539.875970287098</v>
      </c>
      <c r="E14" s="10">
        <f>IPMT($D$8/12,B14,$D$9,-$D$7)</f>
        <v>3562.5000000000005</v>
      </c>
      <c r="F14" s="15">
        <f>D14+E14</f>
        <v>5102.375970287098</v>
      </c>
      <c r="G14" s="2"/>
      <c r="H14" s="9">
        <v>1</v>
      </c>
      <c r="I14" s="10">
        <f>J7-J14</f>
        <v>29531.25532142198</v>
      </c>
      <c r="J14" s="10">
        <f>PPMT($J$8/12,H14,$J$9,-$J$7)</f>
        <v>468.74467857802046</v>
      </c>
      <c r="K14" s="10">
        <f>IPMT($J$8/12,H14,$J$9,-$J$7)</f>
        <v>65</v>
      </c>
      <c r="L14" s="15">
        <f>J14+K14</f>
        <v>533.7446785780205</v>
      </c>
    </row>
    <row r="15" spans="2:12" ht="12.75">
      <c r="B15" s="9">
        <f aca="true" t="shared" si="0" ref="B15:B78">IF(B14=0,0,IF(B14+1&lt;$D$9+1,B14+1,0))</f>
        <v>2</v>
      </c>
      <c r="C15" s="10">
        <f aca="true" t="shared" si="1" ref="C15:C78">IF(B15=0,0,C14-D15)</f>
        <v>1065665.115139525</v>
      </c>
      <c r="D15" s="10">
        <f aca="true" t="shared" si="2" ref="D15:D78">IF(B15=0,0,PPMT($D$8/12,B15,$D$9,-$D$7))</f>
        <v>1545.0088901880554</v>
      </c>
      <c r="E15" s="10">
        <f aca="true" t="shared" si="3" ref="E15:E78">IF(B15=0,0,IPMT($D$8/12,B15,$D$9,-$D$7))</f>
        <v>3557.3670800990426</v>
      </c>
      <c r="F15" s="15">
        <f aca="true" t="shared" si="4" ref="F15:F78">IF(B15=0,0,D15+E15)</f>
        <v>5102.3759702870975</v>
      </c>
      <c r="G15" s="2"/>
      <c r="H15" s="9">
        <f>IF(H14=0,0,IF(H14+1&lt;$J$9+1,H14+1,0))</f>
        <v>2</v>
      </c>
      <c r="I15" s="10">
        <f>IF(H15=0,0,I14-J15)</f>
        <v>29061.49502937371</v>
      </c>
      <c r="J15" s="10">
        <f>IF(H15=0,0,PPMT($J$8/12,H15,$J$9,-$J$7))</f>
        <v>469.7602920482729</v>
      </c>
      <c r="K15" s="10">
        <f>IF(H15=0,0,IPMT($J$8/12,H15,$J$9,-$J$7))</f>
        <v>63.98438652974762</v>
      </c>
      <c r="L15" s="15">
        <f>IF(H15=0,0,J15+K15)</f>
        <v>533.7446785780205</v>
      </c>
    </row>
    <row r="16" spans="2:12" ht="12.75">
      <c r="B16" s="9">
        <f t="shared" si="0"/>
        <v>3</v>
      </c>
      <c r="C16" s="10">
        <f t="shared" si="1"/>
        <v>1064114.956219703</v>
      </c>
      <c r="D16" s="10">
        <f t="shared" si="2"/>
        <v>1550.1589198220156</v>
      </c>
      <c r="E16" s="10">
        <f t="shared" si="3"/>
        <v>3552.2170504650826</v>
      </c>
      <c r="F16" s="15">
        <f t="shared" si="4"/>
        <v>5102.375970287098</v>
      </c>
      <c r="G16" s="2"/>
      <c r="H16" s="9">
        <f aca="true" t="shared" si="5" ref="H16:H79">IF(H15=0,0,IF(H15+1&lt;$J$9+1,H15+1,0))</f>
        <v>3</v>
      </c>
      <c r="I16" s="10">
        <f aca="true" t="shared" si="6" ref="I16:I79">IF(H16=0,0,I15-J16)</f>
        <v>28590.71692335933</v>
      </c>
      <c r="J16" s="10">
        <f aca="true" t="shared" si="7" ref="J16:J79">IF(H16=0,0,PPMT($J$8/12,H16,$J$9,-$J$7))</f>
        <v>470.77810601437744</v>
      </c>
      <c r="K16" s="10">
        <f aca="true" t="shared" si="8" ref="K16:K79">IF(H16=0,0,IPMT($J$8/12,H16,$J$9,-$J$7))</f>
        <v>62.96657256364303</v>
      </c>
      <c r="L16" s="15">
        <f aca="true" t="shared" si="9" ref="L16:L79">IF(H16=0,0,J16+K16)</f>
        <v>533.7446785780205</v>
      </c>
    </row>
    <row r="17" spans="2:12" ht="12.75">
      <c r="B17" s="9">
        <f t="shared" si="0"/>
        <v>4</v>
      </c>
      <c r="C17" s="10">
        <f t="shared" si="1"/>
        <v>1062559.6301034815</v>
      </c>
      <c r="D17" s="10">
        <f t="shared" si="2"/>
        <v>1555.3261162214221</v>
      </c>
      <c r="E17" s="10">
        <f t="shared" si="3"/>
        <v>3547.049854065676</v>
      </c>
      <c r="F17" s="15">
        <f t="shared" si="4"/>
        <v>5102.3759702870975</v>
      </c>
      <c r="G17" s="2"/>
      <c r="H17" s="9">
        <f t="shared" si="5"/>
        <v>4</v>
      </c>
      <c r="I17" s="10">
        <f t="shared" si="6"/>
        <v>28118.918798115254</v>
      </c>
      <c r="J17" s="10">
        <f t="shared" si="7"/>
        <v>471.79812524407527</v>
      </c>
      <c r="K17" s="10">
        <f t="shared" si="8"/>
        <v>61.946553333945204</v>
      </c>
      <c r="L17" s="15">
        <f t="shared" si="9"/>
        <v>533.7446785780205</v>
      </c>
    </row>
    <row r="18" spans="2:12" ht="12.75">
      <c r="B18" s="9">
        <f t="shared" si="0"/>
        <v>5</v>
      </c>
      <c r="C18" s="10">
        <f t="shared" si="1"/>
        <v>1060999.1195668727</v>
      </c>
      <c r="D18" s="10">
        <f t="shared" si="2"/>
        <v>1560.5105366088271</v>
      </c>
      <c r="E18" s="10">
        <f t="shared" si="3"/>
        <v>3541.865433678272</v>
      </c>
      <c r="F18" s="15">
        <f t="shared" si="4"/>
        <v>5102.375970287099</v>
      </c>
      <c r="G18" s="2"/>
      <c r="H18" s="9">
        <f t="shared" si="5"/>
        <v>5</v>
      </c>
      <c r="I18" s="10">
        <f t="shared" si="6"/>
        <v>27646.098443599818</v>
      </c>
      <c r="J18" s="10">
        <f t="shared" si="7"/>
        <v>472.82035451543743</v>
      </c>
      <c r="K18" s="10">
        <f t="shared" si="8"/>
        <v>60.92432406258305</v>
      </c>
      <c r="L18" s="15">
        <f t="shared" si="9"/>
        <v>533.7446785780205</v>
      </c>
    </row>
    <row r="19" spans="2:12" ht="12.75">
      <c r="B19" s="9">
        <f t="shared" si="0"/>
        <v>6</v>
      </c>
      <c r="C19" s="10">
        <f t="shared" si="1"/>
        <v>1059433.4073284753</v>
      </c>
      <c r="D19" s="10">
        <f t="shared" si="2"/>
        <v>1565.7122383975227</v>
      </c>
      <c r="E19" s="10">
        <f t="shared" si="3"/>
        <v>3536.663731889575</v>
      </c>
      <c r="F19" s="15">
        <f t="shared" si="4"/>
        <v>5102.3759702870975</v>
      </c>
      <c r="G19" s="2"/>
      <c r="H19" s="9">
        <f t="shared" si="5"/>
        <v>6</v>
      </c>
      <c r="I19" s="10">
        <f t="shared" si="6"/>
        <v>27172.25364498293</v>
      </c>
      <c r="J19" s="10">
        <f t="shared" si="7"/>
        <v>473.8447986168875</v>
      </c>
      <c r="K19" s="10">
        <f t="shared" si="8"/>
        <v>59.89987996113292</v>
      </c>
      <c r="L19" s="15">
        <f t="shared" si="9"/>
        <v>533.7446785780204</v>
      </c>
    </row>
    <row r="20" spans="2:12" ht="12.75">
      <c r="B20" s="9">
        <f t="shared" si="0"/>
        <v>7</v>
      </c>
      <c r="C20" s="10">
        <f t="shared" si="1"/>
        <v>1057862.476049283</v>
      </c>
      <c r="D20" s="10">
        <f t="shared" si="2"/>
        <v>1570.9312791921811</v>
      </c>
      <c r="E20" s="10">
        <f t="shared" si="3"/>
        <v>3531.444691094917</v>
      </c>
      <c r="F20" s="15">
        <f t="shared" si="4"/>
        <v>5102.3759702870975</v>
      </c>
      <c r="G20" s="2"/>
      <c r="H20" s="9">
        <f t="shared" si="5"/>
        <v>7</v>
      </c>
      <c r="I20" s="10">
        <f t="shared" si="6"/>
        <v>26697.38218263571</v>
      </c>
      <c r="J20" s="10">
        <f t="shared" si="7"/>
        <v>474.8714623472241</v>
      </c>
      <c r="K20" s="10">
        <f t="shared" si="8"/>
        <v>58.87321623079634</v>
      </c>
      <c r="L20" s="15">
        <f t="shared" si="9"/>
        <v>533.7446785780204</v>
      </c>
    </row>
    <row r="21" spans="2:12" ht="12.75">
      <c r="B21" s="9">
        <f t="shared" si="0"/>
        <v>8</v>
      </c>
      <c r="C21" s="10">
        <f t="shared" si="1"/>
        <v>1056286.3083324935</v>
      </c>
      <c r="D21" s="10">
        <f t="shared" si="2"/>
        <v>1576.1677167894884</v>
      </c>
      <c r="E21" s="10">
        <f t="shared" si="3"/>
        <v>3526.20825349761</v>
      </c>
      <c r="F21" s="15">
        <f t="shared" si="4"/>
        <v>5102.375970287098</v>
      </c>
      <c r="G21" s="2"/>
      <c r="H21" s="9">
        <f t="shared" si="5"/>
        <v>8</v>
      </c>
      <c r="I21" s="10">
        <f t="shared" si="6"/>
        <v>26221.481832120066</v>
      </c>
      <c r="J21" s="10">
        <f t="shared" si="7"/>
        <v>475.9003505156431</v>
      </c>
      <c r="K21" s="10">
        <f t="shared" si="8"/>
        <v>57.84432806237735</v>
      </c>
      <c r="L21" s="15">
        <f t="shared" si="9"/>
        <v>533.7446785780204</v>
      </c>
    </row>
    <row r="22" spans="2:12" ht="12.75">
      <c r="B22" s="9">
        <f t="shared" si="0"/>
        <v>9</v>
      </c>
      <c r="C22" s="10">
        <f t="shared" si="1"/>
        <v>1054704.8867233146</v>
      </c>
      <c r="D22" s="10">
        <f t="shared" si="2"/>
        <v>1581.4216091787869</v>
      </c>
      <c r="E22" s="10">
        <f t="shared" si="3"/>
        <v>3520.9543611083113</v>
      </c>
      <c r="F22" s="15">
        <f t="shared" si="4"/>
        <v>5102.375970287098</v>
      </c>
      <c r="G22" s="2"/>
      <c r="H22" s="9">
        <f t="shared" si="5"/>
        <v>9</v>
      </c>
      <c r="I22" s="10">
        <f t="shared" si="6"/>
        <v>25744.550364178303</v>
      </c>
      <c r="J22" s="10">
        <f t="shared" si="7"/>
        <v>476.93146794176033</v>
      </c>
      <c r="K22" s="10">
        <f t="shared" si="8"/>
        <v>56.81321063626012</v>
      </c>
      <c r="L22" s="15">
        <f t="shared" si="9"/>
        <v>533.7446785780205</v>
      </c>
    </row>
    <row r="23" spans="2:12" ht="12.75">
      <c r="B23" s="9">
        <f t="shared" si="0"/>
        <v>10</v>
      </c>
      <c r="C23" s="10">
        <f t="shared" si="1"/>
        <v>1053118.1937087718</v>
      </c>
      <c r="D23" s="10">
        <f t="shared" si="2"/>
        <v>1586.6930145427161</v>
      </c>
      <c r="E23" s="10">
        <f t="shared" si="3"/>
        <v>3515.6829557443825</v>
      </c>
      <c r="F23" s="15">
        <f t="shared" si="4"/>
        <v>5102.375970287098</v>
      </c>
      <c r="G23" s="2"/>
      <c r="H23" s="9">
        <f t="shared" si="5"/>
        <v>10</v>
      </c>
      <c r="I23" s="10">
        <f t="shared" si="6"/>
        <v>25266.585544722668</v>
      </c>
      <c r="J23" s="10">
        <f t="shared" si="7"/>
        <v>477.9648194556342</v>
      </c>
      <c r="K23" s="10">
        <f t="shared" si="8"/>
        <v>55.77985912238631</v>
      </c>
      <c r="L23" s="15">
        <f t="shared" si="9"/>
        <v>533.7446785780205</v>
      </c>
    </row>
    <row r="24" spans="2:12" ht="12.75">
      <c r="B24" s="9">
        <f t="shared" si="0"/>
        <v>11</v>
      </c>
      <c r="C24" s="10">
        <f t="shared" si="1"/>
        <v>1051526.211717514</v>
      </c>
      <c r="D24" s="10">
        <f t="shared" si="2"/>
        <v>1591.9819912578587</v>
      </c>
      <c r="E24" s="10">
        <f t="shared" si="3"/>
        <v>3510.3939790292397</v>
      </c>
      <c r="F24" s="15">
        <f t="shared" si="4"/>
        <v>5102.375970287098</v>
      </c>
      <c r="G24" s="2"/>
      <c r="H24" s="9">
        <f t="shared" si="5"/>
        <v>11</v>
      </c>
      <c r="I24" s="10">
        <f t="shared" si="6"/>
        <v>24787.58513482488</v>
      </c>
      <c r="J24" s="10">
        <f t="shared" si="7"/>
        <v>479.000409897788</v>
      </c>
      <c r="K24" s="10">
        <f t="shared" si="8"/>
        <v>54.74426868023244</v>
      </c>
      <c r="L24" s="15">
        <f t="shared" si="9"/>
        <v>533.7446785780205</v>
      </c>
    </row>
    <row r="25" spans="2:12" ht="12.75">
      <c r="B25" s="9">
        <f t="shared" si="0"/>
        <v>12</v>
      </c>
      <c r="C25" s="10">
        <f t="shared" si="1"/>
        <v>1049928.9231196188</v>
      </c>
      <c r="D25" s="10">
        <f t="shared" si="2"/>
        <v>1597.2885978953848</v>
      </c>
      <c r="E25" s="10">
        <f t="shared" si="3"/>
        <v>3505.087372391713</v>
      </c>
      <c r="F25" s="15">
        <f t="shared" si="4"/>
        <v>5102.3759702870975</v>
      </c>
      <c r="G25" s="2"/>
      <c r="H25" s="9">
        <f t="shared" si="5"/>
        <v>12</v>
      </c>
      <c r="I25" s="10">
        <f t="shared" si="6"/>
        <v>24307.546890705646</v>
      </c>
      <c r="J25" s="10">
        <f t="shared" si="7"/>
        <v>480.03824411923324</v>
      </c>
      <c r="K25" s="10">
        <f t="shared" si="8"/>
        <v>53.70643445878723</v>
      </c>
      <c r="L25" s="15">
        <f t="shared" si="9"/>
        <v>533.7446785780205</v>
      </c>
    </row>
    <row r="26" spans="2:12" ht="12.75">
      <c r="B26" s="9">
        <f t="shared" si="0"/>
        <v>13</v>
      </c>
      <c r="C26" s="10">
        <f t="shared" si="1"/>
        <v>1048326.3102263971</v>
      </c>
      <c r="D26" s="10">
        <f t="shared" si="2"/>
        <v>1602.6128932217027</v>
      </c>
      <c r="E26" s="10">
        <f t="shared" si="3"/>
        <v>3499.7630770653955</v>
      </c>
      <c r="F26" s="15">
        <f t="shared" si="4"/>
        <v>5102.375970287098</v>
      </c>
      <c r="G26" s="2"/>
      <c r="H26" s="9">
        <f t="shared" si="5"/>
        <v>13</v>
      </c>
      <c r="I26" s="10">
        <f t="shared" si="6"/>
        <v>23826.468563724153</v>
      </c>
      <c r="J26" s="10">
        <f t="shared" si="7"/>
        <v>481.07832698149156</v>
      </c>
      <c r="K26" s="10">
        <f t="shared" si="8"/>
        <v>52.6663515965289</v>
      </c>
      <c r="L26" s="15">
        <f t="shared" si="9"/>
        <v>533.7446785780205</v>
      </c>
    </row>
    <row r="27" spans="2:12" ht="12.75">
      <c r="B27" s="9">
        <f t="shared" si="0"/>
        <v>14</v>
      </c>
      <c r="C27" s="10">
        <f t="shared" si="1"/>
        <v>1046718.355290198</v>
      </c>
      <c r="D27" s="10">
        <f t="shared" si="2"/>
        <v>1607.9549361991085</v>
      </c>
      <c r="E27" s="10">
        <f t="shared" si="3"/>
        <v>3494.42103408799</v>
      </c>
      <c r="F27" s="15">
        <f t="shared" si="4"/>
        <v>5102.375970287098</v>
      </c>
      <c r="G27" s="2"/>
      <c r="H27" s="9">
        <f t="shared" si="5"/>
        <v>14</v>
      </c>
      <c r="I27" s="10">
        <f t="shared" si="6"/>
        <v>23344.347900367535</v>
      </c>
      <c r="J27" s="10">
        <f t="shared" si="7"/>
        <v>482.1206633566182</v>
      </c>
      <c r="K27" s="10">
        <f t="shared" si="8"/>
        <v>51.624015221402324</v>
      </c>
      <c r="L27" s="15">
        <f t="shared" si="9"/>
        <v>533.7446785780205</v>
      </c>
    </row>
    <row r="28" spans="2:12" ht="12.75">
      <c r="B28" s="9">
        <f t="shared" si="0"/>
        <v>15</v>
      </c>
      <c r="C28" s="10">
        <f t="shared" si="1"/>
        <v>1045105.0405042116</v>
      </c>
      <c r="D28" s="10">
        <f t="shared" si="2"/>
        <v>1613.3147859864387</v>
      </c>
      <c r="E28" s="10">
        <f t="shared" si="3"/>
        <v>3489.06118430066</v>
      </c>
      <c r="F28" s="15">
        <f t="shared" si="4"/>
        <v>5102.375970287098</v>
      </c>
      <c r="G28" s="2"/>
      <c r="H28" s="9">
        <f t="shared" si="5"/>
        <v>15</v>
      </c>
      <c r="I28" s="10">
        <f t="shared" si="6"/>
        <v>22861.18264224031</v>
      </c>
      <c r="J28" s="10">
        <f t="shared" si="7"/>
        <v>483.1652581272242</v>
      </c>
      <c r="K28" s="10">
        <f t="shared" si="8"/>
        <v>50.57942045079632</v>
      </c>
      <c r="L28" s="15">
        <f t="shared" si="9"/>
        <v>533.7446785780205</v>
      </c>
    </row>
    <row r="29" spans="2:12" ht="12.75">
      <c r="B29" s="9">
        <f t="shared" si="0"/>
        <v>16</v>
      </c>
      <c r="C29" s="10">
        <f t="shared" si="1"/>
        <v>1043486.3480022718</v>
      </c>
      <c r="D29" s="10">
        <f t="shared" si="2"/>
        <v>1618.6925019397268</v>
      </c>
      <c r="E29" s="10">
        <f t="shared" si="3"/>
        <v>3483.683468347371</v>
      </c>
      <c r="F29" s="15">
        <f t="shared" si="4"/>
        <v>5102.3759702870975</v>
      </c>
      <c r="G29" s="2"/>
      <c r="H29" s="9">
        <f t="shared" si="5"/>
        <v>16</v>
      </c>
      <c r="I29" s="10">
        <f t="shared" si="6"/>
        <v>22376.97052605381</v>
      </c>
      <c r="J29" s="10">
        <f t="shared" si="7"/>
        <v>484.21211618649977</v>
      </c>
      <c r="K29" s="10">
        <f t="shared" si="8"/>
        <v>49.53256239152067</v>
      </c>
      <c r="L29" s="15">
        <f t="shared" si="9"/>
        <v>533.7446785780204</v>
      </c>
    </row>
    <row r="30" spans="2:12" ht="12.75">
      <c r="B30" s="9">
        <f t="shared" si="0"/>
        <v>17</v>
      </c>
      <c r="C30" s="10">
        <f t="shared" si="1"/>
        <v>1041862.259858659</v>
      </c>
      <c r="D30" s="10">
        <f t="shared" si="2"/>
        <v>1624.088143612859</v>
      </c>
      <c r="E30" s="10">
        <f t="shared" si="3"/>
        <v>3478.287826674239</v>
      </c>
      <c r="F30" s="15">
        <f t="shared" si="4"/>
        <v>5102.375970287098</v>
      </c>
      <c r="G30" s="2"/>
      <c r="H30" s="9">
        <f t="shared" si="5"/>
        <v>17</v>
      </c>
      <c r="I30" s="10">
        <f t="shared" si="6"/>
        <v>21891.70928361557</v>
      </c>
      <c r="J30" s="10">
        <f t="shared" si="7"/>
        <v>485.26124243823716</v>
      </c>
      <c r="K30" s="10">
        <f t="shared" si="8"/>
        <v>48.48343613978326</v>
      </c>
      <c r="L30" s="15">
        <f t="shared" si="9"/>
        <v>533.7446785780204</v>
      </c>
    </row>
    <row r="31" spans="2:12" ht="12.75">
      <c r="B31" s="9">
        <f t="shared" si="0"/>
        <v>18</v>
      </c>
      <c r="C31" s="10">
        <f t="shared" si="1"/>
        <v>1040232.7580879008</v>
      </c>
      <c r="D31" s="10">
        <f t="shared" si="2"/>
        <v>1629.5017707582356</v>
      </c>
      <c r="E31" s="10">
        <f t="shared" si="3"/>
        <v>3472.874199528863</v>
      </c>
      <c r="F31" s="15">
        <f t="shared" si="4"/>
        <v>5102.375970287098</v>
      </c>
      <c r="G31" s="2"/>
      <c r="H31" s="9">
        <f t="shared" si="5"/>
        <v>18</v>
      </c>
      <c r="I31" s="10">
        <f t="shared" si="6"/>
        <v>21405.39664181872</v>
      </c>
      <c r="J31" s="10">
        <f t="shared" si="7"/>
        <v>486.3126417968534</v>
      </c>
      <c r="K31" s="10">
        <f t="shared" si="8"/>
        <v>47.43203678116707</v>
      </c>
      <c r="L31" s="15">
        <f t="shared" si="9"/>
        <v>533.7446785780205</v>
      </c>
    </row>
    <row r="32" spans="2:12" ht="12.75">
      <c r="B32" s="9">
        <f t="shared" si="0"/>
        <v>19</v>
      </c>
      <c r="C32" s="10">
        <f t="shared" si="1"/>
        <v>1038597.8246445734</v>
      </c>
      <c r="D32" s="10">
        <f t="shared" si="2"/>
        <v>1634.9334433274298</v>
      </c>
      <c r="E32" s="10">
        <f t="shared" si="3"/>
        <v>3467.4425269596686</v>
      </c>
      <c r="F32" s="15">
        <f t="shared" si="4"/>
        <v>5102.375970287098</v>
      </c>
      <c r="G32" s="2"/>
      <c r="H32" s="9">
        <f t="shared" si="5"/>
        <v>19</v>
      </c>
      <c r="I32" s="10">
        <f t="shared" si="6"/>
        <v>20918.030322631304</v>
      </c>
      <c r="J32" s="10">
        <f t="shared" si="7"/>
        <v>487.36631918741324</v>
      </c>
      <c r="K32" s="10">
        <f t="shared" si="8"/>
        <v>46.37835939060723</v>
      </c>
      <c r="L32" s="15">
        <f t="shared" si="9"/>
        <v>533.7446785780205</v>
      </c>
    </row>
    <row r="33" spans="2:12" ht="12.75">
      <c r="B33" s="9">
        <f t="shared" si="0"/>
        <v>20</v>
      </c>
      <c r="C33" s="10">
        <f t="shared" si="1"/>
        <v>1036957.4414231016</v>
      </c>
      <c r="D33" s="10">
        <f t="shared" si="2"/>
        <v>1640.3832214718545</v>
      </c>
      <c r="E33" s="10">
        <f t="shared" si="3"/>
        <v>3461.992748815244</v>
      </c>
      <c r="F33" s="15">
        <f t="shared" si="4"/>
        <v>5102.375970287098</v>
      </c>
      <c r="G33" s="2"/>
      <c r="H33" s="9">
        <f t="shared" si="5"/>
        <v>20</v>
      </c>
      <c r="I33" s="10">
        <f t="shared" si="6"/>
        <v>20429.608043085653</v>
      </c>
      <c r="J33" s="10">
        <f t="shared" si="7"/>
        <v>488.42227954565266</v>
      </c>
      <c r="K33" s="10">
        <f t="shared" si="8"/>
        <v>45.32239903236783</v>
      </c>
      <c r="L33" s="15">
        <f t="shared" si="9"/>
        <v>533.7446785780205</v>
      </c>
    </row>
    <row r="34" spans="2:12" ht="12.75">
      <c r="B34" s="9">
        <f t="shared" si="0"/>
        <v>21</v>
      </c>
      <c r="C34" s="10">
        <f t="shared" si="1"/>
        <v>1035311.5902575582</v>
      </c>
      <c r="D34" s="10">
        <f t="shared" si="2"/>
        <v>1645.851165543427</v>
      </c>
      <c r="E34" s="10">
        <f t="shared" si="3"/>
        <v>3456.524804743671</v>
      </c>
      <c r="F34" s="15">
        <f t="shared" si="4"/>
        <v>5102.375970287098</v>
      </c>
      <c r="G34" s="2"/>
      <c r="H34" s="9">
        <f t="shared" si="5"/>
        <v>21</v>
      </c>
      <c r="I34" s="10">
        <f t="shared" si="6"/>
        <v>19940.12751526765</v>
      </c>
      <c r="J34" s="10">
        <f t="shared" si="7"/>
        <v>489.4805278180015</v>
      </c>
      <c r="K34" s="10">
        <f t="shared" si="8"/>
        <v>44.264150760018914</v>
      </c>
      <c r="L34" s="15">
        <f t="shared" si="9"/>
        <v>533.7446785780204</v>
      </c>
    </row>
    <row r="35" spans="2:12" ht="12.75">
      <c r="B35" s="9">
        <f t="shared" si="0"/>
        <v>22</v>
      </c>
      <c r="C35" s="10">
        <f t="shared" si="1"/>
        <v>1033660.2529214629</v>
      </c>
      <c r="D35" s="10">
        <f t="shared" si="2"/>
        <v>1651.3373360952385</v>
      </c>
      <c r="E35" s="10">
        <f t="shared" si="3"/>
        <v>3451.03863419186</v>
      </c>
      <c r="F35" s="15">
        <f t="shared" si="4"/>
        <v>5102.375970287098</v>
      </c>
      <c r="G35" s="2"/>
      <c r="H35" s="9">
        <f t="shared" si="5"/>
        <v>22</v>
      </c>
      <c r="I35" s="10">
        <f t="shared" si="6"/>
        <v>19449.586446306042</v>
      </c>
      <c r="J35" s="10">
        <f t="shared" si="7"/>
        <v>490.54106896160727</v>
      </c>
      <c r="K35" s="10">
        <f t="shared" si="8"/>
        <v>43.203609616413246</v>
      </c>
      <c r="L35" s="15">
        <f t="shared" si="9"/>
        <v>533.7446785780205</v>
      </c>
    </row>
    <row r="36" spans="2:12" ht="12.75">
      <c r="B36" s="9">
        <f t="shared" si="0"/>
        <v>23</v>
      </c>
      <c r="C36" s="10">
        <f t="shared" si="1"/>
        <v>1032003.4111275807</v>
      </c>
      <c r="D36" s="10">
        <f t="shared" si="2"/>
        <v>1656.8417938822226</v>
      </c>
      <c r="E36" s="10">
        <f t="shared" si="3"/>
        <v>3445.534176404876</v>
      </c>
      <c r="F36" s="15">
        <f t="shared" si="4"/>
        <v>5102.375970287098</v>
      </c>
      <c r="G36" s="2"/>
      <c r="H36" s="9">
        <f t="shared" si="5"/>
        <v>23</v>
      </c>
      <c r="I36" s="10">
        <f t="shared" si="6"/>
        <v>18957.982538361684</v>
      </c>
      <c r="J36" s="10">
        <f t="shared" si="7"/>
        <v>491.60390794435733</v>
      </c>
      <c r="K36" s="10">
        <f t="shared" si="8"/>
        <v>42.14077063366309</v>
      </c>
      <c r="L36" s="15">
        <f t="shared" si="9"/>
        <v>533.7446785780204</v>
      </c>
    </row>
    <row r="37" spans="2:12" ht="12.75">
      <c r="B37" s="9">
        <f t="shared" si="0"/>
        <v>24</v>
      </c>
      <c r="C37" s="10">
        <f t="shared" si="1"/>
        <v>1030341.0465277189</v>
      </c>
      <c r="D37" s="10">
        <f t="shared" si="2"/>
        <v>1662.3645998618301</v>
      </c>
      <c r="E37" s="10">
        <f t="shared" si="3"/>
        <v>3440.0113704252685</v>
      </c>
      <c r="F37" s="15">
        <f t="shared" si="4"/>
        <v>5102.375970287098</v>
      </c>
      <c r="G37" s="2"/>
      <c r="H37" s="9">
        <f t="shared" si="5"/>
        <v>24</v>
      </c>
      <c r="I37" s="10">
        <f t="shared" si="6"/>
        <v>18465.313488616783</v>
      </c>
      <c r="J37" s="10">
        <f t="shared" si="7"/>
        <v>492.6690497449035</v>
      </c>
      <c r="K37" s="10">
        <f t="shared" si="8"/>
        <v>41.07562883311699</v>
      </c>
      <c r="L37" s="15">
        <f t="shared" si="9"/>
        <v>533.7446785780205</v>
      </c>
    </row>
    <row r="38" spans="2:12" ht="12.75">
      <c r="B38" s="9">
        <f t="shared" si="0"/>
        <v>25</v>
      </c>
      <c r="C38" s="10">
        <f t="shared" si="1"/>
        <v>1028673.1407125242</v>
      </c>
      <c r="D38" s="10">
        <f t="shared" si="2"/>
        <v>1667.9058151947029</v>
      </c>
      <c r="E38" s="10">
        <f t="shared" si="3"/>
        <v>3434.4701550923955</v>
      </c>
      <c r="F38" s="15">
        <f t="shared" si="4"/>
        <v>5102.375970287098</v>
      </c>
      <c r="G38" s="2"/>
      <c r="H38" s="9">
        <f t="shared" si="5"/>
        <v>25</v>
      </c>
      <c r="I38" s="10">
        <f t="shared" si="6"/>
        <v>17971.5769892641</v>
      </c>
      <c r="J38" s="10">
        <f t="shared" si="7"/>
        <v>493.7364993526841</v>
      </c>
      <c r="K38" s="10">
        <f t="shared" si="8"/>
        <v>40.00817922533636</v>
      </c>
      <c r="L38" s="15">
        <f t="shared" si="9"/>
        <v>533.7446785780205</v>
      </c>
    </row>
    <row r="39" spans="2:12" ht="12.75">
      <c r="B39" s="9">
        <f t="shared" si="0"/>
        <v>26</v>
      </c>
      <c r="C39" s="10">
        <f t="shared" si="1"/>
        <v>1026999.6752112788</v>
      </c>
      <c r="D39" s="10">
        <f t="shared" si="2"/>
        <v>1673.465501245352</v>
      </c>
      <c r="E39" s="10">
        <f t="shared" si="3"/>
        <v>3428.910469041746</v>
      </c>
      <c r="F39" s="15">
        <f t="shared" si="4"/>
        <v>5102.375970287098</v>
      </c>
      <c r="G39" s="2"/>
      <c r="H39" s="9">
        <f t="shared" si="5"/>
        <v>26</v>
      </c>
      <c r="I39" s="10">
        <f t="shared" si="6"/>
        <v>17476.77072749615</v>
      </c>
      <c r="J39" s="10">
        <f t="shared" si="7"/>
        <v>494.80626176794823</v>
      </c>
      <c r="K39" s="10">
        <f t="shared" si="8"/>
        <v>38.93841681007221</v>
      </c>
      <c r="L39" s="15">
        <f t="shared" si="9"/>
        <v>533.7446785780204</v>
      </c>
    </row>
    <row r="40" spans="2:12" ht="12.75">
      <c r="B40" s="9">
        <f t="shared" si="0"/>
        <v>27</v>
      </c>
      <c r="C40" s="10">
        <f t="shared" si="1"/>
        <v>1025320.631491696</v>
      </c>
      <c r="D40" s="10">
        <f t="shared" si="2"/>
        <v>1679.0437195828365</v>
      </c>
      <c r="E40" s="10">
        <f t="shared" si="3"/>
        <v>3423.3322507042617</v>
      </c>
      <c r="F40" s="15">
        <f t="shared" si="4"/>
        <v>5102.375970287098</v>
      </c>
      <c r="G40" s="2"/>
      <c r="H40" s="9">
        <f t="shared" si="5"/>
        <v>27</v>
      </c>
      <c r="I40" s="10">
        <f t="shared" si="6"/>
        <v>16980.89238549437</v>
      </c>
      <c r="J40" s="10">
        <f t="shared" si="7"/>
        <v>495.8783420017788</v>
      </c>
      <c r="K40" s="10">
        <f t="shared" si="8"/>
        <v>37.86633657624166</v>
      </c>
      <c r="L40" s="15">
        <f t="shared" si="9"/>
        <v>533.7446785780204</v>
      </c>
    </row>
    <row r="41" spans="2:12" ht="12.75">
      <c r="B41" s="9">
        <f t="shared" si="0"/>
        <v>28</v>
      </c>
      <c r="C41" s="10">
        <f t="shared" si="1"/>
        <v>1023635.9909597145</v>
      </c>
      <c r="D41" s="10">
        <f t="shared" si="2"/>
        <v>1684.640531981446</v>
      </c>
      <c r="E41" s="10">
        <f t="shared" si="3"/>
        <v>3417.7354383056518</v>
      </c>
      <c r="F41" s="15">
        <f t="shared" si="4"/>
        <v>5102.3759702870975</v>
      </c>
      <c r="G41" s="2"/>
      <c r="H41" s="9">
        <f t="shared" si="5"/>
        <v>28</v>
      </c>
      <c r="I41" s="10">
        <f t="shared" si="6"/>
        <v>16483.939640418255</v>
      </c>
      <c r="J41" s="10">
        <f t="shared" si="7"/>
        <v>496.952745076116</v>
      </c>
      <c r="K41" s="10">
        <f t="shared" si="8"/>
        <v>36.79193350190447</v>
      </c>
      <c r="L41" s="15">
        <f t="shared" si="9"/>
        <v>533.7446785780205</v>
      </c>
    </row>
    <row r="42" spans="2:12" ht="12.75">
      <c r="B42" s="9">
        <f t="shared" si="0"/>
        <v>29</v>
      </c>
      <c r="C42" s="10">
        <f t="shared" si="1"/>
        <v>1021945.7349592932</v>
      </c>
      <c r="D42" s="10">
        <f t="shared" si="2"/>
        <v>1690.2560004213838</v>
      </c>
      <c r="E42" s="10">
        <f t="shared" si="3"/>
        <v>3412.1199698657147</v>
      </c>
      <c r="F42" s="15">
        <f t="shared" si="4"/>
        <v>5102.375970287098</v>
      </c>
      <c r="G42" s="2"/>
      <c r="H42" s="9">
        <f t="shared" si="5"/>
        <v>29</v>
      </c>
      <c r="I42" s="10">
        <f t="shared" si="6"/>
        <v>15985.910164394474</v>
      </c>
      <c r="J42" s="10">
        <f t="shared" si="7"/>
        <v>498.02947602378094</v>
      </c>
      <c r="K42" s="10">
        <f t="shared" si="8"/>
        <v>35.71520255423955</v>
      </c>
      <c r="L42" s="15">
        <f t="shared" si="9"/>
        <v>533.7446785780205</v>
      </c>
    </row>
    <row r="43" spans="2:12" ht="12.75">
      <c r="B43" s="9">
        <f t="shared" si="0"/>
        <v>30</v>
      </c>
      <c r="C43" s="10">
        <f t="shared" si="1"/>
        <v>1020249.8447722037</v>
      </c>
      <c r="D43" s="10">
        <f t="shared" si="2"/>
        <v>1695.8901870894554</v>
      </c>
      <c r="E43" s="10">
        <f t="shared" si="3"/>
        <v>3406.485783197643</v>
      </c>
      <c r="F43" s="15">
        <f t="shared" si="4"/>
        <v>5102.375970287098</v>
      </c>
      <c r="G43" s="2"/>
      <c r="H43" s="9">
        <f t="shared" si="5"/>
        <v>30</v>
      </c>
      <c r="I43" s="10">
        <f t="shared" si="6"/>
        <v>15486.801624505975</v>
      </c>
      <c r="J43" s="10">
        <f t="shared" si="7"/>
        <v>499.1085398884991</v>
      </c>
      <c r="K43" s="10">
        <f t="shared" si="8"/>
        <v>34.63613868952136</v>
      </c>
      <c r="L43" s="15">
        <f t="shared" si="9"/>
        <v>533.7446785780204</v>
      </c>
    </row>
    <row r="44" spans="2:12" ht="12.75">
      <c r="B44" s="9">
        <f t="shared" si="0"/>
        <v>31</v>
      </c>
      <c r="C44" s="10">
        <f t="shared" si="1"/>
        <v>1018548.301617824</v>
      </c>
      <c r="D44" s="10">
        <f t="shared" si="2"/>
        <v>1701.5431543797536</v>
      </c>
      <c r="E44" s="10">
        <f t="shared" si="3"/>
        <v>3400.832815907345</v>
      </c>
      <c r="F44" s="15">
        <f t="shared" si="4"/>
        <v>5102.375970287098</v>
      </c>
      <c r="G44" s="2"/>
      <c r="H44" s="9">
        <f t="shared" si="5"/>
        <v>31</v>
      </c>
      <c r="I44" s="10">
        <f t="shared" si="6"/>
        <v>14986.611682781051</v>
      </c>
      <c r="J44" s="10">
        <f t="shared" si="7"/>
        <v>500.1899417249242</v>
      </c>
      <c r="K44" s="10">
        <f t="shared" si="8"/>
        <v>33.55473685309628</v>
      </c>
      <c r="L44" s="15">
        <f t="shared" si="9"/>
        <v>533.7446785780205</v>
      </c>
    </row>
    <row r="45" spans="2:12" ht="12.75">
      <c r="B45" s="9">
        <f t="shared" si="0"/>
        <v>32</v>
      </c>
      <c r="C45" s="10">
        <f t="shared" si="1"/>
        <v>1016841.0866529297</v>
      </c>
      <c r="D45" s="10">
        <f t="shared" si="2"/>
        <v>1707.214964894353</v>
      </c>
      <c r="E45" s="10">
        <f t="shared" si="3"/>
        <v>3395.1610053927448</v>
      </c>
      <c r="F45" s="15">
        <f t="shared" si="4"/>
        <v>5102.3759702870975</v>
      </c>
      <c r="G45" s="2"/>
      <c r="H45" s="9">
        <f t="shared" si="5"/>
        <v>32</v>
      </c>
      <c r="I45" s="10">
        <f t="shared" si="6"/>
        <v>14485.33799618239</v>
      </c>
      <c r="J45" s="10">
        <f t="shared" si="7"/>
        <v>501.27368659866147</v>
      </c>
      <c r="K45" s="10">
        <f t="shared" si="8"/>
        <v>32.47099197935894</v>
      </c>
      <c r="L45" s="15">
        <f t="shared" si="9"/>
        <v>533.7446785780204</v>
      </c>
    </row>
    <row r="46" spans="2:12" ht="12.75">
      <c r="B46" s="9">
        <f t="shared" si="0"/>
        <v>33</v>
      </c>
      <c r="C46" s="10">
        <f t="shared" si="1"/>
        <v>1015128.1809714857</v>
      </c>
      <c r="D46" s="10">
        <f t="shared" si="2"/>
        <v>1712.9056814440005</v>
      </c>
      <c r="E46" s="10">
        <f t="shared" si="3"/>
        <v>3389.4702888430975</v>
      </c>
      <c r="F46" s="15">
        <f t="shared" si="4"/>
        <v>5102.3759702870975</v>
      </c>
      <c r="G46" s="2"/>
      <c r="H46" s="9">
        <f t="shared" si="5"/>
        <v>33</v>
      </c>
      <c r="I46" s="10">
        <f t="shared" si="6"/>
        <v>13982.978216596099</v>
      </c>
      <c r="J46" s="10">
        <f t="shared" si="7"/>
        <v>502.35977958629195</v>
      </c>
      <c r="K46" s="10">
        <f t="shared" si="8"/>
        <v>31.384898991728512</v>
      </c>
      <c r="L46" s="15">
        <f t="shared" si="9"/>
        <v>533.7446785780205</v>
      </c>
    </row>
    <row r="47" spans="2:12" ht="12.75">
      <c r="B47" s="9">
        <f t="shared" si="0"/>
        <v>34</v>
      </c>
      <c r="C47" s="10">
        <f t="shared" si="1"/>
        <v>1013409.5656044369</v>
      </c>
      <c r="D47" s="10">
        <f t="shared" si="2"/>
        <v>1718.6153670488143</v>
      </c>
      <c r="E47" s="10">
        <f t="shared" si="3"/>
        <v>3383.760603238284</v>
      </c>
      <c r="F47" s="15">
        <f t="shared" si="4"/>
        <v>5102.375970287098</v>
      </c>
      <c r="G47" s="2"/>
      <c r="H47" s="9">
        <f t="shared" si="5"/>
        <v>34</v>
      </c>
      <c r="I47" s="10">
        <f t="shared" si="6"/>
        <v>13479.529990820703</v>
      </c>
      <c r="J47" s="10">
        <f t="shared" si="7"/>
        <v>503.4482257753956</v>
      </c>
      <c r="K47" s="10">
        <f t="shared" si="8"/>
        <v>30.29645280262488</v>
      </c>
      <c r="L47" s="15">
        <f t="shared" si="9"/>
        <v>533.7446785780205</v>
      </c>
    </row>
    <row r="48" spans="2:12" ht="12.75">
      <c r="B48" s="9">
        <f t="shared" si="0"/>
        <v>35</v>
      </c>
      <c r="C48" s="10">
        <f t="shared" si="1"/>
        <v>1011685.2215194979</v>
      </c>
      <c r="D48" s="10">
        <f t="shared" si="2"/>
        <v>1724.3440849389767</v>
      </c>
      <c r="E48" s="10">
        <f t="shared" si="3"/>
        <v>3378.0318853481217</v>
      </c>
      <c r="F48" s="15">
        <f t="shared" si="4"/>
        <v>5102.375970287098</v>
      </c>
      <c r="G48" s="2"/>
      <c r="H48" s="9">
        <f t="shared" si="5"/>
        <v>35</v>
      </c>
      <c r="I48" s="10">
        <f t="shared" si="6"/>
        <v>12974.990960556128</v>
      </c>
      <c r="J48" s="10">
        <f t="shared" si="7"/>
        <v>504.5390302645756</v>
      </c>
      <c r="K48" s="10">
        <f t="shared" si="8"/>
        <v>29.205648313444858</v>
      </c>
      <c r="L48" s="15">
        <f t="shared" si="9"/>
        <v>533.7446785780205</v>
      </c>
    </row>
    <row r="49" spans="2:12" ht="12.75">
      <c r="B49" s="9">
        <f t="shared" si="0"/>
        <v>36</v>
      </c>
      <c r="C49" s="10">
        <f t="shared" si="1"/>
        <v>1009955.1296209425</v>
      </c>
      <c r="D49" s="10">
        <f t="shared" si="2"/>
        <v>1730.0918985554401</v>
      </c>
      <c r="E49" s="10">
        <f t="shared" si="3"/>
        <v>3372.284071731658</v>
      </c>
      <c r="F49" s="15">
        <f t="shared" si="4"/>
        <v>5102.375970287098</v>
      </c>
      <c r="G49" s="2"/>
      <c r="H49" s="9">
        <f t="shared" si="5"/>
        <v>36</v>
      </c>
      <c r="I49" s="10">
        <f t="shared" si="6"/>
        <v>12469.358762392645</v>
      </c>
      <c r="J49" s="10">
        <f t="shared" si="7"/>
        <v>505.63219816348214</v>
      </c>
      <c r="K49" s="10">
        <f t="shared" si="8"/>
        <v>28.112480414538275</v>
      </c>
      <c r="L49" s="15">
        <f t="shared" si="9"/>
        <v>533.7446785780204</v>
      </c>
    </row>
    <row r="50" spans="2:12" ht="12.75">
      <c r="B50" s="9">
        <f t="shared" si="0"/>
        <v>37</v>
      </c>
      <c r="C50" s="10">
        <f t="shared" si="1"/>
        <v>1008219.2707493919</v>
      </c>
      <c r="D50" s="10">
        <f t="shared" si="2"/>
        <v>1735.8588715506246</v>
      </c>
      <c r="E50" s="10">
        <f t="shared" si="3"/>
        <v>3366.517098736473</v>
      </c>
      <c r="F50" s="15">
        <f t="shared" si="4"/>
        <v>5102.3759702870975</v>
      </c>
      <c r="G50" s="2"/>
      <c r="H50" s="9">
        <f t="shared" si="5"/>
        <v>37</v>
      </c>
      <c r="I50" s="10">
        <f t="shared" si="6"/>
        <v>11962.631027799809</v>
      </c>
      <c r="J50" s="10">
        <f t="shared" si="7"/>
        <v>506.7277345928364</v>
      </c>
      <c r="K50" s="10">
        <f t="shared" si="8"/>
        <v>27.016943985184064</v>
      </c>
      <c r="L50" s="15">
        <f t="shared" si="9"/>
        <v>533.7446785780204</v>
      </c>
    </row>
    <row r="51" spans="2:12" ht="12.75">
      <c r="B51" s="9">
        <f t="shared" si="0"/>
        <v>38</v>
      </c>
      <c r="C51" s="10">
        <f t="shared" si="1"/>
        <v>1006477.6256816027</v>
      </c>
      <c r="D51" s="10">
        <f t="shared" si="2"/>
        <v>1741.6450677891266</v>
      </c>
      <c r="E51" s="10">
        <f t="shared" si="3"/>
        <v>3360.730902497972</v>
      </c>
      <c r="F51" s="15">
        <f t="shared" si="4"/>
        <v>5102.375970287098</v>
      </c>
      <c r="G51" s="2"/>
      <c r="H51" s="9">
        <f t="shared" si="5"/>
        <v>38</v>
      </c>
      <c r="I51" s="10">
        <f t="shared" si="6"/>
        <v>11454.805383115356</v>
      </c>
      <c r="J51" s="10">
        <f t="shared" si="7"/>
        <v>507.8256446844542</v>
      </c>
      <c r="K51" s="10">
        <f t="shared" si="8"/>
        <v>25.919033893566247</v>
      </c>
      <c r="L51" s="15">
        <f t="shared" si="9"/>
        <v>533.7446785780204</v>
      </c>
    </row>
    <row r="52" spans="2:12" ht="12.75">
      <c r="B52" s="9">
        <f t="shared" si="0"/>
        <v>39</v>
      </c>
      <c r="C52" s="10">
        <f t="shared" si="1"/>
        <v>1004730.1751302544</v>
      </c>
      <c r="D52" s="10">
        <f t="shared" si="2"/>
        <v>1747.4505513484237</v>
      </c>
      <c r="E52" s="10">
        <f t="shared" si="3"/>
        <v>3354.9254189386743</v>
      </c>
      <c r="F52" s="15">
        <f t="shared" si="4"/>
        <v>5102.3759702870975</v>
      </c>
      <c r="G52" s="2"/>
      <c r="H52" s="9">
        <f t="shared" si="5"/>
        <v>39</v>
      </c>
      <c r="I52" s="10">
        <f t="shared" si="6"/>
        <v>10945.879449534084</v>
      </c>
      <c r="J52" s="10">
        <f t="shared" si="7"/>
        <v>508.92593358127056</v>
      </c>
      <c r="K52" s="10">
        <f t="shared" si="8"/>
        <v>24.818744996749935</v>
      </c>
      <c r="L52" s="15">
        <f t="shared" si="9"/>
        <v>533.7446785780205</v>
      </c>
    </row>
    <row r="53" spans="2:12" ht="12.75">
      <c r="B53" s="9">
        <f t="shared" si="0"/>
        <v>40</v>
      </c>
      <c r="C53" s="10">
        <f t="shared" si="1"/>
        <v>1002976.8997437347</v>
      </c>
      <c r="D53" s="10">
        <f t="shared" si="2"/>
        <v>1753.2753865195855</v>
      </c>
      <c r="E53" s="10">
        <f t="shared" si="3"/>
        <v>3349.1005837675125</v>
      </c>
      <c r="F53" s="15">
        <f t="shared" si="4"/>
        <v>5102.3759702870975</v>
      </c>
      <c r="G53" s="2"/>
      <c r="H53" s="9">
        <f t="shared" si="5"/>
        <v>40</v>
      </c>
      <c r="I53" s="10">
        <f t="shared" si="6"/>
        <v>10435.850843096721</v>
      </c>
      <c r="J53" s="10">
        <f t="shared" si="7"/>
        <v>510.0286064373633</v>
      </c>
      <c r="K53" s="10">
        <f t="shared" si="8"/>
        <v>23.716072140657182</v>
      </c>
      <c r="L53" s="15">
        <f t="shared" si="9"/>
        <v>533.7446785780205</v>
      </c>
    </row>
    <row r="54" spans="2:12" ht="12.75">
      <c r="B54" s="9">
        <f t="shared" si="0"/>
        <v>41</v>
      </c>
      <c r="C54" s="10">
        <f t="shared" si="1"/>
        <v>1001217.7801059268</v>
      </c>
      <c r="D54" s="10">
        <f t="shared" si="2"/>
        <v>1759.1196378079837</v>
      </c>
      <c r="E54" s="10">
        <f t="shared" si="3"/>
        <v>3343.2563324791145</v>
      </c>
      <c r="F54" s="15">
        <f t="shared" si="4"/>
        <v>5102.375970287098</v>
      </c>
      <c r="G54" s="2"/>
      <c r="H54" s="9">
        <f t="shared" si="5"/>
        <v>41</v>
      </c>
      <c r="I54" s="10">
        <f t="shared" si="6"/>
        <v>9924.717174678744</v>
      </c>
      <c r="J54" s="10">
        <f t="shared" si="7"/>
        <v>511.13366841797756</v>
      </c>
      <c r="K54" s="10">
        <f t="shared" si="8"/>
        <v>22.61101016004289</v>
      </c>
      <c r="L54" s="15">
        <f t="shared" si="9"/>
        <v>533.7446785780204</v>
      </c>
    </row>
    <row r="55" spans="2:12" ht="12.75">
      <c r="B55" s="9">
        <f t="shared" si="0"/>
        <v>42</v>
      </c>
      <c r="C55" s="10">
        <f t="shared" si="1"/>
        <v>999452.7967359928</v>
      </c>
      <c r="D55" s="10">
        <f t="shared" si="2"/>
        <v>1764.9833699340106</v>
      </c>
      <c r="E55" s="10">
        <f t="shared" si="3"/>
        <v>3337.392600353088</v>
      </c>
      <c r="F55" s="15">
        <f t="shared" si="4"/>
        <v>5102.375970287098</v>
      </c>
      <c r="G55" s="2"/>
      <c r="H55" s="9">
        <f t="shared" si="5"/>
        <v>42</v>
      </c>
      <c r="I55" s="10">
        <f t="shared" si="6"/>
        <v>9412.476049979194</v>
      </c>
      <c r="J55" s="10">
        <f t="shared" si="7"/>
        <v>512.2411246995499</v>
      </c>
      <c r="K55" s="10">
        <f t="shared" si="8"/>
        <v>21.503553878470612</v>
      </c>
      <c r="L55" s="15">
        <f t="shared" si="9"/>
        <v>533.7446785780205</v>
      </c>
    </row>
    <row r="56" spans="2:12" ht="12.75">
      <c r="B56" s="9">
        <f t="shared" si="0"/>
        <v>43</v>
      </c>
      <c r="C56" s="10">
        <f t="shared" si="1"/>
        <v>997681.9300881589</v>
      </c>
      <c r="D56" s="10">
        <f t="shared" si="2"/>
        <v>1770.8666478337907</v>
      </c>
      <c r="E56" s="10">
        <f t="shared" si="3"/>
        <v>3331.5093224533075</v>
      </c>
      <c r="F56" s="15">
        <f t="shared" si="4"/>
        <v>5102.375970287098</v>
      </c>
      <c r="G56" s="2"/>
      <c r="H56" s="9">
        <f t="shared" si="5"/>
        <v>43</v>
      </c>
      <c r="I56" s="10">
        <f t="shared" si="6"/>
        <v>8899.125069509462</v>
      </c>
      <c r="J56" s="10">
        <f t="shared" si="7"/>
        <v>513.3509804697322</v>
      </c>
      <c r="K56" s="10">
        <f t="shared" si="8"/>
        <v>20.393698108288252</v>
      </c>
      <c r="L56" s="15">
        <f t="shared" si="9"/>
        <v>533.7446785780205</v>
      </c>
    </row>
    <row r="57" spans="2:12" ht="12.75">
      <c r="B57" s="9">
        <f t="shared" si="0"/>
        <v>44</v>
      </c>
      <c r="C57" s="10">
        <f t="shared" si="1"/>
        <v>995905.160551499</v>
      </c>
      <c r="D57" s="10">
        <f t="shared" si="2"/>
        <v>1776.7695366599032</v>
      </c>
      <c r="E57" s="10">
        <f t="shared" si="3"/>
        <v>3325.6064336271947</v>
      </c>
      <c r="F57" s="15">
        <f t="shared" si="4"/>
        <v>5102.3759702870975</v>
      </c>
      <c r="G57" s="2"/>
      <c r="H57" s="9">
        <f t="shared" si="5"/>
        <v>44</v>
      </c>
      <c r="I57" s="10">
        <f t="shared" si="6"/>
        <v>8384.661828582046</v>
      </c>
      <c r="J57" s="10">
        <f t="shared" si="7"/>
        <v>514.4632409274167</v>
      </c>
      <c r="K57" s="10">
        <f t="shared" si="8"/>
        <v>19.281437650603834</v>
      </c>
      <c r="L57" s="15">
        <f t="shared" si="9"/>
        <v>533.7446785780205</v>
      </c>
    </row>
    <row r="58" spans="2:12" ht="12.75">
      <c r="B58" s="9">
        <f t="shared" si="0"/>
        <v>45</v>
      </c>
      <c r="C58" s="10">
        <f t="shared" si="1"/>
        <v>994122.4684497169</v>
      </c>
      <c r="D58" s="10">
        <f t="shared" si="2"/>
        <v>1782.6921017821026</v>
      </c>
      <c r="E58" s="10">
        <f t="shared" si="3"/>
        <v>3319.683868504995</v>
      </c>
      <c r="F58" s="15">
        <f t="shared" si="4"/>
        <v>5102.3759702870975</v>
      </c>
      <c r="G58" s="2"/>
      <c r="H58" s="9">
        <f t="shared" si="5"/>
        <v>45</v>
      </c>
      <c r="I58" s="10">
        <f t="shared" si="6"/>
        <v>7869.083917299286</v>
      </c>
      <c r="J58" s="10">
        <f t="shared" si="7"/>
        <v>515.5779112827594</v>
      </c>
      <c r="K58" s="10">
        <f t="shared" si="8"/>
        <v>18.166767295261092</v>
      </c>
      <c r="L58" s="15">
        <f t="shared" si="9"/>
        <v>533.7446785780205</v>
      </c>
    </row>
    <row r="59" spans="2:12" ht="12.75">
      <c r="B59" s="9">
        <f t="shared" si="0"/>
        <v>46</v>
      </c>
      <c r="C59" s="10">
        <f t="shared" si="1"/>
        <v>992333.8340409289</v>
      </c>
      <c r="D59" s="10">
        <f t="shared" si="2"/>
        <v>1788.6344087880432</v>
      </c>
      <c r="E59" s="10">
        <f t="shared" si="3"/>
        <v>3313.741561499055</v>
      </c>
      <c r="F59" s="15">
        <f t="shared" si="4"/>
        <v>5102.375970287098</v>
      </c>
      <c r="G59" s="2"/>
      <c r="H59" s="9">
        <f t="shared" si="5"/>
        <v>46</v>
      </c>
      <c r="I59" s="10">
        <f t="shared" si="6"/>
        <v>7352.388920542081</v>
      </c>
      <c r="J59" s="10">
        <f t="shared" si="7"/>
        <v>516.6949967572053</v>
      </c>
      <c r="K59" s="10">
        <f t="shared" si="8"/>
        <v>17.049681820815113</v>
      </c>
      <c r="L59" s="15">
        <f t="shared" si="9"/>
        <v>533.7446785780204</v>
      </c>
    </row>
    <row r="60" spans="2:12" ht="12.75">
      <c r="B60" s="9">
        <f t="shared" si="0"/>
        <v>47</v>
      </c>
      <c r="C60" s="10">
        <f t="shared" si="1"/>
        <v>990539.2375174449</v>
      </c>
      <c r="D60" s="10">
        <f t="shared" si="2"/>
        <v>1794.5965234840035</v>
      </c>
      <c r="E60" s="10">
        <f t="shared" si="3"/>
        <v>3307.7794468030947</v>
      </c>
      <c r="F60" s="15">
        <f t="shared" si="4"/>
        <v>5102.375970287098</v>
      </c>
      <c r="G60" s="2"/>
      <c r="H60" s="9">
        <f t="shared" si="5"/>
        <v>47</v>
      </c>
      <c r="I60" s="10">
        <f t="shared" si="6"/>
        <v>6834.574417958568</v>
      </c>
      <c r="J60" s="10">
        <f t="shared" si="7"/>
        <v>517.8145025835126</v>
      </c>
      <c r="K60" s="10">
        <f t="shared" si="8"/>
        <v>15.93017599450784</v>
      </c>
      <c r="L60" s="15">
        <f t="shared" si="9"/>
        <v>533.7446785780205</v>
      </c>
    </row>
    <row r="61" spans="2:12" ht="12.75">
      <c r="B61" s="9">
        <f t="shared" si="0"/>
        <v>48</v>
      </c>
      <c r="C61" s="10">
        <f t="shared" si="1"/>
        <v>988738.6590055493</v>
      </c>
      <c r="D61" s="10">
        <f t="shared" si="2"/>
        <v>1800.5785118956167</v>
      </c>
      <c r="E61" s="10">
        <f t="shared" si="3"/>
        <v>3301.7974583914815</v>
      </c>
      <c r="F61" s="15">
        <f t="shared" si="4"/>
        <v>5102.375970287098</v>
      </c>
      <c r="G61" s="2"/>
      <c r="H61" s="9">
        <f t="shared" si="5"/>
        <v>48</v>
      </c>
      <c r="I61" s="10">
        <f t="shared" si="6"/>
        <v>6315.637983952791</v>
      </c>
      <c r="J61" s="10">
        <f t="shared" si="7"/>
        <v>518.936434005777</v>
      </c>
      <c r="K61" s="10">
        <f t="shared" si="8"/>
        <v>14.80824457224356</v>
      </c>
      <c r="L61" s="15">
        <f t="shared" si="9"/>
        <v>533.7446785780205</v>
      </c>
    </row>
    <row r="62" spans="2:12" ht="12.75">
      <c r="B62" s="9">
        <f t="shared" si="0"/>
        <v>49</v>
      </c>
      <c r="C62" s="10">
        <f t="shared" si="1"/>
        <v>986932.0785652807</v>
      </c>
      <c r="D62" s="10">
        <f t="shared" si="2"/>
        <v>1806.580440268602</v>
      </c>
      <c r="E62" s="10">
        <f t="shared" si="3"/>
        <v>3295.7955300184963</v>
      </c>
      <c r="F62" s="15">
        <f t="shared" si="4"/>
        <v>5102.375970287098</v>
      </c>
      <c r="G62" s="2"/>
      <c r="H62" s="9">
        <f t="shared" si="5"/>
        <v>49</v>
      </c>
      <c r="I62" s="10">
        <f t="shared" si="6"/>
        <v>5795.577187673334</v>
      </c>
      <c r="J62" s="10">
        <f t="shared" si="7"/>
        <v>520.0607962794561</v>
      </c>
      <c r="K62" s="10">
        <f t="shared" si="8"/>
        <v>13.683882298564376</v>
      </c>
      <c r="L62" s="15">
        <f t="shared" si="9"/>
        <v>533.7446785780205</v>
      </c>
    </row>
    <row r="63" spans="2:12" ht="12.75">
      <c r="B63" s="9">
        <f t="shared" si="0"/>
        <v>50</v>
      </c>
      <c r="C63" s="10">
        <f t="shared" si="1"/>
        <v>985119.4761902111</v>
      </c>
      <c r="D63" s="10">
        <f t="shared" si="2"/>
        <v>1812.6023750694974</v>
      </c>
      <c r="E63" s="10">
        <f t="shared" si="3"/>
        <v>3289.773595217601</v>
      </c>
      <c r="F63" s="15">
        <f t="shared" si="4"/>
        <v>5102.375970287098</v>
      </c>
      <c r="G63" s="2"/>
      <c r="H63" s="9">
        <f t="shared" si="5"/>
        <v>50</v>
      </c>
      <c r="I63" s="10">
        <f t="shared" si="6"/>
        <v>5274.389593001939</v>
      </c>
      <c r="J63" s="10">
        <f t="shared" si="7"/>
        <v>521.1875946713949</v>
      </c>
      <c r="K63" s="10">
        <f t="shared" si="8"/>
        <v>12.557083906625556</v>
      </c>
      <c r="L63" s="15">
        <f t="shared" si="9"/>
        <v>533.7446785780204</v>
      </c>
    </row>
    <row r="64" spans="2:12" ht="12.75">
      <c r="B64" s="9">
        <f t="shared" si="0"/>
        <v>51</v>
      </c>
      <c r="C64" s="10">
        <f t="shared" si="1"/>
        <v>983300.8318072248</v>
      </c>
      <c r="D64" s="10">
        <f t="shared" si="2"/>
        <v>1818.6443829863958</v>
      </c>
      <c r="E64" s="10">
        <f t="shared" si="3"/>
        <v>3283.7315873007024</v>
      </c>
      <c r="F64" s="15">
        <f t="shared" si="4"/>
        <v>5102.375970287098</v>
      </c>
      <c r="G64" s="2"/>
      <c r="H64" s="9">
        <f t="shared" si="5"/>
        <v>51</v>
      </c>
      <c r="I64" s="10">
        <f t="shared" si="6"/>
        <v>4752.072758542089</v>
      </c>
      <c r="J64" s="10">
        <f t="shared" si="7"/>
        <v>522.3168344598496</v>
      </c>
      <c r="K64" s="10">
        <f t="shared" si="8"/>
        <v>11.427844118170865</v>
      </c>
      <c r="L64" s="15">
        <f t="shared" si="9"/>
        <v>533.7446785780204</v>
      </c>
    </row>
    <row r="65" spans="2:12" ht="12.75">
      <c r="B65" s="9">
        <f t="shared" si="0"/>
        <v>52</v>
      </c>
      <c r="C65" s="10">
        <f t="shared" si="1"/>
        <v>981476.1252762951</v>
      </c>
      <c r="D65" s="10">
        <f t="shared" si="2"/>
        <v>1824.7065309296836</v>
      </c>
      <c r="E65" s="10">
        <f t="shared" si="3"/>
        <v>3277.669439357415</v>
      </c>
      <c r="F65" s="15">
        <f t="shared" si="4"/>
        <v>5102.375970287098</v>
      </c>
      <c r="G65" s="2"/>
      <c r="H65" s="9">
        <f t="shared" si="5"/>
        <v>52</v>
      </c>
      <c r="I65" s="10">
        <f t="shared" si="6"/>
        <v>4228.624237607576</v>
      </c>
      <c r="J65" s="10">
        <f t="shared" si="7"/>
        <v>523.4485209345127</v>
      </c>
      <c r="K65" s="10">
        <f t="shared" si="8"/>
        <v>10.29615764350786</v>
      </c>
      <c r="L65" s="15">
        <f t="shared" si="9"/>
        <v>533.7446785780205</v>
      </c>
    </row>
    <row r="66" spans="2:12" ht="12.75">
      <c r="B66" s="9">
        <f t="shared" si="0"/>
        <v>53</v>
      </c>
      <c r="C66" s="10">
        <f t="shared" si="1"/>
        <v>979645.3363902624</v>
      </c>
      <c r="D66" s="10">
        <f t="shared" si="2"/>
        <v>1830.7888860327826</v>
      </c>
      <c r="E66" s="10">
        <f t="shared" si="3"/>
        <v>3271.5870842543163</v>
      </c>
      <c r="F66" s="15">
        <f t="shared" si="4"/>
        <v>5102.375970287099</v>
      </c>
      <c r="G66" s="2"/>
      <c r="H66" s="9">
        <f t="shared" si="5"/>
        <v>53</v>
      </c>
      <c r="I66" s="10">
        <f t="shared" si="6"/>
        <v>3704.0415782110385</v>
      </c>
      <c r="J66" s="10">
        <f t="shared" si="7"/>
        <v>524.5826593965373</v>
      </c>
      <c r="K66" s="10">
        <f t="shared" si="8"/>
        <v>9.162019181483082</v>
      </c>
      <c r="L66" s="15">
        <f t="shared" si="9"/>
        <v>533.7446785780204</v>
      </c>
    </row>
    <row r="67" spans="2:12" ht="12.75">
      <c r="B67" s="9">
        <f t="shared" si="0"/>
        <v>54</v>
      </c>
      <c r="C67" s="10">
        <f t="shared" si="1"/>
        <v>977808.4448746095</v>
      </c>
      <c r="D67" s="10">
        <f t="shared" si="2"/>
        <v>1836.8915156528917</v>
      </c>
      <c r="E67" s="10">
        <f t="shared" si="3"/>
        <v>3265.4844546342065</v>
      </c>
      <c r="F67" s="15">
        <f t="shared" si="4"/>
        <v>5102.375970287098</v>
      </c>
      <c r="G67" s="2"/>
      <c r="H67" s="9">
        <f t="shared" si="5"/>
        <v>54</v>
      </c>
      <c r="I67" s="10">
        <f t="shared" si="6"/>
        <v>3178.3223230524754</v>
      </c>
      <c r="J67" s="10">
        <f t="shared" si="7"/>
        <v>525.7192551585632</v>
      </c>
      <c r="K67" s="10">
        <f t="shared" si="8"/>
        <v>8.025423419457251</v>
      </c>
      <c r="L67" s="15">
        <f t="shared" si="9"/>
        <v>533.7446785780205</v>
      </c>
    </row>
    <row r="68" spans="2:12" ht="12.75">
      <c r="B68" s="9">
        <f t="shared" si="0"/>
        <v>55</v>
      </c>
      <c r="C68" s="10">
        <f t="shared" si="1"/>
        <v>975965.4303872377</v>
      </c>
      <c r="D68" s="10">
        <f t="shared" si="2"/>
        <v>1843.0144873717352</v>
      </c>
      <c r="E68" s="10">
        <f t="shared" si="3"/>
        <v>3259.361482915363</v>
      </c>
      <c r="F68" s="15">
        <f t="shared" si="4"/>
        <v>5102.375970287098</v>
      </c>
      <c r="G68" s="2"/>
      <c r="H68" s="9">
        <f t="shared" si="5"/>
        <v>55</v>
      </c>
      <c r="I68" s="10">
        <f t="shared" si="6"/>
        <v>2651.464009507735</v>
      </c>
      <c r="J68" s="10">
        <f t="shared" si="7"/>
        <v>526.8583135447401</v>
      </c>
      <c r="K68" s="10">
        <f t="shared" si="8"/>
        <v>6.886365033280363</v>
      </c>
      <c r="L68" s="15">
        <f t="shared" si="9"/>
        <v>533.7446785780205</v>
      </c>
    </row>
    <row r="69" spans="2:12" ht="12.75">
      <c r="B69" s="9">
        <f t="shared" si="0"/>
        <v>56</v>
      </c>
      <c r="C69" s="10">
        <f t="shared" si="1"/>
        <v>974116.2725182414</v>
      </c>
      <c r="D69" s="10">
        <f t="shared" si="2"/>
        <v>1849.1578689963076</v>
      </c>
      <c r="E69" s="10">
        <f t="shared" si="3"/>
        <v>3253.218101290791</v>
      </c>
      <c r="F69" s="15">
        <f t="shared" si="4"/>
        <v>5102.375970287098</v>
      </c>
      <c r="G69" s="2"/>
      <c r="H69" s="9">
        <f t="shared" si="5"/>
        <v>56</v>
      </c>
      <c r="I69" s="10">
        <f t="shared" si="6"/>
        <v>2123.4641696169815</v>
      </c>
      <c r="J69" s="10">
        <f t="shared" si="7"/>
        <v>527.9998398907537</v>
      </c>
      <c r="K69" s="10">
        <f t="shared" si="8"/>
        <v>5.74483868726676</v>
      </c>
      <c r="L69" s="15">
        <f t="shared" si="9"/>
        <v>533.7446785780205</v>
      </c>
    </row>
    <row r="70" spans="2:12" ht="12.75">
      <c r="B70" s="9">
        <f t="shared" si="0"/>
        <v>57</v>
      </c>
      <c r="C70" s="10">
        <f t="shared" si="1"/>
        <v>972260.9507896818</v>
      </c>
      <c r="D70" s="10">
        <f t="shared" si="2"/>
        <v>1855.3217285596286</v>
      </c>
      <c r="E70" s="10">
        <f t="shared" si="3"/>
        <v>3247.05424172747</v>
      </c>
      <c r="F70" s="15">
        <f t="shared" si="4"/>
        <v>5102.375970287098</v>
      </c>
      <c r="G70" s="2"/>
      <c r="H70" s="9">
        <f t="shared" si="5"/>
        <v>57</v>
      </c>
      <c r="I70" s="10">
        <f t="shared" si="6"/>
        <v>1594.3203300731311</v>
      </c>
      <c r="J70" s="10">
        <f t="shared" si="7"/>
        <v>529.1438395438503</v>
      </c>
      <c r="K70" s="10">
        <f t="shared" si="8"/>
        <v>4.600839034170129</v>
      </c>
      <c r="L70" s="15">
        <f t="shared" si="9"/>
        <v>533.7446785780204</v>
      </c>
    </row>
    <row r="71" spans="2:12" ht="12.75">
      <c r="B71" s="9">
        <f t="shared" si="0"/>
        <v>58</v>
      </c>
      <c r="C71" s="10">
        <f t="shared" si="1"/>
        <v>970399.4446553603</v>
      </c>
      <c r="D71" s="10">
        <f t="shared" si="2"/>
        <v>1861.506134321494</v>
      </c>
      <c r="E71" s="10">
        <f t="shared" si="3"/>
        <v>3240.869835965604</v>
      </c>
      <c r="F71" s="15">
        <f t="shared" si="4"/>
        <v>5102.375970287098</v>
      </c>
      <c r="G71" s="2"/>
      <c r="H71" s="9">
        <f t="shared" si="5"/>
        <v>58</v>
      </c>
      <c r="I71" s="10">
        <f t="shared" si="6"/>
        <v>1064.030012210269</v>
      </c>
      <c r="J71" s="10">
        <f t="shared" si="7"/>
        <v>530.290317862862</v>
      </c>
      <c r="K71" s="10">
        <f t="shared" si="8"/>
        <v>3.454360715158451</v>
      </c>
      <c r="L71" s="15">
        <f t="shared" si="9"/>
        <v>533.7446785780205</v>
      </c>
    </row>
    <row r="72" spans="2:12" ht="12.75">
      <c r="B72" s="9">
        <f t="shared" si="0"/>
        <v>59</v>
      </c>
      <c r="C72" s="10">
        <f t="shared" si="1"/>
        <v>968531.7335005911</v>
      </c>
      <c r="D72" s="10">
        <f t="shared" si="2"/>
        <v>1867.7111547692323</v>
      </c>
      <c r="E72" s="10">
        <f t="shared" si="3"/>
        <v>3234.664815517866</v>
      </c>
      <c r="F72" s="15">
        <f t="shared" si="4"/>
        <v>5102.375970287098</v>
      </c>
      <c r="G72" s="2"/>
      <c r="H72" s="9">
        <f t="shared" si="5"/>
        <v>59</v>
      </c>
      <c r="I72" s="10">
        <f t="shared" si="6"/>
        <v>532.5907319920375</v>
      </c>
      <c r="J72" s="10">
        <f t="shared" si="7"/>
        <v>531.4392802182315</v>
      </c>
      <c r="K72" s="10">
        <f t="shared" si="8"/>
        <v>2.305398359788917</v>
      </c>
      <c r="L72" s="15">
        <f t="shared" si="9"/>
        <v>533.7446785780204</v>
      </c>
    </row>
    <row r="73" spans="2:12" ht="12.75">
      <c r="B73" s="9">
        <f t="shared" si="0"/>
        <v>60</v>
      </c>
      <c r="C73" s="10">
        <f t="shared" si="1"/>
        <v>966657.7966419726</v>
      </c>
      <c r="D73" s="10">
        <f t="shared" si="2"/>
        <v>1873.9368586184626</v>
      </c>
      <c r="E73" s="10">
        <f t="shared" si="3"/>
        <v>3228.4391116686356</v>
      </c>
      <c r="F73" s="15">
        <f t="shared" si="4"/>
        <v>5102.375970287098</v>
      </c>
      <c r="G73" s="2"/>
      <c r="H73" s="9">
        <f t="shared" si="5"/>
        <v>60</v>
      </c>
      <c r="I73" s="10">
        <f t="shared" si="6"/>
        <v>-2.2737367544323206E-13</v>
      </c>
      <c r="J73" s="10">
        <f t="shared" si="7"/>
        <v>532.5907319920377</v>
      </c>
      <c r="K73" s="10">
        <f t="shared" si="8"/>
        <v>1.1539465859827482</v>
      </c>
      <c r="L73" s="15">
        <f t="shared" si="9"/>
        <v>533.7446785780205</v>
      </c>
    </row>
    <row r="74" spans="2:12" ht="12.75">
      <c r="B74" s="9">
        <f t="shared" si="0"/>
        <v>61</v>
      </c>
      <c r="C74" s="10">
        <f t="shared" si="1"/>
        <v>964777.6133271587</v>
      </c>
      <c r="D74" s="10">
        <f t="shared" si="2"/>
        <v>1880.183314813858</v>
      </c>
      <c r="E74" s="10">
        <f t="shared" si="3"/>
        <v>3222.19265547324</v>
      </c>
      <c r="F74" s="15">
        <f t="shared" si="4"/>
        <v>5102.3759702870975</v>
      </c>
      <c r="G74" s="2"/>
      <c r="H74" s="9">
        <f t="shared" si="5"/>
        <v>0</v>
      </c>
      <c r="I74" s="10">
        <f t="shared" si="6"/>
        <v>0</v>
      </c>
      <c r="J74" s="10">
        <f t="shared" si="7"/>
        <v>0</v>
      </c>
      <c r="K74" s="10">
        <f t="shared" si="8"/>
        <v>0</v>
      </c>
      <c r="L74" s="15">
        <f t="shared" si="9"/>
        <v>0</v>
      </c>
    </row>
    <row r="75" spans="2:12" ht="12.75">
      <c r="B75" s="9">
        <f t="shared" si="0"/>
        <v>62</v>
      </c>
      <c r="C75" s="10">
        <f t="shared" si="1"/>
        <v>962891.1627346288</v>
      </c>
      <c r="D75" s="10">
        <f t="shared" si="2"/>
        <v>1886.4505925299038</v>
      </c>
      <c r="E75" s="10">
        <f t="shared" si="3"/>
        <v>3215.925377757195</v>
      </c>
      <c r="F75" s="15">
        <f t="shared" si="4"/>
        <v>5102.375970287098</v>
      </c>
      <c r="G75" s="2"/>
      <c r="H75" s="9">
        <f t="shared" si="5"/>
        <v>0</v>
      </c>
      <c r="I75" s="10">
        <f t="shared" si="6"/>
        <v>0</v>
      </c>
      <c r="J75" s="10">
        <f t="shared" si="7"/>
        <v>0</v>
      </c>
      <c r="K75" s="10">
        <f t="shared" si="8"/>
        <v>0</v>
      </c>
      <c r="L75" s="15">
        <f t="shared" si="9"/>
        <v>0</v>
      </c>
    </row>
    <row r="76" spans="2:12" ht="12.75">
      <c r="B76" s="9">
        <f t="shared" si="0"/>
        <v>63</v>
      </c>
      <c r="C76" s="10">
        <f t="shared" si="1"/>
        <v>960998.4239734571</v>
      </c>
      <c r="D76" s="10">
        <f t="shared" si="2"/>
        <v>1892.7387611716704</v>
      </c>
      <c r="E76" s="10">
        <f t="shared" si="3"/>
        <v>3209.6372091154285</v>
      </c>
      <c r="F76" s="15">
        <f t="shared" si="4"/>
        <v>5102.375970287099</v>
      </c>
      <c r="G76" s="2"/>
      <c r="H76" s="9">
        <f t="shared" si="5"/>
        <v>0</v>
      </c>
      <c r="I76" s="10">
        <f t="shared" si="6"/>
        <v>0</v>
      </c>
      <c r="J76" s="10">
        <f t="shared" si="7"/>
        <v>0</v>
      </c>
      <c r="K76" s="10">
        <f t="shared" si="8"/>
        <v>0</v>
      </c>
      <c r="L76" s="15">
        <f t="shared" si="9"/>
        <v>0</v>
      </c>
    </row>
    <row r="77" spans="2:12" ht="12.75">
      <c r="B77" s="9">
        <f t="shared" si="0"/>
        <v>64</v>
      </c>
      <c r="C77" s="10">
        <f t="shared" si="1"/>
        <v>959099.3760830815</v>
      </c>
      <c r="D77" s="10">
        <f t="shared" si="2"/>
        <v>1899.0478903755761</v>
      </c>
      <c r="E77" s="10">
        <f t="shared" si="3"/>
        <v>3203.328079911522</v>
      </c>
      <c r="F77" s="15">
        <f t="shared" si="4"/>
        <v>5102.3759702870975</v>
      </c>
      <c r="G77" s="2"/>
      <c r="H77" s="9">
        <f t="shared" si="5"/>
        <v>0</v>
      </c>
      <c r="I77" s="10">
        <f t="shared" si="6"/>
        <v>0</v>
      </c>
      <c r="J77" s="10">
        <f t="shared" si="7"/>
        <v>0</v>
      </c>
      <c r="K77" s="10">
        <f t="shared" si="8"/>
        <v>0</v>
      </c>
      <c r="L77" s="15">
        <f t="shared" si="9"/>
        <v>0</v>
      </c>
    </row>
    <row r="78" spans="2:12" ht="12.75">
      <c r="B78" s="9">
        <f t="shared" si="0"/>
        <v>65</v>
      </c>
      <c r="C78" s="10">
        <f t="shared" si="1"/>
        <v>957193.9980330713</v>
      </c>
      <c r="D78" s="10">
        <f t="shared" si="2"/>
        <v>1905.378050010161</v>
      </c>
      <c r="E78" s="10">
        <f t="shared" si="3"/>
        <v>3196.9979202769377</v>
      </c>
      <c r="F78" s="15">
        <f t="shared" si="4"/>
        <v>5102.375970287098</v>
      </c>
      <c r="G78" s="2"/>
      <c r="H78" s="9">
        <f t="shared" si="5"/>
        <v>0</v>
      </c>
      <c r="I78" s="10">
        <f t="shared" si="6"/>
        <v>0</v>
      </c>
      <c r="J78" s="10">
        <f t="shared" si="7"/>
        <v>0</v>
      </c>
      <c r="K78" s="10">
        <f t="shared" si="8"/>
        <v>0</v>
      </c>
      <c r="L78" s="15">
        <f t="shared" si="9"/>
        <v>0</v>
      </c>
    </row>
    <row r="79" spans="2:12" ht="12.75">
      <c r="B79" s="9">
        <f aca="true" t="shared" si="10" ref="B79:B142">IF(B78=0,0,IF(B78+1&lt;$D$9+1,B78+1,0))</f>
        <v>66</v>
      </c>
      <c r="C79" s="10">
        <f aca="true" t="shared" si="11" ref="C79:C133">IF(B79=0,0,C78-D79)</f>
        <v>955282.2687228944</v>
      </c>
      <c r="D79" s="10">
        <f aca="true" t="shared" si="12" ref="D79:D133">IF(B79=0,0,PPMT($D$8/12,B79,$D$9,-$D$7))</f>
        <v>1911.7293101768616</v>
      </c>
      <c r="E79" s="10">
        <f aca="true" t="shared" si="13" ref="E79:E133">IF(B79=0,0,IPMT($D$8/12,B79,$D$9,-$D$7))</f>
        <v>3190.6466601102366</v>
      </c>
      <c r="F79" s="15">
        <f aca="true" t="shared" si="14" ref="F79:F133">IF(B79=0,0,D79+E79)</f>
        <v>5102.375970287098</v>
      </c>
      <c r="G79" s="2"/>
      <c r="H79" s="9">
        <f t="shared" si="5"/>
        <v>0</v>
      </c>
      <c r="I79" s="10">
        <f t="shared" si="6"/>
        <v>0</v>
      </c>
      <c r="J79" s="10">
        <f t="shared" si="7"/>
        <v>0</v>
      </c>
      <c r="K79" s="10">
        <f t="shared" si="8"/>
        <v>0</v>
      </c>
      <c r="L79" s="15">
        <f t="shared" si="9"/>
        <v>0</v>
      </c>
    </row>
    <row r="80" spans="2:12" ht="12.75">
      <c r="B80" s="9">
        <f t="shared" si="10"/>
        <v>67</v>
      </c>
      <c r="C80" s="10">
        <f t="shared" si="11"/>
        <v>953364.1669816836</v>
      </c>
      <c r="D80" s="10">
        <f t="shared" si="12"/>
        <v>1918.1017412107847</v>
      </c>
      <c r="E80" s="10">
        <f t="shared" si="13"/>
        <v>3184.2742290763135</v>
      </c>
      <c r="F80" s="15">
        <f t="shared" si="14"/>
        <v>5102.375970287098</v>
      </c>
      <c r="G80" s="2"/>
      <c r="H80" s="9">
        <f aca="true" t="shared" si="15" ref="H80:H133">IF(H79=0,0,IF(H79+1&lt;$J$9+1,H79+1,0))</f>
        <v>0</v>
      </c>
      <c r="I80" s="10">
        <f aca="true" t="shared" si="16" ref="I80:I133">IF(H80=0,0,I79-J80)</f>
        <v>0</v>
      </c>
      <c r="J80" s="10">
        <f aca="true" t="shared" si="17" ref="J80:J133">IF(H80=0,0,PPMT($J$8/12,H80,$J$9,-$J$7))</f>
        <v>0</v>
      </c>
      <c r="K80" s="10">
        <f aca="true" t="shared" si="18" ref="K80:K133">IF(H80=0,0,IPMT($J$8/12,H80,$J$9,-$J$7))</f>
        <v>0</v>
      </c>
      <c r="L80" s="15">
        <f aca="true" t="shared" si="19" ref="L80:L133">IF(H80=0,0,J80+K80)</f>
        <v>0</v>
      </c>
    </row>
    <row r="81" spans="2:12" ht="12.75">
      <c r="B81" s="9">
        <f t="shared" si="10"/>
        <v>68</v>
      </c>
      <c r="C81" s="10">
        <f t="shared" si="11"/>
        <v>951439.6715680021</v>
      </c>
      <c r="D81" s="10">
        <f t="shared" si="12"/>
        <v>1924.4954136814872</v>
      </c>
      <c r="E81" s="10">
        <f t="shared" si="13"/>
        <v>3177.8805566056108</v>
      </c>
      <c r="F81" s="15">
        <f t="shared" si="14"/>
        <v>5102.3759702870975</v>
      </c>
      <c r="G81" s="2"/>
      <c r="H81" s="9">
        <f t="shared" si="15"/>
        <v>0</v>
      </c>
      <c r="I81" s="10">
        <f t="shared" si="16"/>
        <v>0</v>
      </c>
      <c r="J81" s="10">
        <f t="shared" si="17"/>
        <v>0</v>
      </c>
      <c r="K81" s="10">
        <f t="shared" si="18"/>
        <v>0</v>
      </c>
      <c r="L81" s="15">
        <f t="shared" si="19"/>
        <v>0</v>
      </c>
    </row>
    <row r="82" spans="2:12" ht="12.75">
      <c r="B82" s="9">
        <f t="shared" si="10"/>
        <v>69</v>
      </c>
      <c r="C82" s="10">
        <f t="shared" si="11"/>
        <v>949508.7611696083</v>
      </c>
      <c r="D82" s="10">
        <f t="shared" si="12"/>
        <v>1930.910398393759</v>
      </c>
      <c r="E82" s="10">
        <f t="shared" si="13"/>
        <v>3171.465571893339</v>
      </c>
      <c r="F82" s="15">
        <f t="shared" si="14"/>
        <v>5102.3759702870975</v>
      </c>
      <c r="G82" s="2"/>
      <c r="H82" s="9">
        <f t="shared" si="15"/>
        <v>0</v>
      </c>
      <c r="I82" s="10">
        <f t="shared" si="16"/>
        <v>0</v>
      </c>
      <c r="J82" s="10">
        <f t="shared" si="17"/>
        <v>0</v>
      </c>
      <c r="K82" s="10">
        <f t="shared" si="18"/>
        <v>0</v>
      </c>
      <c r="L82" s="15">
        <f t="shared" si="19"/>
        <v>0</v>
      </c>
    </row>
    <row r="83" spans="2:12" ht="12.75">
      <c r="B83" s="9">
        <f t="shared" si="10"/>
        <v>70</v>
      </c>
      <c r="C83" s="10">
        <f t="shared" si="11"/>
        <v>947571.4144032199</v>
      </c>
      <c r="D83" s="10">
        <f t="shared" si="12"/>
        <v>1937.3467663884044</v>
      </c>
      <c r="E83" s="10">
        <f t="shared" si="13"/>
        <v>3165.0292038986936</v>
      </c>
      <c r="F83" s="15">
        <f t="shared" si="14"/>
        <v>5102.3759702870975</v>
      </c>
      <c r="G83" s="2"/>
      <c r="H83" s="9">
        <f t="shared" si="15"/>
        <v>0</v>
      </c>
      <c r="I83" s="10">
        <f t="shared" si="16"/>
        <v>0</v>
      </c>
      <c r="J83" s="10">
        <f t="shared" si="17"/>
        <v>0</v>
      </c>
      <c r="K83" s="10">
        <f t="shared" si="18"/>
        <v>0</v>
      </c>
      <c r="L83" s="15">
        <f t="shared" si="19"/>
        <v>0</v>
      </c>
    </row>
    <row r="84" spans="2:12" ht="12.75">
      <c r="B84" s="9">
        <f t="shared" si="10"/>
        <v>71</v>
      </c>
      <c r="C84" s="10">
        <f t="shared" si="11"/>
        <v>945627.6098142769</v>
      </c>
      <c r="D84" s="10">
        <f t="shared" si="12"/>
        <v>1943.8045889430327</v>
      </c>
      <c r="E84" s="10">
        <f t="shared" si="13"/>
        <v>3158.5713813440657</v>
      </c>
      <c r="F84" s="15">
        <f t="shared" si="14"/>
        <v>5102.375970287098</v>
      </c>
      <c r="G84" s="2"/>
      <c r="H84" s="9">
        <f t="shared" si="15"/>
        <v>0</v>
      </c>
      <c r="I84" s="10">
        <f t="shared" si="16"/>
        <v>0</v>
      </c>
      <c r="J84" s="10">
        <f t="shared" si="17"/>
        <v>0</v>
      </c>
      <c r="K84" s="10">
        <f t="shared" si="18"/>
        <v>0</v>
      </c>
      <c r="L84" s="15">
        <f t="shared" si="19"/>
        <v>0</v>
      </c>
    </row>
    <row r="85" spans="2:12" ht="12.75">
      <c r="B85" s="9">
        <f t="shared" si="10"/>
        <v>72</v>
      </c>
      <c r="C85" s="10">
        <f t="shared" si="11"/>
        <v>943677.3258767041</v>
      </c>
      <c r="D85" s="10">
        <f t="shared" si="12"/>
        <v>1950.283937572843</v>
      </c>
      <c r="E85" s="10">
        <f t="shared" si="13"/>
        <v>3152.0920327142558</v>
      </c>
      <c r="F85" s="15">
        <f t="shared" si="14"/>
        <v>5102.375970287098</v>
      </c>
      <c r="G85" s="2"/>
      <c r="H85" s="9">
        <f t="shared" si="15"/>
        <v>0</v>
      </c>
      <c r="I85" s="10">
        <f t="shared" si="16"/>
        <v>0</v>
      </c>
      <c r="J85" s="10">
        <f t="shared" si="17"/>
        <v>0</v>
      </c>
      <c r="K85" s="10">
        <f t="shared" si="18"/>
        <v>0</v>
      </c>
      <c r="L85" s="15">
        <f t="shared" si="19"/>
        <v>0</v>
      </c>
    </row>
    <row r="86" spans="2:12" ht="12.75">
      <c r="B86" s="9">
        <f t="shared" si="10"/>
        <v>73</v>
      </c>
      <c r="C86" s="10">
        <f t="shared" si="11"/>
        <v>941720.5409926727</v>
      </c>
      <c r="D86" s="10">
        <f t="shared" si="12"/>
        <v>1956.784884031419</v>
      </c>
      <c r="E86" s="10">
        <f t="shared" si="13"/>
        <v>3145.5910862556793</v>
      </c>
      <c r="F86" s="15">
        <f t="shared" si="14"/>
        <v>5102.375970287098</v>
      </c>
      <c r="G86" s="2"/>
      <c r="H86" s="9">
        <f t="shared" si="15"/>
        <v>0</v>
      </c>
      <c r="I86" s="10">
        <f t="shared" si="16"/>
        <v>0</v>
      </c>
      <c r="J86" s="10">
        <f t="shared" si="17"/>
        <v>0</v>
      </c>
      <c r="K86" s="10">
        <f t="shared" si="18"/>
        <v>0</v>
      </c>
      <c r="L86" s="15">
        <f t="shared" si="19"/>
        <v>0</v>
      </c>
    </row>
    <row r="87" spans="2:12" ht="12.75">
      <c r="B87" s="9">
        <f t="shared" si="10"/>
        <v>74</v>
      </c>
      <c r="C87" s="10">
        <f t="shared" si="11"/>
        <v>939757.2334923611</v>
      </c>
      <c r="D87" s="10">
        <f t="shared" si="12"/>
        <v>1963.3075003115237</v>
      </c>
      <c r="E87" s="10">
        <f t="shared" si="13"/>
        <v>3139.0684699755748</v>
      </c>
      <c r="F87" s="15">
        <f t="shared" si="14"/>
        <v>5102.375970287098</v>
      </c>
      <c r="G87" s="2"/>
      <c r="H87" s="9">
        <f t="shared" si="15"/>
        <v>0</v>
      </c>
      <c r="I87" s="10">
        <f t="shared" si="16"/>
        <v>0</v>
      </c>
      <c r="J87" s="10">
        <f t="shared" si="17"/>
        <v>0</v>
      </c>
      <c r="K87" s="10">
        <f t="shared" si="18"/>
        <v>0</v>
      </c>
      <c r="L87" s="15">
        <f t="shared" si="19"/>
        <v>0</v>
      </c>
    </row>
    <row r="88" spans="2:12" ht="12.75">
      <c r="B88" s="9">
        <f t="shared" si="10"/>
        <v>75</v>
      </c>
      <c r="C88" s="10">
        <f t="shared" si="11"/>
        <v>937787.3816337152</v>
      </c>
      <c r="D88" s="10">
        <f t="shared" si="12"/>
        <v>1969.8518586458954</v>
      </c>
      <c r="E88" s="10">
        <f t="shared" si="13"/>
        <v>3132.524111641203</v>
      </c>
      <c r="F88" s="15">
        <f t="shared" si="14"/>
        <v>5102.375970287098</v>
      </c>
      <c r="G88" s="2"/>
      <c r="H88" s="9">
        <f t="shared" si="15"/>
        <v>0</v>
      </c>
      <c r="I88" s="10">
        <f t="shared" si="16"/>
        <v>0</v>
      </c>
      <c r="J88" s="10">
        <f t="shared" si="17"/>
        <v>0</v>
      </c>
      <c r="K88" s="10">
        <f t="shared" si="18"/>
        <v>0</v>
      </c>
      <c r="L88" s="15">
        <f t="shared" si="19"/>
        <v>0</v>
      </c>
    </row>
    <row r="89" spans="2:12" ht="12.75">
      <c r="B89" s="9">
        <f t="shared" si="10"/>
        <v>76</v>
      </c>
      <c r="C89" s="10">
        <f t="shared" si="11"/>
        <v>935810.9636022071</v>
      </c>
      <c r="D89" s="10">
        <f t="shared" si="12"/>
        <v>1976.4180315080484</v>
      </c>
      <c r="E89" s="10">
        <f t="shared" si="13"/>
        <v>3125.9579387790504</v>
      </c>
      <c r="F89" s="15">
        <f t="shared" si="14"/>
        <v>5102.375970287099</v>
      </c>
      <c r="G89" s="2"/>
      <c r="H89" s="9">
        <f t="shared" si="15"/>
        <v>0</v>
      </c>
      <c r="I89" s="10">
        <f t="shared" si="16"/>
        <v>0</v>
      </c>
      <c r="J89" s="10">
        <f t="shared" si="17"/>
        <v>0</v>
      </c>
      <c r="K89" s="10">
        <f t="shared" si="18"/>
        <v>0</v>
      </c>
      <c r="L89" s="15">
        <f t="shared" si="19"/>
        <v>0</v>
      </c>
    </row>
    <row r="90" spans="2:12" ht="12.75">
      <c r="B90" s="9">
        <f t="shared" si="10"/>
        <v>77</v>
      </c>
      <c r="C90" s="10">
        <f t="shared" si="11"/>
        <v>933827.957510594</v>
      </c>
      <c r="D90" s="10">
        <f t="shared" si="12"/>
        <v>1983.0060916130753</v>
      </c>
      <c r="E90" s="10">
        <f t="shared" si="13"/>
        <v>3119.369878674023</v>
      </c>
      <c r="F90" s="15">
        <f t="shared" si="14"/>
        <v>5102.375970287098</v>
      </c>
      <c r="G90" s="2"/>
      <c r="H90" s="9">
        <f t="shared" si="15"/>
        <v>0</v>
      </c>
      <c r="I90" s="10">
        <f t="shared" si="16"/>
        <v>0</v>
      </c>
      <c r="J90" s="10">
        <f t="shared" si="17"/>
        <v>0</v>
      </c>
      <c r="K90" s="10">
        <f t="shared" si="18"/>
        <v>0</v>
      </c>
      <c r="L90" s="15">
        <f t="shared" si="19"/>
        <v>0</v>
      </c>
    </row>
    <row r="91" spans="2:12" ht="12.75">
      <c r="B91" s="9">
        <f t="shared" si="10"/>
        <v>78</v>
      </c>
      <c r="C91" s="10">
        <f t="shared" si="11"/>
        <v>931838.3413986756</v>
      </c>
      <c r="D91" s="10">
        <f t="shared" si="12"/>
        <v>1989.616111918452</v>
      </c>
      <c r="E91" s="10">
        <f t="shared" si="13"/>
        <v>3112.7598583686463</v>
      </c>
      <c r="F91" s="15">
        <f t="shared" si="14"/>
        <v>5102.375970287098</v>
      </c>
      <c r="G91" s="2"/>
      <c r="H91" s="9">
        <f t="shared" si="15"/>
        <v>0</v>
      </c>
      <c r="I91" s="10">
        <f t="shared" si="16"/>
        <v>0</v>
      </c>
      <c r="J91" s="10">
        <f t="shared" si="17"/>
        <v>0</v>
      </c>
      <c r="K91" s="10">
        <f t="shared" si="18"/>
        <v>0</v>
      </c>
      <c r="L91" s="15">
        <f t="shared" si="19"/>
        <v>0</v>
      </c>
    </row>
    <row r="92" spans="2:12" ht="12.75">
      <c r="B92" s="9">
        <f t="shared" si="10"/>
        <v>79</v>
      </c>
      <c r="C92" s="10">
        <f t="shared" si="11"/>
        <v>929842.0932330508</v>
      </c>
      <c r="D92" s="10">
        <f t="shared" si="12"/>
        <v>1996.2481656248474</v>
      </c>
      <c r="E92" s="10">
        <f t="shared" si="13"/>
        <v>3106.127804662251</v>
      </c>
      <c r="F92" s="15">
        <f t="shared" si="14"/>
        <v>5102.375970287098</v>
      </c>
      <c r="G92" s="2"/>
      <c r="H92" s="9">
        <f t="shared" si="15"/>
        <v>0</v>
      </c>
      <c r="I92" s="10">
        <f t="shared" si="16"/>
        <v>0</v>
      </c>
      <c r="J92" s="10">
        <f t="shared" si="17"/>
        <v>0</v>
      </c>
      <c r="K92" s="10">
        <f t="shared" si="18"/>
        <v>0</v>
      </c>
      <c r="L92" s="15">
        <f t="shared" si="19"/>
        <v>0</v>
      </c>
    </row>
    <row r="93" spans="2:12" ht="12.75">
      <c r="B93" s="9">
        <f t="shared" si="10"/>
        <v>80</v>
      </c>
      <c r="C93" s="10">
        <f t="shared" si="11"/>
        <v>927839.1909068739</v>
      </c>
      <c r="D93" s="10">
        <f t="shared" si="12"/>
        <v>2002.90232617693</v>
      </c>
      <c r="E93" s="10">
        <f t="shared" si="13"/>
        <v>3099.4736441101677</v>
      </c>
      <c r="F93" s="15">
        <f t="shared" si="14"/>
        <v>5102.3759702870975</v>
      </c>
      <c r="G93" s="2"/>
      <c r="H93" s="9">
        <f t="shared" si="15"/>
        <v>0</v>
      </c>
      <c r="I93" s="10">
        <f t="shared" si="16"/>
        <v>0</v>
      </c>
      <c r="J93" s="10">
        <f t="shared" si="17"/>
        <v>0</v>
      </c>
      <c r="K93" s="10">
        <f t="shared" si="18"/>
        <v>0</v>
      </c>
      <c r="L93" s="15">
        <f t="shared" si="19"/>
        <v>0</v>
      </c>
    </row>
    <row r="94" spans="2:12" ht="12.75">
      <c r="B94" s="9">
        <f t="shared" si="10"/>
        <v>81</v>
      </c>
      <c r="C94" s="10">
        <f t="shared" si="11"/>
        <v>925829.6122396097</v>
      </c>
      <c r="D94" s="10">
        <f t="shared" si="12"/>
        <v>2009.5786672641862</v>
      </c>
      <c r="E94" s="10">
        <f t="shared" si="13"/>
        <v>3092.7973030229127</v>
      </c>
      <c r="F94" s="15">
        <f t="shared" si="14"/>
        <v>5102.375970287099</v>
      </c>
      <c r="G94" s="2"/>
      <c r="H94" s="9">
        <f t="shared" si="15"/>
        <v>0</v>
      </c>
      <c r="I94" s="10">
        <f t="shared" si="16"/>
        <v>0</v>
      </c>
      <c r="J94" s="10">
        <f t="shared" si="17"/>
        <v>0</v>
      </c>
      <c r="K94" s="10">
        <f t="shared" si="18"/>
        <v>0</v>
      </c>
      <c r="L94" s="15">
        <f t="shared" si="19"/>
        <v>0</v>
      </c>
    </row>
    <row r="95" spans="2:12" ht="12.75">
      <c r="B95" s="9">
        <f t="shared" si="10"/>
        <v>82</v>
      </c>
      <c r="C95" s="10">
        <f t="shared" si="11"/>
        <v>923813.334976788</v>
      </c>
      <c r="D95" s="10">
        <f t="shared" si="12"/>
        <v>2016.2772628217335</v>
      </c>
      <c r="E95" s="10">
        <f t="shared" si="13"/>
        <v>3086.098707465365</v>
      </c>
      <c r="F95" s="15">
        <f t="shared" si="14"/>
        <v>5102.375970287098</v>
      </c>
      <c r="G95" s="2"/>
      <c r="H95" s="9">
        <f t="shared" si="15"/>
        <v>0</v>
      </c>
      <c r="I95" s="10">
        <f t="shared" si="16"/>
        <v>0</v>
      </c>
      <c r="J95" s="10">
        <f t="shared" si="17"/>
        <v>0</v>
      </c>
      <c r="K95" s="10">
        <f t="shared" si="18"/>
        <v>0</v>
      </c>
      <c r="L95" s="15">
        <f t="shared" si="19"/>
        <v>0</v>
      </c>
    </row>
    <row r="96" spans="2:12" ht="12.75">
      <c r="B96" s="9">
        <f t="shared" si="10"/>
        <v>83</v>
      </c>
      <c r="C96" s="10">
        <f t="shared" si="11"/>
        <v>921790.3367897569</v>
      </c>
      <c r="D96" s="10">
        <f t="shared" si="12"/>
        <v>2022.9981870311394</v>
      </c>
      <c r="E96" s="10">
        <f t="shared" si="13"/>
        <v>3079.3777832559585</v>
      </c>
      <c r="F96" s="15">
        <f t="shared" si="14"/>
        <v>5102.3759702870975</v>
      </c>
      <c r="G96" s="2"/>
      <c r="H96" s="9">
        <f t="shared" si="15"/>
        <v>0</v>
      </c>
      <c r="I96" s="10">
        <f t="shared" si="16"/>
        <v>0</v>
      </c>
      <c r="J96" s="10">
        <f t="shared" si="17"/>
        <v>0</v>
      </c>
      <c r="K96" s="10">
        <f t="shared" si="18"/>
        <v>0</v>
      </c>
      <c r="L96" s="15">
        <f t="shared" si="19"/>
        <v>0</v>
      </c>
    </row>
    <row r="97" spans="2:12" ht="12.75">
      <c r="B97" s="9">
        <f t="shared" si="10"/>
        <v>84</v>
      </c>
      <c r="C97" s="10">
        <f t="shared" si="11"/>
        <v>919760.5952754356</v>
      </c>
      <c r="D97" s="10">
        <f t="shared" si="12"/>
        <v>2029.741514321243</v>
      </c>
      <c r="E97" s="10">
        <f t="shared" si="13"/>
        <v>3072.6344559658555</v>
      </c>
      <c r="F97" s="15">
        <f t="shared" si="14"/>
        <v>5102.375970287098</v>
      </c>
      <c r="G97" s="2"/>
      <c r="H97" s="9">
        <f t="shared" si="15"/>
        <v>0</v>
      </c>
      <c r="I97" s="10">
        <f t="shared" si="16"/>
        <v>0</v>
      </c>
      <c r="J97" s="10">
        <f t="shared" si="17"/>
        <v>0</v>
      </c>
      <c r="K97" s="10">
        <f t="shared" si="18"/>
        <v>0</v>
      </c>
      <c r="L97" s="15">
        <f t="shared" si="19"/>
        <v>0</v>
      </c>
    </row>
    <row r="98" spans="2:12" ht="12.75">
      <c r="B98" s="9">
        <f t="shared" si="10"/>
        <v>85</v>
      </c>
      <c r="C98" s="10">
        <f t="shared" si="11"/>
        <v>917724.0879560666</v>
      </c>
      <c r="D98" s="10">
        <f t="shared" si="12"/>
        <v>2036.5073193689805</v>
      </c>
      <c r="E98" s="10">
        <f t="shared" si="13"/>
        <v>3065.8686509181175</v>
      </c>
      <c r="F98" s="15">
        <f t="shared" si="14"/>
        <v>5102.3759702870975</v>
      </c>
      <c r="G98" s="2"/>
      <c r="H98" s="9">
        <f t="shared" si="15"/>
        <v>0</v>
      </c>
      <c r="I98" s="10">
        <f t="shared" si="16"/>
        <v>0</v>
      </c>
      <c r="J98" s="10">
        <f t="shared" si="17"/>
        <v>0</v>
      </c>
      <c r="K98" s="10">
        <f t="shared" si="18"/>
        <v>0</v>
      </c>
      <c r="L98" s="15">
        <f t="shared" si="19"/>
        <v>0</v>
      </c>
    </row>
    <row r="99" spans="2:12" ht="12.75">
      <c r="B99" s="9">
        <f t="shared" si="10"/>
        <v>86</v>
      </c>
      <c r="C99" s="10">
        <f t="shared" si="11"/>
        <v>915680.7922789664</v>
      </c>
      <c r="D99" s="10">
        <f t="shared" si="12"/>
        <v>2043.2956771002105</v>
      </c>
      <c r="E99" s="10">
        <f t="shared" si="13"/>
        <v>3059.080293186888</v>
      </c>
      <c r="F99" s="15">
        <f t="shared" si="14"/>
        <v>5102.375970287098</v>
      </c>
      <c r="G99" s="2"/>
      <c r="H99" s="9">
        <f t="shared" si="15"/>
        <v>0</v>
      </c>
      <c r="I99" s="10">
        <f t="shared" si="16"/>
        <v>0</v>
      </c>
      <c r="J99" s="10">
        <f t="shared" si="17"/>
        <v>0</v>
      </c>
      <c r="K99" s="10">
        <f t="shared" si="18"/>
        <v>0</v>
      </c>
      <c r="L99" s="15">
        <f t="shared" si="19"/>
        <v>0</v>
      </c>
    </row>
    <row r="100" spans="2:12" ht="12.75">
      <c r="B100" s="9">
        <f t="shared" si="10"/>
        <v>87</v>
      </c>
      <c r="C100" s="10">
        <f t="shared" si="11"/>
        <v>913630.6856162759</v>
      </c>
      <c r="D100" s="10">
        <f t="shared" si="12"/>
        <v>2050.1066626905445</v>
      </c>
      <c r="E100" s="10">
        <f t="shared" si="13"/>
        <v>3052.2693075965535</v>
      </c>
      <c r="F100" s="15">
        <f t="shared" si="14"/>
        <v>5102.3759702870975</v>
      </c>
      <c r="G100" s="2"/>
      <c r="H100" s="9">
        <f t="shared" si="15"/>
        <v>0</v>
      </c>
      <c r="I100" s="10">
        <f t="shared" si="16"/>
        <v>0</v>
      </c>
      <c r="J100" s="10">
        <f t="shared" si="17"/>
        <v>0</v>
      </c>
      <c r="K100" s="10">
        <f t="shared" si="18"/>
        <v>0</v>
      </c>
      <c r="L100" s="15">
        <f t="shared" si="19"/>
        <v>0</v>
      </c>
    </row>
    <row r="101" spans="2:12" ht="12.75">
      <c r="B101" s="9">
        <f t="shared" si="10"/>
        <v>88</v>
      </c>
      <c r="C101" s="10">
        <f t="shared" si="11"/>
        <v>911573.7452647097</v>
      </c>
      <c r="D101" s="10">
        <f t="shared" si="12"/>
        <v>2056.9403515661797</v>
      </c>
      <c r="E101" s="10">
        <f t="shared" si="13"/>
        <v>3045.4356187209182</v>
      </c>
      <c r="F101" s="15">
        <f t="shared" si="14"/>
        <v>5102.3759702870975</v>
      </c>
      <c r="G101" s="2"/>
      <c r="H101" s="9">
        <f t="shared" si="15"/>
        <v>0</v>
      </c>
      <c r="I101" s="10">
        <f t="shared" si="16"/>
        <v>0</v>
      </c>
      <c r="J101" s="10">
        <f t="shared" si="17"/>
        <v>0</v>
      </c>
      <c r="K101" s="10">
        <f t="shared" si="18"/>
        <v>0</v>
      </c>
      <c r="L101" s="15">
        <f t="shared" si="19"/>
        <v>0</v>
      </c>
    </row>
    <row r="102" spans="2:12" ht="12.75">
      <c r="B102" s="9">
        <f t="shared" si="10"/>
        <v>89</v>
      </c>
      <c r="C102" s="10">
        <f t="shared" si="11"/>
        <v>909509.948445305</v>
      </c>
      <c r="D102" s="10">
        <f t="shared" si="12"/>
        <v>2063.7968194047335</v>
      </c>
      <c r="E102" s="10">
        <f t="shared" si="13"/>
        <v>3038.5791508823645</v>
      </c>
      <c r="F102" s="15">
        <f t="shared" si="14"/>
        <v>5102.3759702870975</v>
      </c>
      <c r="G102" s="2"/>
      <c r="H102" s="9">
        <f t="shared" si="15"/>
        <v>0</v>
      </c>
      <c r="I102" s="10">
        <f t="shared" si="16"/>
        <v>0</v>
      </c>
      <c r="J102" s="10">
        <f t="shared" si="17"/>
        <v>0</v>
      </c>
      <c r="K102" s="10">
        <f t="shared" si="18"/>
        <v>0</v>
      </c>
      <c r="L102" s="15">
        <f t="shared" si="19"/>
        <v>0</v>
      </c>
    </row>
    <row r="103" spans="2:12" ht="12.75">
      <c r="B103" s="9">
        <f t="shared" si="10"/>
        <v>90</v>
      </c>
      <c r="C103" s="10">
        <f t="shared" si="11"/>
        <v>907439.2723031689</v>
      </c>
      <c r="D103" s="10">
        <f t="shared" si="12"/>
        <v>2070.6761421360825</v>
      </c>
      <c r="E103" s="10">
        <f t="shared" si="13"/>
        <v>3031.6998281510155</v>
      </c>
      <c r="F103" s="15">
        <f t="shared" si="14"/>
        <v>5102.3759702870975</v>
      </c>
      <c r="G103" s="2"/>
      <c r="H103" s="9">
        <f t="shared" si="15"/>
        <v>0</v>
      </c>
      <c r="I103" s="10">
        <f t="shared" si="16"/>
        <v>0</v>
      </c>
      <c r="J103" s="10">
        <f t="shared" si="17"/>
        <v>0</v>
      </c>
      <c r="K103" s="10">
        <f t="shared" si="18"/>
        <v>0</v>
      </c>
      <c r="L103" s="15">
        <f t="shared" si="19"/>
        <v>0</v>
      </c>
    </row>
    <row r="104" spans="2:12" ht="12.75">
      <c r="B104" s="9">
        <f t="shared" si="10"/>
        <v>91</v>
      </c>
      <c r="C104" s="10">
        <f t="shared" si="11"/>
        <v>905361.6939072257</v>
      </c>
      <c r="D104" s="10">
        <f t="shared" si="12"/>
        <v>2077.578395943203</v>
      </c>
      <c r="E104" s="10">
        <f t="shared" si="13"/>
        <v>3024.797574343895</v>
      </c>
      <c r="F104" s="15">
        <f t="shared" si="14"/>
        <v>5102.3759702870975</v>
      </c>
      <c r="G104" s="2"/>
      <c r="H104" s="9">
        <f t="shared" si="15"/>
        <v>0</v>
      </c>
      <c r="I104" s="10">
        <f t="shared" si="16"/>
        <v>0</v>
      </c>
      <c r="J104" s="10">
        <f t="shared" si="17"/>
        <v>0</v>
      </c>
      <c r="K104" s="10">
        <f t="shared" si="18"/>
        <v>0</v>
      </c>
      <c r="L104" s="15">
        <f t="shared" si="19"/>
        <v>0</v>
      </c>
    </row>
    <row r="105" spans="2:12" ht="12.75">
      <c r="B105" s="9">
        <f t="shared" si="10"/>
        <v>92</v>
      </c>
      <c r="C105" s="10">
        <f t="shared" si="11"/>
        <v>903277.1902499627</v>
      </c>
      <c r="D105" s="10">
        <f t="shared" si="12"/>
        <v>2084.503657263014</v>
      </c>
      <c r="E105" s="10">
        <f t="shared" si="13"/>
        <v>3017.8723130240846</v>
      </c>
      <c r="F105" s="15">
        <f t="shared" si="14"/>
        <v>5102.375970287098</v>
      </c>
      <c r="G105" s="2"/>
      <c r="H105" s="9">
        <f t="shared" si="15"/>
        <v>0</v>
      </c>
      <c r="I105" s="10">
        <f t="shared" si="16"/>
        <v>0</v>
      </c>
      <c r="J105" s="10">
        <f t="shared" si="17"/>
        <v>0</v>
      </c>
      <c r="K105" s="10">
        <f t="shared" si="18"/>
        <v>0</v>
      </c>
      <c r="L105" s="15">
        <f t="shared" si="19"/>
        <v>0</v>
      </c>
    </row>
    <row r="106" spans="2:12" ht="12.75">
      <c r="B106" s="9">
        <f t="shared" si="10"/>
        <v>93</v>
      </c>
      <c r="C106" s="10">
        <f t="shared" si="11"/>
        <v>901185.7382471755</v>
      </c>
      <c r="D106" s="10">
        <f t="shared" si="12"/>
        <v>2091.452002787224</v>
      </c>
      <c r="E106" s="10">
        <f t="shared" si="13"/>
        <v>3010.923967499875</v>
      </c>
      <c r="F106" s="15">
        <f t="shared" si="14"/>
        <v>5102.375970287099</v>
      </c>
      <c r="G106" s="2"/>
      <c r="H106" s="9">
        <f t="shared" si="15"/>
        <v>0</v>
      </c>
      <c r="I106" s="10">
        <f t="shared" si="16"/>
        <v>0</v>
      </c>
      <c r="J106" s="10">
        <f t="shared" si="17"/>
        <v>0</v>
      </c>
      <c r="K106" s="10">
        <f t="shared" si="18"/>
        <v>0</v>
      </c>
      <c r="L106" s="15">
        <f t="shared" si="19"/>
        <v>0</v>
      </c>
    </row>
    <row r="107" spans="2:12" ht="12.75">
      <c r="B107" s="9">
        <f t="shared" si="10"/>
        <v>94</v>
      </c>
      <c r="C107" s="10">
        <f t="shared" si="11"/>
        <v>899087.3147377123</v>
      </c>
      <c r="D107" s="10">
        <f t="shared" si="12"/>
        <v>2098.423509463181</v>
      </c>
      <c r="E107" s="10">
        <f t="shared" si="13"/>
        <v>3003.952460823916</v>
      </c>
      <c r="F107" s="15">
        <f t="shared" si="14"/>
        <v>5102.3759702870975</v>
      </c>
      <c r="G107" s="2"/>
      <c r="H107" s="9">
        <f t="shared" si="15"/>
        <v>0</v>
      </c>
      <c r="I107" s="10">
        <f t="shared" si="16"/>
        <v>0</v>
      </c>
      <c r="J107" s="10">
        <f t="shared" si="17"/>
        <v>0</v>
      </c>
      <c r="K107" s="10">
        <f t="shared" si="18"/>
        <v>0</v>
      </c>
      <c r="L107" s="15">
        <f t="shared" si="19"/>
        <v>0</v>
      </c>
    </row>
    <row r="108" spans="2:12" ht="12.75">
      <c r="B108" s="9">
        <f t="shared" si="10"/>
        <v>95</v>
      </c>
      <c r="C108" s="10">
        <f t="shared" si="11"/>
        <v>896981.8964832176</v>
      </c>
      <c r="D108" s="10">
        <f t="shared" si="12"/>
        <v>2105.4182544947253</v>
      </c>
      <c r="E108" s="10">
        <f t="shared" si="13"/>
        <v>2996.9577157923727</v>
      </c>
      <c r="F108" s="15">
        <f t="shared" si="14"/>
        <v>5102.3759702870975</v>
      </c>
      <c r="G108" s="2"/>
      <c r="H108" s="9">
        <f t="shared" si="15"/>
        <v>0</v>
      </c>
      <c r="I108" s="10">
        <f t="shared" si="16"/>
        <v>0</v>
      </c>
      <c r="J108" s="10">
        <f t="shared" si="17"/>
        <v>0</v>
      </c>
      <c r="K108" s="10">
        <f t="shared" si="18"/>
        <v>0</v>
      </c>
      <c r="L108" s="15">
        <f t="shared" si="19"/>
        <v>0</v>
      </c>
    </row>
    <row r="109" spans="2:12" ht="12.75">
      <c r="B109" s="9">
        <f t="shared" si="10"/>
        <v>96</v>
      </c>
      <c r="C109" s="10">
        <f t="shared" si="11"/>
        <v>894869.4601678746</v>
      </c>
      <c r="D109" s="10">
        <f t="shared" si="12"/>
        <v>2112.4363153430404</v>
      </c>
      <c r="E109" s="10">
        <f t="shared" si="13"/>
        <v>2989.939654944057</v>
      </c>
      <c r="F109" s="15">
        <f t="shared" si="14"/>
        <v>5102.3759702870975</v>
      </c>
      <c r="G109" s="2"/>
      <c r="H109" s="9">
        <f t="shared" si="15"/>
        <v>0</v>
      </c>
      <c r="I109" s="10">
        <f t="shared" si="16"/>
        <v>0</v>
      </c>
      <c r="J109" s="10">
        <f t="shared" si="17"/>
        <v>0</v>
      </c>
      <c r="K109" s="10">
        <f t="shared" si="18"/>
        <v>0</v>
      </c>
      <c r="L109" s="15">
        <f t="shared" si="19"/>
        <v>0</v>
      </c>
    </row>
    <row r="110" spans="2:12" ht="12.75">
      <c r="B110" s="9">
        <f t="shared" si="10"/>
        <v>97</v>
      </c>
      <c r="C110" s="10">
        <f t="shared" si="11"/>
        <v>892749.9823981471</v>
      </c>
      <c r="D110" s="10">
        <f t="shared" si="12"/>
        <v>2119.4777697275176</v>
      </c>
      <c r="E110" s="10">
        <f t="shared" si="13"/>
        <v>2982.89820055958</v>
      </c>
      <c r="F110" s="15">
        <f t="shared" si="14"/>
        <v>5102.3759702870975</v>
      </c>
      <c r="G110" s="2"/>
      <c r="H110" s="9">
        <f t="shared" si="15"/>
        <v>0</v>
      </c>
      <c r="I110" s="10">
        <f t="shared" si="16"/>
        <v>0</v>
      </c>
      <c r="J110" s="10">
        <f t="shared" si="17"/>
        <v>0</v>
      </c>
      <c r="K110" s="10">
        <f t="shared" si="18"/>
        <v>0</v>
      </c>
      <c r="L110" s="15">
        <f t="shared" si="19"/>
        <v>0</v>
      </c>
    </row>
    <row r="111" spans="2:12" ht="12.75">
      <c r="B111" s="9">
        <f t="shared" si="10"/>
        <v>98</v>
      </c>
      <c r="C111" s="10">
        <f t="shared" si="11"/>
        <v>890623.4397025205</v>
      </c>
      <c r="D111" s="10">
        <f t="shared" si="12"/>
        <v>2126.542695626609</v>
      </c>
      <c r="E111" s="10">
        <f t="shared" si="13"/>
        <v>2975.833274660489</v>
      </c>
      <c r="F111" s="15">
        <f t="shared" si="14"/>
        <v>5102.375970287098</v>
      </c>
      <c r="G111" s="2"/>
      <c r="H111" s="9">
        <f t="shared" si="15"/>
        <v>0</v>
      </c>
      <c r="I111" s="10">
        <f t="shared" si="16"/>
        <v>0</v>
      </c>
      <c r="J111" s="10">
        <f t="shared" si="17"/>
        <v>0</v>
      </c>
      <c r="K111" s="10">
        <f t="shared" si="18"/>
        <v>0</v>
      </c>
      <c r="L111" s="15">
        <f t="shared" si="19"/>
        <v>0</v>
      </c>
    </row>
    <row r="112" spans="2:12" ht="12.75">
      <c r="B112" s="9">
        <f t="shared" si="10"/>
        <v>99</v>
      </c>
      <c r="C112" s="10">
        <f t="shared" si="11"/>
        <v>888489.8085312418</v>
      </c>
      <c r="D112" s="10">
        <f t="shared" si="12"/>
        <v>2133.6311712786983</v>
      </c>
      <c r="E112" s="10">
        <f t="shared" si="13"/>
        <v>2968.7447990084</v>
      </c>
      <c r="F112" s="15">
        <f t="shared" si="14"/>
        <v>5102.375970287098</v>
      </c>
      <c r="G112" s="2"/>
      <c r="H112" s="9">
        <f t="shared" si="15"/>
        <v>0</v>
      </c>
      <c r="I112" s="10">
        <f t="shared" si="16"/>
        <v>0</v>
      </c>
      <c r="J112" s="10">
        <f t="shared" si="17"/>
        <v>0</v>
      </c>
      <c r="K112" s="10">
        <f t="shared" si="18"/>
        <v>0</v>
      </c>
      <c r="L112" s="15">
        <f t="shared" si="19"/>
        <v>0</v>
      </c>
    </row>
    <row r="113" spans="2:12" ht="12.75">
      <c r="B113" s="9">
        <f t="shared" si="10"/>
        <v>100</v>
      </c>
      <c r="C113" s="10">
        <f t="shared" si="11"/>
        <v>886349.0652560589</v>
      </c>
      <c r="D113" s="10">
        <f t="shared" si="12"/>
        <v>2140.7432751829606</v>
      </c>
      <c r="E113" s="10">
        <f t="shared" si="13"/>
        <v>2961.632695104138</v>
      </c>
      <c r="F113" s="15">
        <f t="shared" si="14"/>
        <v>5102.375970287098</v>
      </c>
      <c r="G113" s="2"/>
      <c r="H113" s="9">
        <f t="shared" si="15"/>
        <v>0</v>
      </c>
      <c r="I113" s="10">
        <f t="shared" si="16"/>
        <v>0</v>
      </c>
      <c r="J113" s="10">
        <f t="shared" si="17"/>
        <v>0</v>
      </c>
      <c r="K113" s="10">
        <f t="shared" si="18"/>
        <v>0</v>
      </c>
      <c r="L113" s="15">
        <f t="shared" si="19"/>
        <v>0</v>
      </c>
    </row>
    <row r="114" spans="2:12" ht="12.75">
      <c r="B114" s="9">
        <f t="shared" si="10"/>
        <v>101</v>
      </c>
      <c r="C114" s="10">
        <f t="shared" si="11"/>
        <v>884201.1861699587</v>
      </c>
      <c r="D114" s="10">
        <f t="shared" si="12"/>
        <v>2147.8790861002367</v>
      </c>
      <c r="E114" s="10">
        <f t="shared" si="13"/>
        <v>2954.4968841868613</v>
      </c>
      <c r="F114" s="15">
        <f t="shared" si="14"/>
        <v>5102.3759702870975</v>
      </c>
      <c r="G114" s="2"/>
      <c r="H114" s="9">
        <f t="shared" si="15"/>
        <v>0</v>
      </c>
      <c r="I114" s="10">
        <f t="shared" si="16"/>
        <v>0</v>
      </c>
      <c r="J114" s="10">
        <f t="shared" si="17"/>
        <v>0</v>
      </c>
      <c r="K114" s="10">
        <f t="shared" si="18"/>
        <v>0</v>
      </c>
      <c r="L114" s="15">
        <f t="shared" si="19"/>
        <v>0</v>
      </c>
    </row>
    <row r="115" spans="2:12" ht="12.75">
      <c r="B115" s="9">
        <f t="shared" si="10"/>
        <v>102</v>
      </c>
      <c r="C115" s="10">
        <f t="shared" si="11"/>
        <v>882046.1474869048</v>
      </c>
      <c r="D115" s="10">
        <f t="shared" si="12"/>
        <v>2155.0386830539046</v>
      </c>
      <c r="E115" s="10">
        <f t="shared" si="13"/>
        <v>2947.337287233194</v>
      </c>
      <c r="F115" s="15">
        <f t="shared" si="14"/>
        <v>5102.375970287098</v>
      </c>
      <c r="G115" s="2"/>
      <c r="H115" s="9">
        <f t="shared" si="15"/>
        <v>0</v>
      </c>
      <c r="I115" s="10">
        <f t="shared" si="16"/>
        <v>0</v>
      </c>
      <c r="J115" s="10">
        <f t="shared" si="17"/>
        <v>0</v>
      </c>
      <c r="K115" s="10">
        <f t="shared" si="18"/>
        <v>0</v>
      </c>
      <c r="L115" s="15">
        <f t="shared" si="19"/>
        <v>0</v>
      </c>
    </row>
    <row r="116" spans="2:12" ht="12.75">
      <c r="B116" s="9">
        <f t="shared" si="10"/>
        <v>103</v>
      </c>
      <c r="C116" s="10">
        <f t="shared" si="11"/>
        <v>879883.925341574</v>
      </c>
      <c r="D116" s="10">
        <f t="shared" si="12"/>
        <v>2162.2221453307507</v>
      </c>
      <c r="E116" s="10">
        <f t="shared" si="13"/>
        <v>2940.1538249563473</v>
      </c>
      <c r="F116" s="15">
        <f t="shared" si="14"/>
        <v>5102.3759702870975</v>
      </c>
      <c r="G116" s="2"/>
      <c r="H116" s="9">
        <f t="shared" si="15"/>
        <v>0</v>
      </c>
      <c r="I116" s="10">
        <f t="shared" si="16"/>
        <v>0</v>
      </c>
      <c r="J116" s="10">
        <f t="shared" si="17"/>
        <v>0</v>
      </c>
      <c r="K116" s="10">
        <f t="shared" si="18"/>
        <v>0</v>
      </c>
      <c r="L116" s="15">
        <f t="shared" si="19"/>
        <v>0</v>
      </c>
    </row>
    <row r="117" spans="2:12" ht="12.75">
      <c r="B117" s="9">
        <f t="shared" si="10"/>
        <v>104</v>
      </c>
      <c r="C117" s="10">
        <f t="shared" si="11"/>
        <v>877714.4957890922</v>
      </c>
      <c r="D117" s="10">
        <f t="shared" si="12"/>
        <v>2169.429552481853</v>
      </c>
      <c r="E117" s="10">
        <f t="shared" si="13"/>
        <v>2932.946417805245</v>
      </c>
      <c r="F117" s="15">
        <f t="shared" si="14"/>
        <v>5102.3759702870975</v>
      </c>
      <c r="G117" s="2"/>
      <c r="H117" s="9">
        <f t="shared" si="15"/>
        <v>0</v>
      </c>
      <c r="I117" s="10">
        <f t="shared" si="16"/>
        <v>0</v>
      </c>
      <c r="J117" s="10">
        <f t="shared" si="17"/>
        <v>0</v>
      </c>
      <c r="K117" s="10">
        <f t="shared" si="18"/>
        <v>0</v>
      </c>
      <c r="L117" s="15">
        <f t="shared" si="19"/>
        <v>0</v>
      </c>
    </row>
    <row r="118" spans="2:12" ht="12.75">
      <c r="B118" s="9">
        <f t="shared" si="10"/>
        <v>105</v>
      </c>
      <c r="C118" s="10">
        <f t="shared" si="11"/>
        <v>875537.8348047687</v>
      </c>
      <c r="D118" s="10">
        <f t="shared" si="12"/>
        <v>2176.6609843234596</v>
      </c>
      <c r="E118" s="10">
        <f t="shared" si="13"/>
        <v>2925.714985963639</v>
      </c>
      <c r="F118" s="15">
        <f t="shared" si="14"/>
        <v>5102.375970287098</v>
      </c>
      <c r="G118" s="2"/>
      <c r="H118" s="9">
        <f t="shared" si="15"/>
        <v>0</v>
      </c>
      <c r="I118" s="10">
        <f t="shared" si="16"/>
        <v>0</v>
      </c>
      <c r="J118" s="10">
        <f t="shared" si="17"/>
        <v>0</v>
      </c>
      <c r="K118" s="10">
        <f t="shared" si="18"/>
        <v>0</v>
      </c>
      <c r="L118" s="15">
        <f t="shared" si="19"/>
        <v>0</v>
      </c>
    </row>
    <row r="119" spans="2:12" ht="12.75">
      <c r="B119" s="9">
        <f t="shared" si="10"/>
        <v>106</v>
      </c>
      <c r="C119" s="10">
        <f t="shared" si="11"/>
        <v>873353.9182838307</v>
      </c>
      <c r="D119" s="10">
        <f t="shared" si="12"/>
        <v>2183.916520937871</v>
      </c>
      <c r="E119" s="10">
        <f t="shared" si="13"/>
        <v>2918.4594493492264</v>
      </c>
      <c r="F119" s="15">
        <f t="shared" si="14"/>
        <v>5102.3759702870975</v>
      </c>
      <c r="G119" s="2"/>
      <c r="H119" s="9">
        <f t="shared" si="15"/>
        <v>0</v>
      </c>
      <c r="I119" s="10">
        <f t="shared" si="16"/>
        <v>0</v>
      </c>
      <c r="J119" s="10">
        <f t="shared" si="17"/>
        <v>0</v>
      </c>
      <c r="K119" s="10">
        <f t="shared" si="18"/>
        <v>0</v>
      </c>
      <c r="L119" s="15">
        <f t="shared" si="19"/>
        <v>0</v>
      </c>
    </row>
    <row r="120" spans="2:12" ht="12.75">
      <c r="B120" s="9">
        <f t="shared" si="10"/>
        <v>107</v>
      </c>
      <c r="C120" s="10">
        <f t="shared" si="11"/>
        <v>871162.7220411564</v>
      </c>
      <c r="D120" s="10">
        <f t="shared" si="12"/>
        <v>2191.1962426743303</v>
      </c>
      <c r="E120" s="10">
        <f t="shared" si="13"/>
        <v>2911.1797276127672</v>
      </c>
      <c r="F120" s="15">
        <f t="shared" si="14"/>
        <v>5102.3759702870975</v>
      </c>
      <c r="G120" s="2"/>
      <c r="H120" s="9">
        <f t="shared" si="15"/>
        <v>0</v>
      </c>
      <c r="I120" s="10">
        <f t="shared" si="16"/>
        <v>0</v>
      </c>
      <c r="J120" s="10">
        <f t="shared" si="17"/>
        <v>0</v>
      </c>
      <c r="K120" s="10">
        <f t="shared" si="18"/>
        <v>0</v>
      </c>
      <c r="L120" s="15">
        <f t="shared" si="19"/>
        <v>0</v>
      </c>
    </row>
    <row r="121" spans="2:12" ht="12.75">
      <c r="B121" s="9">
        <f t="shared" si="10"/>
        <v>108</v>
      </c>
      <c r="C121" s="10">
        <f t="shared" si="11"/>
        <v>868964.2218110064</v>
      </c>
      <c r="D121" s="10">
        <f t="shared" si="12"/>
        <v>2198.5002301499117</v>
      </c>
      <c r="E121" s="10">
        <f t="shared" si="13"/>
        <v>2903.8757401371863</v>
      </c>
      <c r="F121" s="15">
        <f t="shared" si="14"/>
        <v>5102.3759702870975</v>
      </c>
      <c r="G121" s="2"/>
      <c r="H121" s="9">
        <f t="shared" si="15"/>
        <v>0</v>
      </c>
      <c r="I121" s="10">
        <f t="shared" si="16"/>
        <v>0</v>
      </c>
      <c r="J121" s="10">
        <f t="shared" si="17"/>
        <v>0</v>
      </c>
      <c r="K121" s="10">
        <f t="shared" si="18"/>
        <v>0</v>
      </c>
      <c r="L121" s="15">
        <f t="shared" si="19"/>
        <v>0</v>
      </c>
    </row>
    <row r="122" spans="2:12" ht="12.75">
      <c r="B122" s="9">
        <f t="shared" si="10"/>
        <v>109</v>
      </c>
      <c r="C122" s="10">
        <f t="shared" si="11"/>
        <v>866758.393246756</v>
      </c>
      <c r="D122" s="10">
        <f t="shared" si="12"/>
        <v>2205.8285642504115</v>
      </c>
      <c r="E122" s="10">
        <f t="shared" si="13"/>
        <v>2896.547406036687</v>
      </c>
      <c r="F122" s="15">
        <f t="shared" si="14"/>
        <v>5102.375970287098</v>
      </c>
      <c r="G122" s="2"/>
      <c r="H122" s="9">
        <f t="shared" si="15"/>
        <v>0</v>
      </c>
      <c r="I122" s="10">
        <f t="shared" si="16"/>
        <v>0</v>
      </c>
      <c r="J122" s="10">
        <f t="shared" si="17"/>
        <v>0</v>
      </c>
      <c r="K122" s="10">
        <f t="shared" si="18"/>
        <v>0</v>
      </c>
      <c r="L122" s="15">
        <f t="shared" si="19"/>
        <v>0</v>
      </c>
    </row>
    <row r="123" spans="2:12" ht="12.75">
      <c r="B123" s="9">
        <f t="shared" si="10"/>
        <v>110</v>
      </c>
      <c r="C123" s="10">
        <f t="shared" si="11"/>
        <v>864545.2119206248</v>
      </c>
      <c r="D123" s="10">
        <f t="shared" si="12"/>
        <v>2213.181326131246</v>
      </c>
      <c r="E123" s="10">
        <f t="shared" si="13"/>
        <v>2889.1946441558516</v>
      </c>
      <c r="F123" s="15">
        <f t="shared" si="14"/>
        <v>5102.3759702870975</v>
      </c>
      <c r="G123" s="2"/>
      <c r="H123" s="9">
        <f t="shared" si="15"/>
        <v>0</v>
      </c>
      <c r="I123" s="10">
        <f t="shared" si="16"/>
        <v>0</v>
      </c>
      <c r="J123" s="10">
        <f t="shared" si="17"/>
        <v>0</v>
      </c>
      <c r="K123" s="10">
        <f t="shared" si="18"/>
        <v>0</v>
      </c>
      <c r="L123" s="15">
        <f t="shared" si="19"/>
        <v>0</v>
      </c>
    </row>
    <row r="124" spans="2:12" ht="12.75">
      <c r="B124" s="9">
        <f t="shared" si="10"/>
        <v>111</v>
      </c>
      <c r="C124" s="10">
        <f t="shared" si="11"/>
        <v>862324.6533234065</v>
      </c>
      <c r="D124" s="10">
        <f t="shared" si="12"/>
        <v>2220.5585972183503</v>
      </c>
      <c r="E124" s="10">
        <f t="shared" si="13"/>
        <v>2881.817373068748</v>
      </c>
      <c r="F124" s="15">
        <f t="shared" si="14"/>
        <v>5102.375970287098</v>
      </c>
      <c r="G124" s="2"/>
      <c r="H124" s="9">
        <f t="shared" si="15"/>
        <v>0</v>
      </c>
      <c r="I124" s="10">
        <f t="shared" si="16"/>
        <v>0</v>
      </c>
      <c r="J124" s="10">
        <f t="shared" si="17"/>
        <v>0</v>
      </c>
      <c r="K124" s="10">
        <f t="shared" si="18"/>
        <v>0</v>
      </c>
      <c r="L124" s="15">
        <f t="shared" si="19"/>
        <v>0</v>
      </c>
    </row>
    <row r="125" spans="2:12" ht="12.75">
      <c r="B125" s="9">
        <f t="shared" si="10"/>
        <v>112</v>
      </c>
      <c r="C125" s="10">
        <f t="shared" si="11"/>
        <v>860096.6928641974</v>
      </c>
      <c r="D125" s="10">
        <f t="shared" si="12"/>
        <v>2227.960459209078</v>
      </c>
      <c r="E125" s="10">
        <f t="shared" si="13"/>
        <v>2874.4155110780193</v>
      </c>
      <c r="F125" s="15">
        <f t="shared" si="14"/>
        <v>5102.3759702870975</v>
      </c>
      <c r="G125" s="2"/>
      <c r="H125" s="9">
        <f t="shared" si="15"/>
        <v>0</v>
      </c>
      <c r="I125" s="10">
        <f t="shared" si="16"/>
        <v>0</v>
      </c>
      <c r="J125" s="10">
        <f t="shared" si="17"/>
        <v>0</v>
      </c>
      <c r="K125" s="10">
        <f t="shared" si="18"/>
        <v>0</v>
      </c>
      <c r="L125" s="15">
        <f t="shared" si="19"/>
        <v>0</v>
      </c>
    </row>
    <row r="126" spans="2:12" ht="12.75">
      <c r="B126" s="9">
        <f t="shared" si="10"/>
        <v>113</v>
      </c>
      <c r="C126" s="10">
        <f t="shared" si="11"/>
        <v>857861.3058701244</v>
      </c>
      <c r="D126" s="10">
        <f t="shared" si="12"/>
        <v>2235.3869940731083</v>
      </c>
      <c r="E126" s="10">
        <f t="shared" si="13"/>
        <v>2866.98897621399</v>
      </c>
      <c r="F126" s="15">
        <f t="shared" si="14"/>
        <v>5102.375970287098</v>
      </c>
      <c r="G126" s="2"/>
      <c r="H126" s="9">
        <f t="shared" si="15"/>
        <v>0</v>
      </c>
      <c r="I126" s="10">
        <f t="shared" si="16"/>
        <v>0</v>
      </c>
      <c r="J126" s="10">
        <f t="shared" si="17"/>
        <v>0</v>
      </c>
      <c r="K126" s="10">
        <f t="shared" si="18"/>
        <v>0</v>
      </c>
      <c r="L126" s="15">
        <f t="shared" si="19"/>
        <v>0</v>
      </c>
    </row>
    <row r="127" spans="2:12" ht="12.75">
      <c r="B127" s="9">
        <f t="shared" si="10"/>
        <v>114</v>
      </c>
      <c r="C127" s="10">
        <f t="shared" si="11"/>
        <v>855618.467586071</v>
      </c>
      <c r="D127" s="10">
        <f t="shared" si="12"/>
        <v>2242.8382840533523</v>
      </c>
      <c r="E127" s="10">
        <f t="shared" si="13"/>
        <v>2859.5376862337466</v>
      </c>
      <c r="F127" s="15">
        <f t="shared" si="14"/>
        <v>5102.375970287099</v>
      </c>
      <c r="G127" s="2"/>
      <c r="H127" s="9">
        <f t="shared" si="15"/>
        <v>0</v>
      </c>
      <c r="I127" s="10">
        <f t="shared" si="16"/>
        <v>0</v>
      </c>
      <c r="J127" s="10">
        <f t="shared" si="17"/>
        <v>0</v>
      </c>
      <c r="K127" s="10">
        <f t="shared" si="18"/>
        <v>0</v>
      </c>
      <c r="L127" s="15">
        <f t="shared" si="19"/>
        <v>0</v>
      </c>
    </row>
    <row r="128" spans="2:12" ht="12.75">
      <c r="B128" s="9">
        <f t="shared" si="10"/>
        <v>115</v>
      </c>
      <c r="C128" s="10">
        <f t="shared" si="11"/>
        <v>853368.1531744042</v>
      </c>
      <c r="D128" s="10">
        <f t="shared" si="12"/>
        <v>2250.314411666863</v>
      </c>
      <c r="E128" s="10">
        <f t="shared" si="13"/>
        <v>2852.0615586202352</v>
      </c>
      <c r="F128" s="15">
        <f t="shared" si="14"/>
        <v>5102.375970287098</v>
      </c>
      <c r="G128" s="2"/>
      <c r="H128" s="9">
        <f t="shared" si="15"/>
        <v>0</v>
      </c>
      <c r="I128" s="10">
        <f t="shared" si="16"/>
        <v>0</v>
      </c>
      <c r="J128" s="10">
        <f t="shared" si="17"/>
        <v>0</v>
      </c>
      <c r="K128" s="10">
        <f t="shared" si="18"/>
        <v>0</v>
      </c>
      <c r="L128" s="15">
        <f t="shared" si="19"/>
        <v>0</v>
      </c>
    </row>
    <row r="129" spans="2:12" ht="12.75">
      <c r="B129" s="9">
        <f t="shared" si="10"/>
        <v>116</v>
      </c>
      <c r="C129" s="10">
        <f t="shared" si="11"/>
        <v>851110.3377146984</v>
      </c>
      <c r="D129" s="10">
        <f t="shared" si="12"/>
        <v>2257.815459705753</v>
      </c>
      <c r="E129" s="10">
        <f t="shared" si="13"/>
        <v>2844.5605105813456</v>
      </c>
      <c r="F129" s="15">
        <f t="shared" si="14"/>
        <v>5102.375970287098</v>
      </c>
      <c r="G129" s="2"/>
      <c r="H129" s="9">
        <f t="shared" si="15"/>
        <v>0</v>
      </c>
      <c r="I129" s="10">
        <f t="shared" si="16"/>
        <v>0</v>
      </c>
      <c r="J129" s="10">
        <f t="shared" si="17"/>
        <v>0</v>
      </c>
      <c r="K129" s="10">
        <f t="shared" si="18"/>
        <v>0</v>
      </c>
      <c r="L129" s="15">
        <f t="shared" si="19"/>
        <v>0</v>
      </c>
    </row>
    <row r="130" spans="2:12" ht="12.75">
      <c r="B130" s="9">
        <f t="shared" si="10"/>
        <v>117</v>
      </c>
      <c r="C130" s="10">
        <f t="shared" si="11"/>
        <v>848844.9962034603</v>
      </c>
      <c r="D130" s="10">
        <f t="shared" si="12"/>
        <v>2265.3415112381053</v>
      </c>
      <c r="E130" s="10">
        <f t="shared" si="13"/>
        <v>2837.034459048993</v>
      </c>
      <c r="F130" s="15">
        <f t="shared" si="14"/>
        <v>5102.375970287098</v>
      </c>
      <c r="G130" s="2"/>
      <c r="H130" s="9">
        <f t="shared" si="15"/>
        <v>0</v>
      </c>
      <c r="I130" s="10">
        <f t="shared" si="16"/>
        <v>0</v>
      </c>
      <c r="J130" s="10">
        <f t="shared" si="17"/>
        <v>0</v>
      </c>
      <c r="K130" s="10">
        <f t="shared" si="18"/>
        <v>0</v>
      </c>
      <c r="L130" s="15">
        <f t="shared" si="19"/>
        <v>0</v>
      </c>
    </row>
    <row r="131" spans="2:12" ht="12.75">
      <c r="B131" s="9">
        <f t="shared" si="10"/>
        <v>118</v>
      </c>
      <c r="C131" s="10">
        <f t="shared" si="11"/>
        <v>846572.1035538514</v>
      </c>
      <c r="D131" s="10">
        <f t="shared" si="12"/>
        <v>2272.8926496088993</v>
      </c>
      <c r="E131" s="10">
        <f t="shared" si="13"/>
        <v>2829.483320678199</v>
      </c>
      <c r="F131" s="15">
        <f t="shared" si="14"/>
        <v>5102.375970287098</v>
      </c>
      <c r="G131" s="2"/>
      <c r="H131" s="9">
        <f t="shared" si="15"/>
        <v>0</v>
      </c>
      <c r="I131" s="10">
        <f t="shared" si="16"/>
        <v>0</v>
      </c>
      <c r="J131" s="10">
        <f t="shared" si="17"/>
        <v>0</v>
      </c>
      <c r="K131" s="10">
        <f t="shared" si="18"/>
        <v>0</v>
      </c>
      <c r="L131" s="15">
        <f t="shared" si="19"/>
        <v>0</v>
      </c>
    </row>
    <row r="132" spans="2:12" ht="12.75">
      <c r="B132" s="9">
        <f t="shared" si="10"/>
        <v>119</v>
      </c>
      <c r="C132" s="10">
        <f t="shared" si="11"/>
        <v>844291.6345954104</v>
      </c>
      <c r="D132" s="10">
        <f t="shared" si="12"/>
        <v>2280.4689584409284</v>
      </c>
      <c r="E132" s="10">
        <f t="shared" si="13"/>
        <v>2821.9070118461696</v>
      </c>
      <c r="F132" s="15">
        <f t="shared" si="14"/>
        <v>5102.3759702870975</v>
      </c>
      <c r="G132" s="2"/>
      <c r="H132" s="9">
        <f t="shared" si="15"/>
        <v>0</v>
      </c>
      <c r="I132" s="10">
        <f t="shared" si="16"/>
        <v>0</v>
      </c>
      <c r="J132" s="10">
        <f t="shared" si="17"/>
        <v>0</v>
      </c>
      <c r="K132" s="10">
        <f t="shared" si="18"/>
        <v>0</v>
      </c>
      <c r="L132" s="15">
        <f t="shared" si="19"/>
        <v>0</v>
      </c>
    </row>
    <row r="133" spans="2:12" ht="12.75">
      <c r="B133" s="9">
        <f t="shared" si="10"/>
        <v>120</v>
      </c>
      <c r="C133" s="10">
        <f t="shared" si="11"/>
        <v>842003.5640737747</v>
      </c>
      <c r="D133" s="10">
        <f t="shared" si="12"/>
        <v>2288.070521635732</v>
      </c>
      <c r="E133" s="10">
        <f t="shared" si="13"/>
        <v>2814.3054486513665</v>
      </c>
      <c r="F133" s="15">
        <f t="shared" si="14"/>
        <v>5102.375970287098</v>
      </c>
      <c r="G133" s="2"/>
      <c r="H133" s="9">
        <f t="shared" si="15"/>
        <v>0</v>
      </c>
      <c r="I133" s="10">
        <f t="shared" si="16"/>
        <v>0</v>
      </c>
      <c r="J133" s="10">
        <f t="shared" si="17"/>
        <v>0</v>
      </c>
      <c r="K133" s="10">
        <f t="shared" si="18"/>
        <v>0</v>
      </c>
      <c r="L133" s="15">
        <f t="shared" si="19"/>
        <v>0</v>
      </c>
    </row>
    <row r="134" spans="2:12" ht="12.75">
      <c r="B134" s="9">
        <f t="shared" si="10"/>
        <v>121</v>
      </c>
      <c r="C134" s="10">
        <f aca="true" t="shared" si="20" ref="C134:C193">IF(B134=0,0,C133-D134)</f>
        <v>839707.8666504002</v>
      </c>
      <c r="D134" s="10">
        <f aca="true" t="shared" si="21" ref="D134:D193">IF(B134=0,0,PPMT($D$8/12,B134,$D$9,-$D$7))</f>
        <v>2295.6974233745177</v>
      </c>
      <c r="E134" s="10">
        <f aca="true" t="shared" si="22" ref="E134:E193">IF(B134=0,0,IPMT($D$8/12,B134,$D$9,-$D$7))</f>
        <v>2806.6785469125807</v>
      </c>
      <c r="F134" s="15">
        <f aca="true" t="shared" si="23" ref="F134:F193">IF(B134=0,0,D134+E134)</f>
        <v>5102.375970287098</v>
      </c>
      <c r="G134" s="2"/>
      <c r="H134" s="9"/>
      <c r="I134" s="10"/>
      <c r="J134" s="10"/>
      <c r="K134" s="10"/>
      <c r="L134" s="15"/>
    </row>
    <row r="135" spans="2:12" ht="12.75">
      <c r="B135" s="9">
        <f t="shared" si="10"/>
        <v>122</v>
      </c>
      <c r="C135" s="10">
        <f t="shared" si="20"/>
        <v>837404.5169022811</v>
      </c>
      <c r="D135" s="10">
        <f t="shared" si="21"/>
        <v>2303.3497481190993</v>
      </c>
      <c r="E135" s="10">
        <f t="shared" si="22"/>
        <v>2799.0262221679986</v>
      </c>
      <c r="F135" s="15">
        <f t="shared" si="23"/>
        <v>5102.3759702870975</v>
      </c>
      <c r="G135" s="2"/>
      <c r="H135" s="9"/>
      <c r="I135" s="10"/>
      <c r="J135" s="10"/>
      <c r="K135" s="10"/>
      <c r="L135" s="15"/>
    </row>
    <row r="136" spans="2:12" ht="12.75">
      <c r="B136" s="9">
        <f t="shared" si="10"/>
        <v>123</v>
      </c>
      <c r="C136" s="10">
        <f t="shared" si="20"/>
        <v>835093.4893216683</v>
      </c>
      <c r="D136" s="10">
        <f t="shared" si="21"/>
        <v>2311.0275806128298</v>
      </c>
      <c r="E136" s="10">
        <f t="shared" si="22"/>
        <v>2791.3483896742696</v>
      </c>
      <c r="F136" s="15">
        <f t="shared" si="23"/>
        <v>5102.375970287099</v>
      </c>
      <c r="G136" s="2"/>
      <c r="H136" s="9"/>
      <c r="I136" s="10"/>
      <c r="J136" s="10"/>
      <c r="K136" s="10"/>
      <c r="L136" s="15"/>
    </row>
    <row r="137" spans="2:12" ht="12.75">
      <c r="B137" s="9">
        <f t="shared" si="10"/>
        <v>124</v>
      </c>
      <c r="C137" s="10">
        <f t="shared" si="20"/>
        <v>832774.7583157867</v>
      </c>
      <c r="D137" s="10">
        <f t="shared" si="21"/>
        <v>2318.731005881539</v>
      </c>
      <c r="E137" s="10">
        <f t="shared" si="22"/>
        <v>2783.644964405559</v>
      </c>
      <c r="F137" s="15">
        <f t="shared" si="23"/>
        <v>5102.375970287098</v>
      </c>
      <c r="G137" s="2"/>
      <c r="H137" s="9"/>
      <c r="I137" s="10"/>
      <c r="J137" s="10"/>
      <c r="K137" s="10"/>
      <c r="L137" s="15"/>
    </row>
    <row r="138" spans="2:12" ht="12.75">
      <c r="B138" s="9">
        <f t="shared" si="10"/>
        <v>125</v>
      </c>
      <c r="C138" s="10">
        <f t="shared" si="20"/>
        <v>830448.2982065523</v>
      </c>
      <c r="D138" s="10">
        <f t="shared" si="21"/>
        <v>2326.4601092344774</v>
      </c>
      <c r="E138" s="10">
        <f t="shared" si="22"/>
        <v>2775.915861052621</v>
      </c>
      <c r="F138" s="15">
        <f t="shared" si="23"/>
        <v>5102.375970287098</v>
      </c>
      <c r="G138" s="2"/>
      <c r="H138" s="9"/>
      <c r="I138" s="10"/>
      <c r="J138" s="10"/>
      <c r="K138" s="10"/>
      <c r="L138" s="15"/>
    </row>
    <row r="139" spans="2:12" ht="12.75">
      <c r="B139" s="9">
        <f t="shared" si="10"/>
        <v>126</v>
      </c>
      <c r="C139" s="10">
        <f t="shared" si="20"/>
        <v>828114.0832302871</v>
      </c>
      <c r="D139" s="10">
        <f t="shared" si="21"/>
        <v>2334.214976265259</v>
      </c>
      <c r="E139" s="10">
        <f t="shared" si="22"/>
        <v>2768.1609940218395</v>
      </c>
      <c r="F139" s="15">
        <f t="shared" si="23"/>
        <v>5102.375970287098</v>
      </c>
      <c r="G139" s="2"/>
      <c r="H139" s="9"/>
      <c r="I139" s="10"/>
      <c r="J139" s="10"/>
      <c r="K139" s="10"/>
      <c r="L139" s="15"/>
    </row>
    <row r="140" spans="2:12" ht="12.75">
      <c r="B140" s="9">
        <f t="shared" si="10"/>
        <v>127</v>
      </c>
      <c r="C140" s="10">
        <f t="shared" si="20"/>
        <v>825772.0875374343</v>
      </c>
      <c r="D140" s="10">
        <f t="shared" si="21"/>
        <v>2341.99569285281</v>
      </c>
      <c r="E140" s="10">
        <f t="shared" si="22"/>
        <v>2760.3802774342885</v>
      </c>
      <c r="F140" s="15">
        <f t="shared" si="23"/>
        <v>5102.375970287098</v>
      </c>
      <c r="G140" s="2"/>
      <c r="H140" s="9"/>
      <c r="I140" s="10"/>
      <c r="J140" s="10"/>
      <c r="K140" s="10"/>
      <c r="L140" s="15"/>
    </row>
    <row r="141" spans="2:12" ht="12.75">
      <c r="B141" s="9">
        <f t="shared" si="10"/>
        <v>128</v>
      </c>
      <c r="C141" s="10">
        <f t="shared" si="20"/>
        <v>823422.2851922719</v>
      </c>
      <c r="D141" s="10">
        <f t="shared" si="21"/>
        <v>2349.8023451623194</v>
      </c>
      <c r="E141" s="10">
        <f t="shared" si="22"/>
        <v>2752.573625124779</v>
      </c>
      <c r="F141" s="15">
        <f t="shared" si="23"/>
        <v>5102.375970287098</v>
      </c>
      <c r="G141" s="2"/>
      <c r="H141" s="9"/>
      <c r="I141" s="10"/>
      <c r="J141" s="10"/>
      <c r="K141" s="10"/>
      <c r="L141" s="15"/>
    </row>
    <row r="142" spans="2:12" ht="12.75">
      <c r="B142" s="9">
        <f t="shared" si="10"/>
        <v>129</v>
      </c>
      <c r="C142" s="10">
        <f t="shared" si="20"/>
        <v>821064.6501726258</v>
      </c>
      <c r="D142" s="10">
        <f t="shared" si="21"/>
        <v>2357.6350196461935</v>
      </c>
      <c r="E142" s="10">
        <f t="shared" si="22"/>
        <v>2744.740950640905</v>
      </c>
      <c r="F142" s="15">
        <f t="shared" si="23"/>
        <v>5102.375970287098</v>
      </c>
      <c r="G142" s="2"/>
      <c r="H142" s="9"/>
      <c r="I142" s="10"/>
      <c r="J142" s="10"/>
      <c r="K142" s="10"/>
      <c r="L142" s="15"/>
    </row>
    <row r="143" spans="2:12" ht="12.75">
      <c r="B143" s="9">
        <f aca="true" t="shared" si="24" ref="B143:B206">IF(B142=0,0,IF(B142+1&lt;$D$9+1,B142+1,0))</f>
        <v>130</v>
      </c>
      <c r="C143" s="10">
        <f t="shared" si="20"/>
        <v>818699.1563695808</v>
      </c>
      <c r="D143" s="10">
        <f t="shared" si="21"/>
        <v>2365.493803045014</v>
      </c>
      <c r="E143" s="10">
        <f t="shared" si="22"/>
        <v>2736.882167242084</v>
      </c>
      <c r="F143" s="15">
        <f t="shared" si="23"/>
        <v>5102.3759702870975</v>
      </c>
      <c r="G143" s="2"/>
      <c r="H143" s="9"/>
      <c r="I143" s="10"/>
      <c r="J143" s="10"/>
      <c r="K143" s="10"/>
      <c r="L143" s="15"/>
    </row>
    <row r="144" spans="2:12" ht="12.75">
      <c r="B144" s="9">
        <f t="shared" si="24"/>
        <v>131</v>
      </c>
      <c r="C144" s="10">
        <f t="shared" si="20"/>
        <v>816325.7775871922</v>
      </c>
      <c r="D144" s="10">
        <f t="shared" si="21"/>
        <v>2373.3787823884973</v>
      </c>
      <c r="E144" s="10">
        <f t="shared" si="22"/>
        <v>2728.9971878986007</v>
      </c>
      <c r="F144" s="15">
        <f t="shared" si="23"/>
        <v>5102.3759702870975</v>
      </c>
      <c r="G144" s="2"/>
      <c r="H144" s="9"/>
      <c r="I144" s="10"/>
      <c r="J144" s="10"/>
      <c r="K144" s="10"/>
      <c r="L144" s="15"/>
    </row>
    <row r="145" spans="2:12" ht="12.75">
      <c r="B145" s="9">
        <f t="shared" si="24"/>
        <v>132</v>
      </c>
      <c r="C145" s="10">
        <f t="shared" si="20"/>
        <v>813944.4875421958</v>
      </c>
      <c r="D145" s="10">
        <f t="shared" si="21"/>
        <v>2381.2900449964595</v>
      </c>
      <c r="E145" s="10">
        <f t="shared" si="22"/>
        <v>2721.085925290639</v>
      </c>
      <c r="F145" s="15">
        <f t="shared" si="23"/>
        <v>5102.375970287098</v>
      </c>
      <c r="G145" s="2"/>
      <c r="H145" s="9"/>
      <c r="I145" s="10"/>
      <c r="J145" s="10"/>
      <c r="K145" s="10"/>
      <c r="L145" s="15"/>
    </row>
    <row r="146" spans="2:12" ht="12.75">
      <c r="B146" s="9">
        <f t="shared" si="24"/>
        <v>133</v>
      </c>
      <c r="C146" s="10">
        <f t="shared" si="20"/>
        <v>811555.2598637161</v>
      </c>
      <c r="D146" s="10">
        <f t="shared" si="21"/>
        <v>2389.227678479781</v>
      </c>
      <c r="E146" s="10">
        <f t="shared" si="22"/>
        <v>2713.1482918073175</v>
      </c>
      <c r="F146" s="15">
        <f t="shared" si="23"/>
        <v>5102.375970287098</v>
      </c>
      <c r="G146" s="2"/>
      <c r="H146" s="9"/>
      <c r="I146" s="10"/>
      <c r="J146" s="10"/>
      <c r="K146" s="10"/>
      <c r="L146" s="15"/>
    </row>
    <row r="147" spans="2:12" ht="12.75">
      <c r="B147" s="9">
        <f t="shared" si="24"/>
        <v>134</v>
      </c>
      <c r="C147" s="10">
        <f t="shared" si="20"/>
        <v>809158.0680929747</v>
      </c>
      <c r="D147" s="10">
        <f t="shared" si="21"/>
        <v>2397.1917707413795</v>
      </c>
      <c r="E147" s="10">
        <f t="shared" si="22"/>
        <v>2705.1841995457185</v>
      </c>
      <c r="F147" s="15">
        <f t="shared" si="23"/>
        <v>5102.3759702870975</v>
      </c>
      <c r="G147" s="2"/>
      <c r="H147" s="9"/>
      <c r="I147" s="10"/>
      <c r="J147" s="10"/>
      <c r="K147" s="10"/>
      <c r="L147" s="15"/>
    </row>
    <row r="148" spans="2:12" ht="12.75">
      <c r="B148" s="9">
        <f t="shared" si="24"/>
        <v>135</v>
      </c>
      <c r="C148" s="10">
        <f t="shared" si="20"/>
        <v>806752.8856829975</v>
      </c>
      <c r="D148" s="10">
        <f t="shared" si="21"/>
        <v>2405.1824099771848</v>
      </c>
      <c r="E148" s="10">
        <f t="shared" si="22"/>
        <v>2697.193560309914</v>
      </c>
      <c r="F148" s="15">
        <f t="shared" si="23"/>
        <v>5102.375970287099</v>
      </c>
      <c r="G148" s="2"/>
      <c r="H148" s="9"/>
      <c r="I148" s="10"/>
      <c r="J148" s="10"/>
      <c r="K148" s="10"/>
      <c r="L148" s="15"/>
    </row>
    <row r="149" spans="2:12" ht="12.75">
      <c r="B149" s="9">
        <f t="shared" si="24"/>
        <v>136</v>
      </c>
      <c r="C149" s="10">
        <f t="shared" si="20"/>
        <v>804339.6859983205</v>
      </c>
      <c r="D149" s="10">
        <f t="shared" si="21"/>
        <v>2413.1996846771085</v>
      </c>
      <c r="E149" s="10">
        <f t="shared" si="22"/>
        <v>2689.176285609989</v>
      </c>
      <c r="F149" s="15">
        <f t="shared" si="23"/>
        <v>5102.3759702870975</v>
      </c>
      <c r="G149" s="2"/>
      <c r="H149" s="9"/>
      <c r="I149" s="10"/>
      <c r="J149" s="10"/>
      <c r="K149" s="10"/>
      <c r="L149" s="15"/>
    </row>
    <row r="150" spans="2:12" ht="12.75">
      <c r="B150" s="9">
        <f t="shared" si="24"/>
        <v>137</v>
      </c>
      <c r="C150" s="10">
        <f t="shared" si="20"/>
        <v>801918.4423146944</v>
      </c>
      <c r="D150" s="10">
        <f t="shared" si="21"/>
        <v>2421.2436836260326</v>
      </c>
      <c r="E150" s="10">
        <f t="shared" si="22"/>
        <v>2681.132286661066</v>
      </c>
      <c r="F150" s="15">
        <f t="shared" si="23"/>
        <v>5102.375970287098</v>
      </c>
      <c r="G150" s="2"/>
      <c r="H150" s="9"/>
      <c r="I150" s="10"/>
      <c r="J150" s="10"/>
      <c r="K150" s="10"/>
      <c r="L150" s="15"/>
    </row>
    <row r="151" spans="2:12" ht="12.75">
      <c r="B151" s="9">
        <f t="shared" si="24"/>
        <v>138</v>
      </c>
      <c r="C151" s="10">
        <f t="shared" si="20"/>
        <v>799489.1278187896</v>
      </c>
      <c r="D151" s="10">
        <f t="shared" si="21"/>
        <v>2429.314495904786</v>
      </c>
      <c r="E151" s="10">
        <f t="shared" si="22"/>
        <v>2673.0614743823126</v>
      </c>
      <c r="F151" s="15">
        <f t="shared" si="23"/>
        <v>5102.375970287098</v>
      </c>
      <c r="G151" s="2"/>
      <c r="H151" s="9"/>
      <c r="I151" s="10"/>
      <c r="J151" s="10"/>
      <c r="K151" s="10"/>
      <c r="L151" s="15"/>
    </row>
    <row r="152" spans="2:12" ht="12.75">
      <c r="B152" s="9">
        <f t="shared" si="24"/>
        <v>139</v>
      </c>
      <c r="C152" s="10">
        <f t="shared" si="20"/>
        <v>797051.7156078984</v>
      </c>
      <c r="D152" s="10">
        <f t="shared" si="21"/>
        <v>2437.412210891135</v>
      </c>
      <c r="E152" s="10">
        <f t="shared" si="22"/>
        <v>2664.9637593959633</v>
      </c>
      <c r="F152" s="15">
        <f t="shared" si="23"/>
        <v>5102.375970287098</v>
      </c>
      <c r="G152" s="2"/>
      <c r="H152" s="9"/>
      <c r="I152" s="10"/>
      <c r="J152" s="10"/>
      <c r="K152" s="10"/>
      <c r="L152" s="15"/>
    </row>
    <row r="153" spans="2:12" ht="12.75">
      <c r="B153" s="9">
        <f t="shared" si="24"/>
        <v>140</v>
      </c>
      <c r="C153" s="10">
        <f t="shared" si="20"/>
        <v>794606.1786896377</v>
      </c>
      <c r="D153" s="10">
        <f t="shared" si="21"/>
        <v>2445.5369182607724</v>
      </c>
      <c r="E153" s="10">
        <f t="shared" si="22"/>
        <v>2656.839052026326</v>
      </c>
      <c r="F153" s="15">
        <f t="shared" si="23"/>
        <v>5102.375970287098</v>
      </c>
      <c r="G153" s="2"/>
      <c r="H153" s="9"/>
      <c r="I153" s="10"/>
      <c r="J153" s="10"/>
      <c r="K153" s="10"/>
      <c r="L153" s="15"/>
    </row>
    <row r="154" spans="2:12" ht="12.75">
      <c r="B154" s="9">
        <f t="shared" si="24"/>
        <v>141</v>
      </c>
      <c r="C154" s="10">
        <f t="shared" si="20"/>
        <v>792152.4899816493</v>
      </c>
      <c r="D154" s="10">
        <f t="shared" si="21"/>
        <v>2453.6887079883086</v>
      </c>
      <c r="E154" s="10">
        <f t="shared" si="22"/>
        <v>2648.6872622987903</v>
      </c>
      <c r="F154" s="15">
        <f t="shared" si="23"/>
        <v>5102.375970287099</v>
      </c>
      <c r="G154" s="2"/>
      <c r="H154" s="9"/>
      <c r="I154" s="10"/>
      <c r="J154" s="10"/>
      <c r="K154" s="10"/>
      <c r="L154" s="15"/>
    </row>
    <row r="155" spans="2:12" ht="12.75">
      <c r="B155" s="9">
        <f t="shared" si="24"/>
        <v>142</v>
      </c>
      <c r="C155" s="10">
        <f t="shared" si="20"/>
        <v>789690.6223113011</v>
      </c>
      <c r="D155" s="10">
        <f t="shared" si="21"/>
        <v>2461.867670348269</v>
      </c>
      <c r="E155" s="10">
        <f t="shared" si="22"/>
        <v>2640.508299938829</v>
      </c>
      <c r="F155" s="15">
        <f t="shared" si="23"/>
        <v>5102.3759702870975</v>
      </c>
      <c r="G155" s="2"/>
      <c r="H155" s="9"/>
      <c r="I155" s="10"/>
      <c r="J155" s="10"/>
      <c r="K155" s="10"/>
      <c r="L155" s="15"/>
    </row>
    <row r="156" spans="2:12" ht="12.75">
      <c r="B156" s="9">
        <f t="shared" si="24"/>
        <v>143</v>
      </c>
      <c r="C156" s="10">
        <f t="shared" si="20"/>
        <v>787220.548415385</v>
      </c>
      <c r="D156" s="10">
        <f t="shared" si="21"/>
        <v>2470.0738959160963</v>
      </c>
      <c r="E156" s="10">
        <f t="shared" si="22"/>
        <v>2632.3020743710017</v>
      </c>
      <c r="F156" s="15">
        <f t="shared" si="23"/>
        <v>5102.3759702870975</v>
      </c>
      <c r="G156" s="2"/>
      <c r="H156" s="9"/>
      <c r="I156" s="10"/>
      <c r="J156" s="10"/>
      <c r="K156" s="10"/>
      <c r="L156" s="15"/>
    </row>
    <row r="157" spans="2:12" ht="12.75">
      <c r="B157" s="9">
        <f t="shared" si="24"/>
        <v>144</v>
      </c>
      <c r="C157" s="10">
        <f t="shared" si="20"/>
        <v>784742.2409398158</v>
      </c>
      <c r="D157" s="10">
        <f t="shared" si="21"/>
        <v>2478.3074755691505</v>
      </c>
      <c r="E157" s="10">
        <f t="shared" si="22"/>
        <v>2624.0684947179475</v>
      </c>
      <c r="F157" s="15">
        <f t="shared" si="23"/>
        <v>5102.3759702870975</v>
      </c>
      <c r="G157" s="2"/>
      <c r="H157" s="9"/>
      <c r="I157" s="10"/>
      <c r="J157" s="10"/>
      <c r="K157" s="10"/>
      <c r="L157" s="15"/>
    </row>
    <row r="158" spans="2:12" ht="12.75">
      <c r="B158" s="9">
        <f t="shared" si="24"/>
        <v>145</v>
      </c>
      <c r="C158" s="10">
        <f t="shared" si="20"/>
        <v>782255.672439328</v>
      </c>
      <c r="D158" s="10">
        <f t="shared" si="21"/>
        <v>2486.568500487714</v>
      </c>
      <c r="E158" s="10">
        <f t="shared" si="22"/>
        <v>2615.8074697993843</v>
      </c>
      <c r="F158" s="15">
        <f t="shared" si="23"/>
        <v>5102.375970287098</v>
      </c>
      <c r="G158" s="2"/>
      <c r="H158" s="9"/>
      <c r="I158" s="10"/>
      <c r="J158" s="10"/>
      <c r="K158" s="10"/>
      <c r="L158" s="15"/>
    </row>
    <row r="159" spans="2:12" ht="12.75">
      <c r="B159" s="9">
        <f t="shared" si="24"/>
        <v>146</v>
      </c>
      <c r="C159" s="10">
        <f t="shared" si="20"/>
        <v>779760.8153771721</v>
      </c>
      <c r="D159" s="10">
        <f t="shared" si="21"/>
        <v>2494.8570621560066</v>
      </c>
      <c r="E159" s="10">
        <f t="shared" si="22"/>
        <v>2607.5189081310923</v>
      </c>
      <c r="F159" s="15">
        <f t="shared" si="23"/>
        <v>5102.375970287099</v>
      </c>
      <c r="G159" s="2"/>
      <c r="H159" s="9"/>
      <c r="I159" s="10"/>
      <c r="J159" s="10"/>
      <c r="K159" s="10"/>
      <c r="L159" s="15"/>
    </row>
    <row r="160" spans="2:12" ht="12.75">
      <c r="B160" s="9">
        <f t="shared" si="24"/>
        <v>147</v>
      </c>
      <c r="C160" s="10">
        <f t="shared" si="20"/>
        <v>777257.6421248089</v>
      </c>
      <c r="D160" s="10">
        <f t="shared" si="21"/>
        <v>2503.1732523631936</v>
      </c>
      <c r="E160" s="10">
        <f t="shared" si="22"/>
        <v>2599.202717923905</v>
      </c>
      <c r="F160" s="15">
        <f t="shared" si="23"/>
        <v>5102.375970287098</v>
      </c>
      <c r="G160" s="2"/>
      <c r="H160" s="9"/>
      <c r="I160" s="10"/>
      <c r="J160" s="10"/>
      <c r="K160" s="10"/>
      <c r="L160" s="15"/>
    </row>
    <row r="161" spans="2:12" ht="12.75">
      <c r="B161" s="9">
        <f t="shared" si="24"/>
        <v>148</v>
      </c>
      <c r="C161" s="10">
        <f t="shared" si="20"/>
        <v>774746.1249616045</v>
      </c>
      <c r="D161" s="10">
        <f t="shared" si="21"/>
        <v>2511.5171632044044</v>
      </c>
      <c r="E161" s="10">
        <f t="shared" si="22"/>
        <v>2590.858807082694</v>
      </c>
      <c r="F161" s="15">
        <f t="shared" si="23"/>
        <v>5102.375970287098</v>
      </c>
      <c r="G161" s="2"/>
      <c r="H161" s="9"/>
      <c r="I161" s="10"/>
      <c r="J161" s="10"/>
      <c r="K161" s="10"/>
      <c r="L161" s="15"/>
    </row>
    <row r="162" spans="2:12" ht="12.75">
      <c r="B162" s="9">
        <f t="shared" si="24"/>
        <v>149</v>
      </c>
      <c r="C162" s="10">
        <f t="shared" si="20"/>
        <v>772226.2360745227</v>
      </c>
      <c r="D162" s="10">
        <f t="shared" si="21"/>
        <v>2519.888887081752</v>
      </c>
      <c r="E162" s="10">
        <f t="shared" si="22"/>
        <v>2582.4870832053466</v>
      </c>
      <c r="F162" s="15">
        <f t="shared" si="23"/>
        <v>5102.375970287098</v>
      </c>
      <c r="G162" s="2"/>
      <c r="H162" s="9"/>
      <c r="I162" s="10"/>
      <c r="J162" s="10"/>
      <c r="K162" s="10"/>
      <c r="L162" s="15"/>
    </row>
    <row r="163" spans="2:12" ht="12.75">
      <c r="B163" s="9">
        <f t="shared" si="24"/>
        <v>150</v>
      </c>
      <c r="C163" s="10">
        <f t="shared" si="20"/>
        <v>769697.9475578173</v>
      </c>
      <c r="D163" s="10">
        <f t="shared" si="21"/>
        <v>2528.288516705358</v>
      </c>
      <c r="E163" s="10">
        <f t="shared" si="22"/>
        <v>2574.0874535817406</v>
      </c>
      <c r="F163" s="15">
        <f t="shared" si="23"/>
        <v>5102.375970287098</v>
      </c>
      <c r="G163" s="2"/>
      <c r="H163" s="9"/>
      <c r="I163" s="10"/>
      <c r="J163" s="10"/>
      <c r="K163" s="10"/>
      <c r="L163" s="15"/>
    </row>
    <row r="164" spans="2:12" ht="12.75">
      <c r="B164" s="9">
        <f t="shared" si="24"/>
        <v>151</v>
      </c>
      <c r="C164" s="10">
        <f t="shared" si="20"/>
        <v>767161.231412723</v>
      </c>
      <c r="D164" s="10">
        <f t="shared" si="21"/>
        <v>2536.7161450943754</v>
      </c>
      <c r="E164" s="10">
        <f t="shared" si="22"/>
        <v>2565.659825192723</v>
      </c>
      <c r="F164" s="15">
        <f t="shared" si="23"/>
        <v>5102.375970287098</v>
      </c>
      <c r="G164" s="2"/>
      <c r="H164" s="9"/>
      <c r="I164" s="10"/>
      <c r="J164" s="10"/>
      <c r="K164" s="10"/>
      <c r="L164" s="15"/>
    </row>
    <row r="165" spans="2:12" ht="12.75">
      <c r="B165" s="9">
        <f t="shared" si="24"/>
        <v>152</v>
      </c>
      <c r="C165" s="10">
        <f t="shared" si="20"/>
        <v>764616.0595471449</v>
      </c>
      <c r="D165" s="10">
        <f t="shared" si="21"/>
        <v>2545.1718655780237</v>
      </c>
      <c r="E165" s="10">
        <f t="shared" si="22"/>
        <v>2557.2041047090743</v>
      </c>
      <c r="F165" s="15">
        <f t="shared" si="23"/>
        <v>5102.3759702870975</v>
      </c>
      <c r="G165" s="2"/>
      <c r="H165" s="9"/>
      <c r="I165" s="10"/>
      <c r="J165" s="10"/>
      <c r="K165" s="10"/>
      <c r="L165" s="15"/>
    </row>
    <row r="166" spans="2:12" ht="12.75">
      <c r="B166" s="9">
        <f t="shared" si="24"/>
        <v>153</v>
      </c>
      <c r="C166" s="10">
        <f t="shared" si="20"/>
        <v>762062.4037753483</v>
      </c>
      <c r="D166" s="10">
        <f t="shared" si="21"/>
        <v>2553.6557717966166</v>
      </c>
      <c r="E166" s="10">
        <f t="shared" si="22"/>
        <v>2548.720198490482</v>
      </c>
      <c r="F166" s="15">
        <f t="shared" si="23"/>
        <v>5102.375970287098</v>
      </c>
      <c r="G166" s="2"/>
      <c r="H166" s="9"/>
      <c r="I166" s="10"/>
      <c r="J166" s="10"/>
      <c r="K166" s="10"/>
      <c r="L166" s="15"/>
    </row>
    <row r="167" spans="2:12" ht="12.75">
      <c r="B167" s="9">
        <f t="shared" si="24"/>
        <v>154</v>
      </c>
      <c r="C167" s="10">
        <f t="shared" si="20"/>
        <v>759500.2358176457</v>
      </c>
      <c r="D167" s="10">
        <f t="shared" si="21"/>
        <v>2562.1679577026057</v>
      </c>
      <c r="E167" s="10">
        <f t="shared" si="22"/>
        <v>2540.2080125844927</v>
      </c>
      <c r="F167" s="15">
        <f t="shared" si="23"/>
        <v>5102.375970287098</v>
      </c>
      <c r="G167" s="2"/>
      <c r="H167" s="9"/>
      <c r="I167" s="10"/>
      <c r="J167" s="10"/>
      <c r="K167" s="10"/>
      <c r="L167" s="15"/>
    </row>
    <row r="168" spans="2:12" ht="12.75">
      <c r="B168" s="9">
        <f t="shared" si="24"/>
        <v>155</v>
      </c>
      <c r="C168" s="10">
        <f t="shared" si="20"/>
        <v>756929.527300084</v>
      </c>
      <c r="D168" s="10">
        <f t="shared" si="21"/>
        <v>2570.708517561614</v>
      </c>
      <c r="E168" s="10">
        <f t="shared" si="22"/>
        <v>2531.6674527254836</v>
      </c>
      <c r="F168" s="15">
        <f t="shared" si="23"/>
        <v>5102.3759702870975</v>
      </c>
      <c r="G168" s="2"/>
      <c r="H168" s="9"/>
      <c r="I168" s="10"/>
      <c r="J168" s="10"/>
      <c r="K168" s="10"/>
      <c r="L168" s="15"/>
    </row>
    <row r="169" spans="2:12" ht="12.75">
      <c r="B169" s="9">
        <f t="shared" si="24"/>
        <v>156</v>
      </c>
      <c r="C169" s="10">
        <f t="shared" si="20"/>
        <v>754350.2497541305</v>
      </c>
      <c r="D169" s="10">
        <f t="shared" si="21"/>
        <v>2579.2775459534864</v>
      </c>
      <c r="E169" s="10">
        <f t="shared" si="22"/>
        <v>2523.098424333612</v>
      </c>
      <c r="F169" s="15">
        <f t="shared" si="23"/>
        <v>5102.375970287098</v>
      </c>
      <c r="G169" s="2"/>
      <c r="H169" s="9"/>
      <c r="I169" s="10"/>
      <c r="J169" s="10"/>
      <c r="K169" s="10"/>
      <c r="L169" s="15"/>
    </row>
    <row r="170" spans="2:12" ht="12.75">
      <c r="B170" s="9">
        <f t="shared" si="24"/>
        <v>157</v>
      </c>
      <c r="C170" s="10">
        <f t="shared" si="20"/>
        <v>751762.3746163571</v>
      </c>
      <c r="D170" s="10">
        <f t="shared" si="21"/>
        <v>2587.8751377733315</v>
      </c>
      <c r="E170" s="10">
        <f t="shared" si="22"/>
        <v>2514.5008325137674</v>
      </c>
      <c r="F170" s="15">
        <f t="shared" si="23"/>
        <v>5102.375970287099</v>
      </c>
      <c r="G170" s="2"/>
      <c r="H170" s="9"/>
      <c r="I170" s="10"/>
      <c r="J170" s="10"/>
      <c r="K170" s="10"/>
      <c r="L170" s="15"/>
    </row>
    <row r="171" spans="2:12" ht="12.75">
      <c r="B171" s="9">
        <f t="shared" si="24"/>
        <v>158</v>
      </c>
      <c r="C171" s="10">
        <f t="shared" si="20"/>
        <v>749165.8732281246</v>
      </c>
      <c r="D171" s="10">
        <f t="shared" si="21"/>
        <v>2596.5013882325757</v>
      </c>
      <c r="E171" s="10">
        <f t="shared" si="22"/>
        <v>2505.8745820545228</v>
      </c>
      <c r="F171" s="15">
        <f t="shared" si="23"/>
        <v>5102.375970287098</v>
      </c>
      <c r="G171" s="2"/>
      <c r="H171" s="9"/>
      <c r="I171" s="10"/>
      <c r="J171" s="10"/>
      <c r="K171" s="10"/>
      <c r="L171" s="15"/>
    </row>
    <row r="172" spans="2:12" ht="12.75">
      <c r="B172" s="9">
        <f t="shared" si="24"/>
        <v>159</v>
      </c>
      <c r="C172" s="10">
        <f t="shared" si="20"/>
        <v>746560.7168352646</v>
      </c>
      <c r="D172" s="10">
        <f t="shared" si="21"/>
        <v>2605.1563928600176</v>
      </c>
      <c r="E172" s="10">
        <f t="shared" si="22"/>
        <v>2497.219577427081</v>
      </c>
      <c r="F172" s="15">
        <f t="shared" si="23"/>
        <v>5102.375970287098</v>
      </c>
      <c r="G172" s="2"/>
      <c r="H172" s="9"/>
      <c r="I172" s="10"/>
      <c r="J172" s="10"/>
      <c r="K172" s="10"/>
      <c r="L172" s="15"/>
    </row>
    <row r="173" spans="2:12" ht="12.75">
      <c r="B173" s="9">
        <f t="shared" si="24"/>
        <v>160</v>
      </c>
      <c r="C173" s="10">
        <f t="shared" si="20"/>
        <v>743946.8765877617</v>
      </c>
      <c r="D173" s="10">
        <f t="shared" si="21"/>
        <v>2613.8402475028847</v>
      </c>
      <c r="E173" s="10">
        <f t="shared" si="22"/>
        <v>2488.535722784214</v>
      </c>
      <c r="F173" s="15">
        <f t="shared" si="23"/>
        <v>5102.375970287099</v>
      </c>
      <c r="G173" s="2"/>
      <c r="H173" s="9"/>
      <c r="I173" s="10"/>
      <c r="J173" s="10"/>
      <c r="K173" s="10"/>
      <c r="L173" s="15"/>
    </row>
    <row r="174" spans="2:12" ht="12.75">
      <c r="B174" s="9">
        <f t="shared" si="24"/>
        <v>161</v>
      </c>
      <c r="C174" s="10">
        <f t="shared" si="20"/>
        <v>741324.3235394338</v>
      </c>
      <c r="D174" s="10">
        <f t="shared" si="21"/>
        <v>2622.553048327894</v>
      </c>
      <c r="E174" s="10">
        <f t="shared" si="22"/>
        <v>2479.822921959204</v>
      </c>
      <c r="F174" s="15">
        <f t="shared" si="23"/>
        <v>5102.3759702870975</v>
      </c>
      <c r="G174" s="2"/>
      <c r="H174" s="9"/>
      <c r="I174" s="10"/>
      <c r="J174" s="10"/>
      <c r="K174" s="10"/>
      <c r="L174" s="15"/>
    </row>
    <row r="175" spans="2:12" ht="12.75">
      <c r="B175" s="9">
        <f t="shared" si="24"/>
        <v>162</v>
      </c>
      <c r="C175" s="10">
        <f t="shared" si="20"/>
        <v>738693.0286476115</v>
      </c>
      <c r="D175" s="10">
        <f t="shared" si="21"/>
        <v>2631.2948918223206</v>
      </c>
      <c r="E175" s="10">
        <f t="shared" si="22"/>
        <v>2471.0810784647783</v>
      </c>
      <c r="F175" s="15">
        <f t="shared" si="23"/>
        <v>5102.375970287099</v>
      </c>
      <c r="G175" s="2"/>
      <c r="H175" s="9"/>
      <c r="I175" s="10"/>
      <c r="J175" s="10"/>
      <c r="K175" s="10"/>
      <c r="L175" s="15"/>
    </row>
    <row r="176" spans="2:12" ht="12.75">
      <c r="B176" s="9">
        <f t="shared" si="24"/>
        <v>163</v>
      </c>
      <c r="C176" s="10">
        <f t="shared" si="20"/>
        <v>736052.9627728164</v>
      </c>
      <c r="D176" s="10">
        <f t="shared" si="21"/>
        <v>2640.0658747950615</v>
      </c>
      <c r="E176" s="10">
        <f t="shared" si="22"/>
        <v>2462.310095492037</v>
      </c>
      <c r="F176" s="15">
        <f t="shared" si="23"/>
        <v>5102.375970287098</v>
      </c>
      <c r="G176" s="2"/>
      <c r="H176" s="9"/>
      <c r="I176" s="10"/>
      <c r="J176" s="10"/>
      <c r="K176" s="10"/>
      <c r="L176" s="15"/>
    </row>
    <row r="177" spans="2:12" ht="12.75">
      <c r="B177" s="9">
        <f t="shared" si="24"/>
        <v>164</v>
      </c>
      <c r="C177" s="10">
        <f t="shared" si="20"/>
        <v>733404.0966784387</v>
      </c>
      <c r="D177" s="10">
        <f t="shared" si="21"/>
        <v>2648.8660943777118</v>
      </c>
      <c r="E177" s="10">
        <f t="shared" si="22"/>
        <v>2453.509875909387</v>
      </c>
      <c r="F177" s="15">
        <f t="shared" si="23"/>
        <v>5102.375970287099</v>
      </c>
      <c r="G177" s="2"/>
      <c r="H177" s="9"/>
      <c r="I177" s="10"/>
      <c r="J177" s="10"/>
      <c r="K177" s="10"/>
      <c r="L177" s="15"/>
    </row>
    <row r="178" spans="2:12" ht="12.75">
      <c r="B178" s="9">
        <f t="shared" si="24"/>
        <v>165</v>
      </c>
      <c r="C178" s="10">
        <f t="shared" si="20"/>
        <v>730746.4010304131</v>
      </c>
      <c r="D178" s="10">
        <f t="shared" si="21"/>
        <v>2657.695648025637</v>
      </c>
      <c r="E178" s="10">
        <f t="shared" si="22"/>
        <v>2444.6803222614612</v>
      </c>
      <c r="F178" s="15">
        <f t="shared" si="23"/>
        <v>5102.375970287098</v>
      </c>
      <c r="G178" s="2"/>
      <c r="H178" s="9"/>
      <c r="I178" s="10"/>
      <c r="J178" s="10"/>
      <c r="K178" s="10"/>
      <c r="L178" s="15"/>
    </row>
    <row r="179" spans="2:12" ht="12.75">
      <c r="B179" s="9">
        <f t="shared" si="24"/>
        <v>166</v>
      </c>
      <c r="C179" s="10">
        <f t="shared" si="20"/>
        <v>728079.8463968941</v>
      </c>
      <c r="D179" s="10">
        <f t="shared" si="21"/>
        <v>2666.554633519056</v>
      </c>
      <c r="E179" s="10">
        <f t="shared" si="22"/>
        <v>2435.8213367680423</v>
      </c>
      <c r="F179" s="15">
        <f t="shared" si="23"/>
        <v>5102.375970287098</v>
      </c>
      <c r="G179" s="2"/>
      <c r="H179" s="9"/>
      <c r="I179" s="10"/>
      <c r="J179" s="10"/>
      <c r="K179" s="10"/>
      <c r="L179" s="15"/>
    </row>
    <row r="180" spans="2:12" ht="12.75">
      <c r="B180" s="9">
        <f t="shared" si="24"/>
        <v>167</v>
      </c>
      <c r="C180" s="10">
        <f t="shared" si="20"/>
        <v>725404.40324793</v>
      </c>
      <c r="D180" s="10">
        <f t="shared" si="21"/>
        <v>2675.4431489641192</v>
      </c>
      <c r="E180" s="10">
        <f t="shared" si="22"/>
        <v>2426.9328213229787</v>
      </c>
      <c r="F180" s="15">
        <f t="shared" si="23"/>
        <v>5102.3759702870975</v>
      </c>
      <c r="G180" s="2"/>
      <c r="H180" s="9"/>
      <c r="I180" s="10"/>
      <c r="J180" s="10"/>
      <c r="K180" s="10"/>
      <c r="L180" s="15"/>
    </row>
    <row r="181" spans="2:12" ht="12.75">
      <c r="B181" s="9">
        <f t="shared" si="24"/>
        <v>168</v>
      </c>
      <c r="C181" s="10">
        <f t="shared" si="20"/>
        <v>722720.041955136</v>
      </c>
      <c r="D181" s="10">
        <f t="shared" si="21"/>
        <v>2684.361292794</v>
      </c>
      <c r="E181" s="10">
        <f t="shared" si="22"/>
        <v>2418.014677493098</v>
      </c>
      <c r="F181" s="15">
        <f t="shared" si="23"/>
        <v>5102.3759702870975</v>
      </c>
      <c r="G181" s="2"/>
      <c r="H181" s="9"/>
      <c r="I181" s="10"/>
      <c r="J181" s="10"/>
      <c r="K181" s="10"/>
      <c r="L181" s="15"/>
    </row>
    <row r="182" spans="2:12" ht="12.75">
      <c r="B182" s="9">
        <f t="shared" si="24"/>
        <v>169</v>
      </c>
      <c r="C182" s="10">
        <f t="shared" si="20"/>
        <v>720026.732791366</v>
      </c>
      <c r="D182" s="10">
        <f t="shared" si="21"/>
        <v>2693.3091637699795</v>
      </c>
      <c r="E182" s="10">
        <f t="shared" si="22"/>
        <v>2409.066806517118</v>
      </c>
      <c r="F182" s="15">
        <f t="shared" si="23"/>
        <v>5102.3759702870975</v>
      </c>
      <c r="G182" s="2"/>
      <c r="H182" s="9"/>
      <c r="I182" s="10"/>
      <c r="J182" s="10"/>
      <c r="K182" s="10"/>
      <c r="L182" s="15"/>
    </row>
    <row r="183" spans="2:12" ht="12.75">
      <c r="B183" s="9">
        <f t="shared" si="24"/>
        <v>170</v>
      </c>
      <c r="C183" s="10">
        <f t="shared" si="20"/>
        <v>717324.4459303835</v>
      </c>
      <c r="D183" s="10">
        <f t="shared" si="21"/>
        <v>2702.286860982547</v>
      </c>
      <c r="E183" s="10">
        <f t="shared" si="22"/>
        <v>2400.0891093045516</v>
      </c>
      <c r="F183" s="15">
        <f t="shared" si="23"/>
        <v>5102.375970287098</v>
      </c>
      <c r="G183" s="2"/>
      <c r="H183" s="9"/>
      <c r="I183" s="10"/>
      <c r="J183" s="10"/>
      <c r="K183" s="10"/>
      <c r="L183" s="15"/>
    </row>
    <row r="184" spans="2:12" ht="12.75">
      <c r="B184" s="9">
        <f t="shared" si="24"/>
        <v>171</v>
      </c>
      <c r="C184" s="10">
        <f t="shared" si="20"/>
        <v>714613.1514465311</v>
      </c>
      <c r="D184" s="10">
        <f t="shared" si="21"/>
        <v>2711.294483852488</v>
      </c>
      <c r="E184" s="10">
        <f t="shared" si="22"/>
        <v>2391.08148643461</v>
      </c>
      <c r="F184" s="15">
        <f t="shared" si="23"/>
        <v>5102.3759702870975</v>
      </c>
      <c r="G184" s="2"/>
      <c r="H184" s="9"/>
      <c r="I184" s="10"/>
      <c r="J184" s="10"/>
      <c r="K184" s="10"/>
      <c r="L184" s="15"/>
    </row>
    <row r="185" spans="2:12" ht="12.75">
      <c r="B185" s="9">
        <f t="shared" si="24"/>
        <v>172</v>
      </c>
      <c r="C185" s="10">
        <f t="shared" si="20"/>
        <v>711892.819314399</v>
      </c>
      <c r="D185" s="10">
        <f t="shared" si="21"/>
        <v>2720.3321321319963</v>
      </c>
      <c r="E185" s="10">
        <f t="shared" si="22"/>
        <v>2382.043838155101</v>
      </c>
      <c r="F185" s="15">
        <f t="shared" si="23"/>
        <v>5102.3759702870975</v>
      </c>
      <c r="G185" s="2"/>
      <c r="H185" s="9"/>
      <c r="I185" s="10"/>
      <c r="J185" s="10"/>
      <c r="K185" s="10"/>
      <c r="L185" s="15"/>
    </row>
    <row r="186" spans="2:12" ht="12.75">
      <c r="B186" s="9">
        <f t="shared" si="24"/>
        <v>173</v>
      </c>
      <c r="C186" s="10">
        <f t="shared" si="20"/>
        <v>709163.4194084932</v>
      </c>
      <c r="D186" s="10">
        <f t="shared" si="21"/>
        <v>2729.3999059057705</v>
      </c>
      <c r="E186" s="10">
        <f t="shared" si="22"/>
        <v>2372.9760643813283</v>
      </c>
      <c r="F186" s="15">
        <f t="shared" si="23"/>
        <v>5102.375970287099</v>
      </c>
      <c r="G186" s="2"/>
      <c r="H186" s="9"/>
      <c r="I186" s="10"/>
      <c r="J186" s="10"/>
      <c r="K186" s="10"/>
      <c r="L186" s="15"/>
    </row>
    <row r="187" spans="2:12" ht="12.75">
      <c r="B187" s="9">
        <f t="shared" si="24"/>
        <v>174</v>
      </c>
      <c r="C187" s="10">
        <f t="shared" si="20"/>
        <v>706424.9215029011</v>
      </c>
      <c r="D187" s="10">
        <f t="shared" si="21"/>
        <v>2738.4979055921226</v>
      </c>
      <c r="E187" s="10">
        <f t="shared" si="22"/>
        <v>2363.8780646949754</v>
      </c>
      <c r="F187" s="15">
        <f t="shared" si="23"/>
        <v>5102.3759702870975</v>
      </c>
      <c r="G187" s="2"/>
      <c r="H187" s="9"/>
      <c r="I187" s="10"/>
      <c r="J187" s="10"/>
      <c r="K187" s="10"/>
      <c r="L187" s="15"/>
    </row>
    <row r="188" spans="2:12" ht="12.75">
      <c r="B188" s="9">
        <f t="shared" si="24"/>
        <v>175</v>
      </c>
      <c r="C188" s="10">
        <f t="shared" si="20"/>
        <v>703677.295270957</v>
      </c>
      <c r="D188" s="10">
        <f t="shared" si="21"/>
        <v>2747.6262319440966</v>
      </c>
      <c r="E188" s="10">
        <f t="shared" si="22"/>
        <v>2354.7497383430014</v>
      </c>
      <c r="F188" s="15">
        <f t="shared" si="23"/>
        <v>5102.3759702870975</v>
      </c>
      <c r="G188" s="2"/>
      <c r="H188" s="9"/>
      <c r="I188" s="10"/>
      <c r="J188" s="10"/>
      <c r="K188" s="10"/>
      <c r="L188" s="15"/>
    </row>
    <row r="189" spans="2:12" ht="12.75">
      <c r="B189" s="9">
        <f t="shared" si="24"/>
        <v>176</v>
      </c>
      <c r="C189" s="10">
        <f t="shared" si="20"/>
        <v>700920.5102849065</v>
      </c>
      <c r="D189" s="10">
        <f t="shared" si="21"/>
        <v>2756.7849860505767</v>
      </c>
      <c r="E189" s="10">
        <f t="shared" si="22"/>
        <v>2345.5909842365218</v>
      </c>
      <c r="F189" s="15">
        <f t="shared" si="23"/>
        <v>5102.375970287098</v>
      </c>
      <c r="G189" s="2"/>
      <c r="H189" s="9"/>
      <c r="I189" s="10"/>
      <c r="J189" s="10"/>
      <c r="K189" s="10"/>
      <c r="L189" s="15"/>
    </row>
    <row r="190" spans="2:12" ht="12.75">
      <c r="B190" s="9">
        <f t="shared" si="24"/>
        <v>177</v>
      </c>
      <c r="C190" s="10">
        <f t="shared" si="20"/>
        <v>698154.5360155691</v>
      </c>
      <c r="D190" s="10">
        <f t="shared" si="21"/>
        <v>2765.9742693374124</v>
      </c>
      <c r="E190" s="10">
        <f t="shared" si="22"/>
        <v>2336.4017009496865</v>
      </c>
      <c r="F190" s="15">
        <f t="shared" si="23"/>
        <v>5102.375970287099</v>
      </c>
      <c r="G190" s="2"/>
      <c r="H190" s="9"/>
      <c r="I190" s="10"/>
      <c r="J190" s="10"/>
      <c r="K190" s="10"/>
      <c r="L190" s="15"/>
    </row>
    <row r="191" spans="2:12" ht="12.75">
      <c r="B191" s="9">
        <f t="shared" si="24"/>
        <v>178</v>
      </c>
      <c r="C191" s="10">
        <f t="shared" si="20"/>
        <v>695379.3418320005</v>
      </c>
      <c r="D191" s="10">
        <f t="shared" si="21"/>
        <v>2775.1941835685366</v>
      </c>
      <c r="E191" s="10">
        <f t="shared" si="22"/>
        <v>2327.1817867185614</v>
      </c>
      <c r="F191" s="15">
        <f t="shared" si="23"/>
        <v>5102.3759702870975</v>
      </c>
      <c r="G191" s="2"/>
      <c r="H191" s="9"/>
      <c r="I191" s="10"/>
      <c r="J191" s="10"/>
      <c r="K191" s="10"/>
      <c r="L191" s="15"/>
    </row>
    <row r="192" spans="2:12" ht="12.75">
      <c r="B192" s="9">
        <f t="shared" si="24"/>
        <v>179</v>
      </c>
      <c r="C192" s="10">
        <f t="shared" si="20"/>
        <v>692594.8970011534</v>
      </c>
      <c r="D192" s="10">
        <f t="shared" si="21"/>
        <v>2784.4448308470987</v>
      </c>
      <c r="E192" s="10">
        <f t="shared" si="22"/>
        <v>2317.9311394399997</v>
      </c>
      <c r="F192" s="15">
        <f t="shared" si="23"/>
        <v>5102.375970287098</v>
      </c>
      <c r="G192" s="2"/>
      <c r="H192" s="9"/>
      <c r="I192" s="10"/>
      <c r="J192" s="10"/>
      <c r="K192" s="10"/>
      <c r="L192" s="15"/>
    </row>
    <row r="193" spans="2:12" ht="12.75">
      <c r="B193" s="9">
        <f t="shared" si="24"/>
        <v>180</v>
      </c>
      <c r="C193" s="10">
        <f t="shared" si="20"/>
        <v>689801.1706875368</v>
      </c>
      <c r="D193" s="10">
        <f t="shared" si="21"/>
        <v>2793.7263136165884</v>
      </c>
      <c r="E193" s="10">
        <f t="shared" si="22"/>
        <v>2308.649656670509</v>
      </c>
      <c r="F193" s="15">
        <f t="shared" si="23"/>
        <v>5102.3759702870975</v>
      </c>
      <c r="G193" s="2"/>
      <c r="H193" s="9"/>
      <c r="I193" s="10"/>
      <c r="J193" s="10"/>
      <c r="K193" s="10"/>
      <c r="L193" s="15"/>
    </row>
    <row r="194" spans="2:12" ht="12.75">
      <c r="B194" s="9">
        <f t="shared" si="24"/>
        <v>181</v>
      </c>
      <c r="C194" s="10">
        <f aca="true" t="shared" si="25" ref="C194:C253">IF(B194=0,0,C193-D194)</f>
        <v>686998.1319528748</v>
      </c>
      <c r="D194" s="10">
        <f aca="true" t="shared" si="26" ref="D194:D253">IF(B194=0,0,PPMT($D$8/12,B194,$D$9,-$D$7))</f>
        <v>2803.0387346619777</v>
      </c>
      <c r="E194" s="10">
        <f aca="true" t="shared" si="27" ref="E194:E253">IF(B194=0,0,IPMT($D$8/12,B194,$D$9,-$D$7))</f>
        <v>2299.337235625121</v>
      </c>
      <c r="F194" s="15">
        <f aca="true" t="shared" si="28" ref="F194:F253">IF(B194=0,0,D194+E194)</f>
        <v>5102.375970287099</v>
      </c>
      <c r="G194" s="2"/>
      <c r="H194" s="9"/>
      <c r="I194" s="10"/>
      <c r="J194" s="10"/>
      <c r="K194" s="10"/>
      <c r="L194" s="15"/>
    </row>
    <row r="195" spans="2:12" ht="12.75">
      <c r="B195" s="9">
        <f t="shared" si="24"/>
        <v>182</v>
      </c>
      <c r="C195" s="10">
        <f t="shared" si="25"/>
        <v>684185.749755764</v>
      </c>
      <c r="D195" s="10">
        <f t="shared" si="26"/>
        <v>2812.382197110851</v>
      </c>
      <c r="E195" s="10">
        <f t="shared" si="27"/>
        <v>2289.993773176247</v>
      </c>
      <c r="F195" s="15">
        <f t="shared" si="28"/>
        <v>5102.3759702870975</v>
      </c>
      <c r="G195" s="2"/>
      <c r="H195" s="9"/>
      <c r="I195" s="10"/>
      <c r="J195" s="10"/>
      <c r="K195" s="10"/>
      <c r="L195" s="15"/>
    </row>
    <row r="196" spans="2:12" ht="12.75">
      <c r="B196" s="9">
        <f t="shared" si="24"/>
        <v>183</v>
      </c>
      <c r="C196" s="10">
        <f t="shared" si="25"/>
        <v>681363.9929513294</v>
      </c>
      <c r="D196" s="10">
        <f t="shared" si="26"/>
        <v>2821.7568044345535</v>
      </c>
      <c r="E196" s="10">
        <f t="shared" si="27"/>
        <v>2280.619165852544</v>
      </c>
      <c r="F196" s="15">
        <f t="shared" si="28"/>
        <v>5102.3759702870975</v>
      </c>
      <c r="G196" s="2"/>
      <c r="H196" s="9"/>
      <c r="I196" s="10"/>
      <c r="J196" s="10"/>
      <c r="K196" s="10"/>
      <c r="L196" s="15"/>
    </row>
    <row r="197" spans="2:12" ht="12.75">
      <c r="B197" s="9">
        <f t="shared" si="24"/>
        <v>184</v>
      </c>
      <c r="C197" s="10">
        <f t="shared" si="25"/>
        <v>678532.8302908802</v>
      </c>
      <c r="D197" s="10">
        <f t="shared" si="26"/>
        <v>2831.162660449335</v>
      </c>
      <c r="E197" s="10">
        <f t="shared" si="27"/>
        <v>2271.213309837763</v>
      </c>
      <c r="F197" s="15">
        <f t="shared" si="28"/>
        <v>5102.3759702870975</v>
      </c>
      <c r="G197" s="2"/>
      <c r="H197" s="9"/>
      <c r="I197" s="10"/>
      <c r="J197" s="10"/>
      <c r="K197" s="10"/>
      <c r="L197" s="15"/>
    </row>
    <row r="198" spans="2:12" ht="12.75">
      <c r="B198" s="9">
        <f t="shared" si="24"/>
        <v>185</v>
      </c>
      <c r="C198" s="10">
        <f t="shared" si="25"/>
        <v>675692.2304215627</v>
      </c>
      <c r="D198" s="10">
        <f t="shared" si="26"/>
        <v>2840.5998693174993</v>
      </c>
      <c r="E198" s="10">
        <f t="shared" si="27"/>
        <v>2261.776100969598</v>
      </c>
      <c r="F198" s="15">
        <f t="shared" si="28"/>
        <v>5102.3759702870975</v>
      </c>
      <c r="G198" s="2"/>
      <c r="H198" s="9"/>
      <c r="I198" s="10"/>
      <c r="J198" s="10"/>
      <c r="K198" s="10"/>
      <c r="L198" s="15"/>
    </row>
    <row r="199" spans="2:12" ht="12.75">
      <c r="B199" s="9">
        <f t="shared" si="24"/>
        <v>186</v>
      </c>
      <c r="C199" s="10">
        <f t="shared" si="25"/>
        <v>672842.1618860142</v>
      </c>
      <c r="D199" s="10">
        <f t="shared" si="26"/>
        <v>2850.0685355485584</v>
      </c>
      <c r="E199" s="10">
        <f t="shared" si="27"/>
        <v>2252.3074347385405</v>
      </c>
      <c r="F199" s="15">
        <f t="shared" si="28"/>
        <v>5102.375970287099</v>
      </c>
      <c r="G199" s="2"/>
      <c r="H199" s="9"/>
      <c r="I199" s="10"/>
      <c r="J199" s="10"/>
      <c r="K199" s="10"/>
      <c r="L199" s="15"/>
    </row>
    <row r="200" spans="2:12" ht="12.75">
      <c r="B200" s="9">
        <f t="shared" si="24"/>
        <v>187</v>
      </c>
      <c r="C200" s="10">
        <f t="shared" si="25"/>
        <v>669982.5931220137</v>
      </c>
      <c r="D200" s="10">
        <f t="shared" si="26"/>
        <v>2859.568764000387</v>
      </c>
      <c r="E200" s="10">
        <f t="shared" si="27"/>
        <v>2242.807206286712</v>
      </c>
      <c r="F200" s="15">
        <f t="shared" si="28"/>
        <v>5102.375970287099</v>
      </c>
      <c r="G200" s="2"/>
      <c r="H200" s="9"/>
      <c r="I200" s="10"/>
      <c r="J200" s="10"/>
      <c r="K200" s="10"/>
      <c r="L200" s="15"/>
    </row>
    <row r="201" spans="2:12" ht="12.75">
      <c r="B201" s="9">
        <f t="shared" si="24"/>
        <v>188</v>
      </c>
      <c r="C201" s="10">
        <f t="shared" si="25"/>
        <v>667113.4924621333</v>
      </c>
      <c r="D201" s="10">
        <f t="shared" si="26"/>
        <v>2869.100659880388</v>
      </c>
      <c r="E201" s="10">
        <f t="shared" si="27"/>
        <v>2233.2753104067106</v>
      </c>
      <c r="F201" s="15">
        <f t="shared" si="28"/>
        <v>5102.375970287098</v>
      </c>
      <c r="G201" s="2"/>
      <c r="H201" s="9"/>
      <c r="I201" s="10"/>
      <c r="J201" s="10"/>
      <c r="K201" s="10"/>
      <c r="L201" s="15"/>
    </row>
    <row r="202" spans="2:12" ht="12.75">
      <c r="B202" s="9">
        <f t="shared" si="24"/>
        <v>189</v>
      </c>
      <c r="C202" s="10">
        <f t="shared" si="25"/>
        <v>664234.8281333867</v>
      </c>
      <c r="D202" s="10">
        <f t="shared" si="26"/>
        <v>2878.664328746656</v>
      </c>
      <c r="E202" s="10">
        <f t="shared" si="27"/>
        <v>2223.711641540442</v>
      </c>
      <c r="F202" s="15">
        <f t="shared" si="28"/>
        <v>5102.3759702870975</v>
      </c>
      <c r="G202" s="2"/>
      <c r="H202" s="9"/>
      <c r="I202" s="10"/>
      <c r="J202" s="10"/>
      <c r="K202" s="10"/>
      <c r="L202" s="15"/>
    </row>
    <row r="203" spans="2:12" ht="12.75">
      <c r="B203" s="9">
        <f t="shared" si="24"/>
        <v>190</v>
      </c>
      <c r="C203" s="10">
        <f t="shared" si="25"/>
        <v>661346.5682568775</v>
      </c>
      <c r="D203" s="10">
        <f t="shared" si="26"/>
        <v>2888.2598765091448</v>
      </c>
      <c r="E203" s="10">
        <f t="shared" si="27"/>
        <v>2214.116093777953</v>
      </c>
      <c r="F203" s="15">
        <f t="shared" si="28"/>
        <v>5102.3759702870975</v>
      </c>
      <c r="G203" s="2"/>
      <c r="H203" s="9"/>
      <c r="I203" s="10"/>
      <c r="J203" s="10"/>
      <c r="K203" s="10"/>
      <c r="L203" s="15"/>
    </row>
    <row r="204" spans="2:12" ht="12.75">
      <c r="B204" s="9">
        <f t="shared" si="24"/>
        <v>191</v>
      </c>
      <c r="C204" s="10">
        <f t="shared" si="25"/>
        <v>658448.6808474467</v>
      </c>
      <c r="D204" s="10">
        <f t="shared" si="26"/>
        <v>2897.8874094308417</v>
      </c>
      <c r="E204" s="10">
        <f t="shared" si="27"/>
        <v>2204.4885608562563</v>
      </c>
      <c r="F204" s="15">
        <f t="shared" si="28"/>
        <v>5102.3759702870975</v>
      </c>
      <c r="G204" s="2"/>
      <c r="H204" s="9"/>
      <c r="I204" s="10"/>
      <c r="J204" s="10"/>
      <c r="K204" s="10"/>
      <c r="L204" s="15"/>
    </row>
    <row r="205" spans="2:12" ht="12.75">
      <c r="B205" s="9">
        <f t="shared" si="24"/>
        <v>192</v>
      </c>
      <c r="C205" s="10">
        <f t="shared" si="25"/>
        <v>655541.1338133177</v>
      </c>
      <c r="D205" s="10">
        <f t="shared" si="26"/>
        <v>2907.5470341289447</v>
      </c>
      <c r="E205" s="10">
        <f t="shared" si="27"/>
        <v>2194.8289361581533</v>
      </c>
      <c r="F205" s="15">
        <f t="shared" si="28"/>
        <v>5102.3759702870975</v>
      </c>
      <c r="G205" s="2"/>
      <c r="H205" s="9"/>
      <c r="I205" s="10"/>
      <c r="J205" s="10"/>
      <c r="K205" s="10"/>
      <c r="L205" s="15"/>
    </row>
    <row r="206" spans="2:12" ht="12.75">
      <c r="B206" s="9">
        <f t="shared" si="24"/>
        <v>193</v>
      </c>
      <c r="C206" s="10">
        <f t="shared" si="25"/>
        <v>652623.8949557417</v>
      </c>
      <c r="D206" s="10">
        <f t="shared" si="26"/>
        <v>2917.2388575760415</v>
      </c>
      <c r="E206" s="10">
        <f t="shared" si="27"/>
        <v>2185.137112711057</v>
      </c>
      <c r="F206" s="15">
        <f t="shared" si="28"/>
        <v>5102.375970287098</v>
      </c>
      <c r="G206" s="2"/>
      <c r="H206" s="9"/>
      <c r="I206" s="10"/>
      <c r="J206" s="10"/>
      <c r="K206" s="10"/>
      <c r="L206" s="15"/>
    </row>
    <row r="207" spans="2:12" ht="12.75">
      <c r="B207" s="9">
        <f aca="true" t="shared" si="29" ref="B207:B270">IF(B206=0,0,IF(B206+1&lt;$D$9+1,B206+1,0))</f>
        <v>194</v>
      </c>
      <c r="C207" s="10">
        <f t="shared" si="25"/>
        <v>649696.9319686404</v>
      </c>
      <c r="D207" s="10">
        <f t="shared" si="26"/>
        <v>2926.9629871012953</v>
      </c>
      <c r="E207" s="10">
        <f t="shared" si="27"/>
        <v>2175.412983185804</v>
      </c>
      <c r="F207" s="15">
        <f t="shared" si="28"/>
        <v>5102.375970287099</v>
      </c>
      <c r="G207" s="2"/>
      <c r="H207" s="9"/>
      <c r="I207" s="10"/>
      <c r="J207" s="10"/>
      <c r="K207" s="10"/>
      <c r="L207" s="15"/>
    </row>
    <row r="208" spans="2:12" ht="12.75">
      <c r="B208" s="9">
        <f t="shared" si="29"/>
        <v>195</v>
      </c>
      <c r="C208" s="10">
        <f t="shared" si="25"/>
        <v>646760.2124382488</v>
      </c>
      <c r="D208" s="10">
        <f t="shared" si="26"/>
        <v>2936.7195303916324</v>
      </c>
      <c r="E208" s="10">
        <f t="shared" si="27"/>
        <v>2165.656439895466</v>
      </c>
      <c r="F208" s="15">
        <f t="shared" si="28"/>
        <v>5102.375970287098</v>
      </c>
      <c r="G208" s="2"/>
      <c r="H208" s="9"/>
      <c r="I208" s="10"/>
      <c r="J208" s="10"/>
      <c r="K208" s="10"/>
      <c r="L208" s="15"/>
    </row>
    <row r="209" spans="2:12" ht="12.75">
      <c r="B209" s="9">
        <f t="shared" si="29"/>
        <v>196</v>
      </c>
      <c r="C209" s="10">
        <f t="shared" si="25"/>
        <v>643813.7038427559</v>
      </c>
      <c r="D209" s="10">
        <f t="shared" si="26"/>
        <v>2946.5085954929377</v>
      </c>
      <c r="E209" s="10">
        <f t="shared" si="27"/>
        <v>2155.8673747941602</v>
      </c>
      <c r="F209" s="15">
        <f t="shared" si="28"/>
        <v>5102.3759702870975</v>
      </c>
      <c r="G209" s="2"/>
      <c r="H209" s="9"/>
      <c r="I209" s="10"/>
      <c r="J209" s="10"/>
      <c r="K209" s="10"/>
      <c r="L209" s="15"/>
    </row>
    <row r="210" spans="2:12" ht="12.75">
      <c r="B210" s="9">
        <f t="shared" si="29"/>
        <v>197</v>
      </c>
      <c r="C210" s="10">
        <f t="shared" si="25"/>
        <v>640857.3735519446</v>
      </c>
      <c r="D210" s="10">
        <f t="shared" si="26"/>
        <v>2956.3302908112473</v>
      </c>
      <c r="E210" s="10">
        <f t="shared" si="27"/>
        <v>2146.0456794758506</v>
      </c>
      <c r="F210" s="15">
        <f t="shared" si="28"/>
        <v>5102.3759702870975</v>
      </c>
      <c r="G210" s="2"/>
      <c r="H210" s="9"/>
      <c r="I210" s="10"/>
      <c r="J210" s="10"/>
      <c r="K210" s="10"/>
      <c r="L210" s="15"/>
    </row>
    <row r="211" spans="2:12" ht="12.75">
      <c r="B211" s="9">
        <f t="shared" si="29"/>
        <v>198</v>
      </c>
      <c r="C211" s="10">
        <f t="shared" si="25"/>
        <v>637891.1888268307</v>
      </c>
      <c r="D211" s="10">
        <f t="shared" si="26"/>
        <v>2966.1847251139516</v>
      </c>
      <c r="E211" s="10">
        <f t="shared" si="27"/>
        <v>2136.1912451731464</v>
      </c>
      <c r="F211" s="15">
        <f t="shared" si="28"/>
        <v>5102.3759702870975</v>
      </c>
      <c r="G211" s="2"/>
      <c r="H211" s="9"/>
      <c r="I211" s="10"/>
      <c r="J211" s="10"/>
      <c r="K211" s="10"/>
      <c r="L211" s="15"/>
    </row>
    <row r="212" spans="2:12" ht="12.75">
      <c r="B212" s="9">
        <f t="shared" si="29"/>
        <v>199</v>
      </c>
      <c r="C212" s="10">
        <f t="shared" si="25"/>
        <v>634915.1168192998</v>
      </c>
      <c r="D212" s="10">
        <f t="shared" si="26"/>
        <v>2976.0720075309982</v>
      </c>
      <c r="E212" s="10">
        <f t="shared" si="27"/>
        <v>2126.3039627561</v>
      </c>
      <c r="F212" s="15">
        <f t="shared" si="28"/>
        <v>5102.375970287098</v>
      </c>
      <c r="G212" s="2"/>
      <c r="H212" s="9"/>
      <c r="I212" s="10"/>
      <c r="J212" s="10"/>
      <c r="K212" s="10"/>
      <c r="L212" s="15"/>
    </row>
    <row r="213" spans="2:12" ht="12.75">
      <c r="B213" s="9">
        <f t="shared" si="29"/>
        <v>200</v>
      </c>
      <c r="C213" s="10">
        <f t="shared" si="25"/>
        <v>631929.1245717437</v>
      </c>
      <c r="D213" s="10">
        <f t="shared" si="26"/>
        <v>2985.9922475561016</v>
      </c>
      <c r="E213" s="10">
        <f t="shared" si="27"/>
        <v>2116.383722730997</v>
      </c>
      <c r="F213" s="15">
        <f t="shared" si="28"/>
        <v>5102.375970287098</v>
      </c>
      <c r="G213" s="2"/>
      <c r="H213" s="9"/>
      <c r="I213" s="10"/>
      <c r="J213" s="10"/>
      <c r="K213" s="10"/>
      <c r="L213" s="15"/>
    </row>
    <row r="214" spans="2:12" ht="12.75">
      <c r="B214" s="9">
        <f t="shared" si="29"/>
        <v>201</v>
      </c>
      <c r="C214" s="10">
        <f t="shared" si="25"/>
        <v>628933.1790166957</v>
      </c>
      <c r="D214" s="10">
        <f t="shared" si="26"/>
        <v>2995.945555047955</v>
      </c>
      <c r="E214" s="10">
        <f t="shared" si="27"/>
        <v>2106.430415239143</v>
      </c>
      <c r="F214" s="15">
        <f t="shared" si="28"/>
        <v>5102.3759702870975</v>
      </c>
      <c r="G214" s="2"/>
      <c r="H214" s="9"/>
      <c r="I214" s="10"/>
      <c r="J214" s="10"/>
      <c r="K214" s="10"/>
      <c r="L214" s="15"/>
    </row>
    <row r="215" spans="2:12" ht="12.75">
      <c r="B215" s="9">
        <f t="shared" si="29"/>
        <v>202</v>
      </c>
      <c r="C215" s="10">
        <f t="shared" si="25"/>
        <v>625927.2469764643</v>
      </c>
      <c r="D215" s="10">
        <f t="shared" si="26"/>
        <v>3005.932040231449</v>
      </c>
      <c r="E215" s="10">
        <f t="shared" si="27"/>
        <v>2096.44393005565</v>
      </c>
      <c r="F215" s="15">
        <f t="shared" si="28"/>
        <v>5102.375970287099</v>
      </c>
      <c r="G215" s="2"/>
      <c r="H215" s="9"/>
      <c r="I215" s="10"/>
      <c r="J215" s="10"/>
      <c r="K215" s="10"/>
      <c r="L215" s="15"/>
    </row>
    <row r="216" spans="2:12" ht="12.75">
      <c r="B216" s="9">
        <f t="shared" si="29"/>
        <v>203</v>
      </c>
      <c r="C216" s="10">
        <f t="shared" si="25"/>
        <v>622911.2951627654</v>
      </c>
      <c r="D216" s="10">
        <f t="shared" si="26"/>
        <v>3015.951813698887</v>
      </c>
      <c r="E216" s="10">
        <f t="shared" si="27"/>
        <v>2086.424156588212</v>
      </c>
      <c r="F216" s="15">
        <f t="shared" si="28"/>
        <v>5102.375970287099</v>
      </c>
      <c r="G216" s="2"/>
      <c r="H216" s="9"/>
      <c r="I216" s="10"/>
      <c r="J216" s="10"/>
      <c r="K216" s="10"/>
      <c r="L216" s="15"/>
    </row>
    <row r="217" spans="2:12" ht="12.75">
      <c r="B217" s="9">
        <f t="shared" si="29"/>
        <v>204</v>
      </c>
      <c r="C217" s="10">
        <f t="shared" si="25"/>
        <v>619885.2901763542</v>
      </c>
      <c r="D217" s="10">
        <f t="shared" si="26"/>
        <v>3026.0049864112166</v>
      </c>
      <c r="E217" s="10">
        <f t="shared" si="27"/>
        <v>2076.370983875882</v>
      </c>
      <c r="F217" s="15">
        <f t="shared" si="28"/>
        <v>5102.375970287098</v>
      </c>
      <c r="G217" s="2"/>
      <c r="H217" s="9"/>
      <c r="I217" s="10"/>
      <c r="J217" s="10"/>
      <c r="K217" s="10"/>
      <c r="L217" s="15"/>
    </row>
    <row r="218" spans="2:12" ht="12.75">
      <c r="B218" s="9">
        <f t="shared" si="29"/>
        <v>205</v>
      </c>
      <c r="C218" s="10">
        <f t="shared" si="25"/>
        <v>616849.1985066549</v>
      </c>
      <c r="D218" s="10">
        <f t="shared" si="26"/>
        <v>3036.0916696992535</v>
      </c>
      <c r="E218" s="10">
        <f t="shared" si="27"/>
        <v>2066.2843005878444</v>
      </c>
      <c r="F218" s="15">
        <f t="shared" si="28"/>
        <v>5102.3759702870975</v>
      </c>
      <c r="G218" s="2"/>
      <c r="H218" s="9"/>
      <c r="I218" s="10"/>
      <c r="J218" s="10"/>
      <c r="K218" s="10"/>
      <c r="L218" s="15"/>
    </row>
    <row r="219" spans="2:12" ht="12.75">
      <c r="B219" s="9">
        <f t="shared" si="29"/>
        <v>206</v>
      </c>
      <c r="C219" s="10">
        <f t="shared" si="25"/>
        <v>613802.98653139</v>
      </c>
      <c r="D219" s="10">
        <f t="shared" si="26"/>
        <v>3046.2119752649182</v>
      </c>
      <c r="E219" s="10">
        <f t="shared" si="27"/>
        <v>2056.16399502218</v>
      </c>
      <c r="F219" s="15">
        <f t="shared" si="28"/>
        <v>5102.375970287098</v>
      </c>
      <c r="G219" s="2"/>
      <c r="H219" s="9"/>
      <c r="I219" s="10"/>
      <c r="J219" s="10"/>
      <c r="K219" s="10"/>
      <c r="L219" s="15"/>
    </row>
    <row r="220" spans="2:12" ht="12.75">
      <c r="B220" s="9">
        <f t="shared" si="29"/>
        <v>207</v>
      </c>
      <c r="C220" s="10">
        <f t="shared" si="25"/>
        <v>610746.6205162075</v>
      </c>
      <c r="D220" s="10">
        <f t="shared" si="26"/>
        <v>3056.366015182467</v>
      </c>
      <c r="E220" s="10">
        <f t="shared" si="27"/>
        <v>2046.0099551046312</v>
      </c>
      <c r="F220" s="15">
        <f t="shared" si="28"/>
        <v>5102.375970287098</v>
      </c>
      <c r="G220" s="2"/>
      <c r="H220" s="9"/>
      <c r="I220" s="10"/>
      <c r="J220" s="10"/>
      <c r="K220" s="10"/>
      <c r="L220" s="15"/>
    </row>
    <row r="221" spans="2:12" ht="12.75">
      <c r="B221" s="9">
        <f t="shared" si="29"/>
        <v>208</v>
      </c>
      <c r="C221" s="10">
        <f t="shared" si="25"/>
        <v>607680.0666143078</v>
      </c>
      <c r="D221" s="10">
        <f t="shared" si="26"/>
        <v>3066.5539018997424</v>
      </c>
      <c r="E221" s="10">
        <f t="shared" si="27"/>
        <v>2035.8220683873558</v>
      </c>
      <c r="F221" s="15">
        <f t="shared" si="28"/>
        <v>5102.375970287098</v>
      </c>
      <c r="G221" s="2"/>
      <c r="H221" s="9"/>
      <c r="I221" s="10"/>
      <c r="J221" s="10"/>
      <c r="K221" s="10"/>
      <c r="L221" s="15"/>
    </row>
    <row r="222" spans="2:12" ht="12.75">
      <c r="B222" s="9">
        <f t="shared" si="29"/>
        <v>209</v>
      </c>
      <c r="C222" s="10">
        <f t="shared" si="25"/>
        <v>604603.2908660684</v>
      </c>
      <c r="D222" s="10">
        <f t="shared" si="26"/>
        <v>3076.7757482394086</v>
      </c>
      <c r="E222" s="10">
        <f t="shared" si="27"/>
        <v>2025.6002220476905</v>
      </c>
      <c r="F222" s="15">
        <f t="shared" si="28"/>
        <v>5102.375970287099</v>
      </c>
      <c r="G222" s="2"/>
      <c r="H222" s="9"/>
      <c r="I222" s="10"/>
      <c r="J222" s="10"/>
      <c r="K222" s="10"/>
      <c r="L222" s="15"/>
    </row>
    <row r="223" spans="2:12" ht="12.75">
      <c r="B223" s="9">
        <f t="shared" si="29"/>
        <v>210</v>
      </c>
      <c r="C223" s="10">
        <f t="shared" si="25"/>
        <v>601516.2591986683</v>
      </c>
      <c r="D223" s="10">
        <f t="shared" si="26"/>
        <v>3087.0316674002065</v>
      </c>
      <c r="E223" s="10">
        <f t="shared" si="27"/>
        <v>2015.344302886892</v>
      </c>
      <c r="F223" s="15">
        <f t="shared" si="28"/>
        <v>5102.375970287098</v>
      </c>
      <c r="G223" s="2"/>
      <c r="H223" s="9"/>
      <c r="I223" s="10"/>
      <c r="J223" s="10"/>
      <c r="K223" s="10"/>
      <c r="L223" s="15"/>
    </row>
    <row r="224" spans="2:12" ht="12.75">
      <c r="B224" s="9">
        <f t="shared" si="29"/>
        <v>211</v>
      </c>
      <c r="C224" s="10">
        <f t="shared" si="25"/>
        <v>598418.9374257101</v>
      </c>
      <c r="D224" s="10">
        <f t="shared" si="26"/>
        <v>3097.321772958207</v>
      </c>
      <c r="E224" s="10">
        <f t="shared" si="27"/>
        <v>2005.054197328891</v>
      </c>
      <c r="F224" s="15">
        <f t="shared" si="28"/>
        <v>5102.3759702870975</v>
      </c>
      <c r="G224" s="2"/>
      <c r="H224" s="9"/>
      <c r="I224" s="10"/>
      <c r="J224" s="10"/>
      <c r="K224" s="10"/>
      <c r="L224" s="15"/>
    </row>
    <row r="225" spans="2:12" ht="12.75">
      <c r="B225" s="9">
        <f t="shared" si="29"/>
        <v>212</v>
      </c>
      <c r="C225" s="10">
        <f t="shared" si="25"/>
        <v>595311.2912468421</v>
      </c>
      <c r="D225" s="10">
        <f t="shared" si="26"/>
        <v>3107.6461788680676</v>
      </c>
      <c r="E225" s="10">
        <f t="shared" si="27"/>
        <v>1994.7297914190308</v>
      </c>
      <c r="F225" s="15">
        <f t="shared" si="28"/>
        <v>5102.375970287098</v>
      </c>
      <c r="G225" s="2"/>
      <c r="H225" s="9"/>
      <c r="I225" s="10"/>
      <c r="J225" s="10"/>
      <c r="K225" s="10"/>
      <c r="L225" s="15"/>
    </row>
    <row r="226" spans="2:12" ht="12.75">
      <c r="B226" s="9">
        <f t="shared" si="29"/>
        <v>213</v>
      </c>
      <c r="C226" s="10">
        <f t="shared" si="25"/>
        <v>592193.2862473779</v>
      </c>
      <c r="D226" s="10">
        <f t="shared" si="26"/>
        <v>3118.0049994642945</v>
      </c>
      <c r="E226" s="10">
        <f t="shared" si="27"/>
        <v>1984.3709708228037</v>
      </c>
      <c r="F226" s="15">
        <f t="shared" si="28"/>
        <v>5102.375970287098</v>
      </c>
      <c r="G226" s="2"/>
      <c r="H226" s="9"/>
      <c r="I226" s="10"/>
      <c r="J226" s="10"/>
      <c r="K226" s="10"/>
      <c r="L226" s="15"/>
    </row>
    <row r="227" spans="2:12" ht="12.75">
      <c r="B227" s="9">
        <f t="shared" si="29"/>
        <v>214</v>
      </c>
      <c r="C227" s="10">
        <f t="shared" si="25"/>
        <v>589064.8878979153</v>
      </c>
      <c r="D227" s="10">
        <f t="shared" si="26"/>
        <v>3128.3983494625086</v>
      </c>
      <c r="E227" s="10">
        <f t="shared" si="27"/>
        <v>1973.9776208245896</v>
      </c>
      <c r="F227" s="15">
        <f t="shared" si="28"/>
        <v>5102.375970287098</v>
      </c>
      <c r="G227" s="2"/>
      <c r="H227" s="9"/>
      <c r="I227" s="10"/>
      <c r="J227" s="10"/>
      <c r="K227" s="10"/>
      <c r="L227" s="15"/>
    </row>
    <row r="228" spans="2:12" ht="12.75">
      <c r="B228" s="9">
        <f t="shared" si="29"/>
        <v>215</v>
      </c>
      <c r="C228" s="10">
        <f t="shared" si="25"/>
        <v>585926.0615539546</v>
      </c>
      <c r="D228" s="10">
        <f t="shared" si="26"/>
        <v>3138.826343960717</v>
      </c>
      <c r="E228" s="10">
        <f t="shared" si="27"/>
        <v>1963.549626326381</v>
      </c>
      <c r="F228" s="15">
        <f t="shared" si="28"/>
        <v>5102.375970287098</v>
      </c>
      <c r="G228" s="2"/>
      <c r="H228" s="9"/>
      <c r="I228" s="10"/>
      <c r="J228" s="10"/>
      <c r="K228" s="10"/>
      <c r="L228" s="15"/>
    </row>
    <row r="229" spans="2:12" ht="12.75">
      <c r="B229" s="9">
        <f t="shared" si="29"/>
        <v>216</v>
      </c>
      <c r="C229" s="10">
        <f t="shared" si="25"/>
        <v>582776.7724555141</v>
      </c>
      <c r="D229" s="10">
        <f t="shared" si="26"/>
        <v>3149.2890984405867</v>
      </c>
      <c r="E229" s="10">
        <f t="shared" si="27"/>
        <v>1953.086871846512</v>
      </c>
      <c r="F229" s="15">
        <f t="shared" si="28"/>
        <v>5102.375970287098</v>
      </c>
      <c r="G229" s="2"/>
      <c r="H229" s="9"/>
      <c r="I229" s="10"/>
      <c r="J229" s="10"/>
      <c r="K229" s="10"/>
      <c r="L229" s="15"/>
    </row>
    <row r="230" spans="2:12" ht="12.75">
      <c r="B230" s="9">
        <f t="shared" si="29"/>
        <v>217</v>
      </c>
      <c r="C230" s="10">
        <f t="shared" si="25"/>
        <v>579616.9857267453</v>
      </c>
      <c r="D230" s="10">
        <f t="shared" si="26"/>
        <v>3159.7867287687213</v>
      </c>
      <c r="E230" s="10">
        <f t="shared" si="27"/>
        <v>1942.5892415183769</v>
      </c>
      <c r="F230" s="15">
        <f t="shared" si="28"/>
        <v>5102.375970287098</v>
      </c>
      <c r="G230" s="2"/>
      <c r="H230" s="9"/>
      <c r="I230" s="10"/>
      <c r="J230" s="10"/>
      <c r="K230" s="10"/>
      <c r="L230" s="15"/>
    </row>
    <row r="231" spans="2:12" ht="12.75">
      <c r="B231" s="9">
        <f t="shared" si="29"/>
        <v>218</v>
      </c>
      <c r="C231" s="10">
        <f t="shared" si="25"/>
        <v>576446.6663755474</v>
      </c>
      <c r="D231" s="10">
        <f t="shared" si="26"/>
        <v>3170.3193511979507</v>
      </c>
      <c r="E231" s="10">
        <f t="shared" si="27"/>
        <v>1932.0566190891477</v>
      </c>
      <c r="F231" s="15">
        <f t="shared" si="28"/>
        <v>5102.375970287098</v>
      </c>
      <c r="G231" s="2"/>
      <c r="H231" s="9"/>
      <c r="I231" s="10"/>
      <c r="J231" s="10"/>
      <c r="K231" s="10"/>
      <c r="L231" s="15"/>
    </row>
    <row r="232" spans="2:12" ht="12.75">
      <c r="B232" s="9">
        <f t="shared" si="29"/>
        <v>219</v>
      </c>
      <c r="C232" s="10">
        <f t="shared" si="25"/>
        <v>573265.7792931788</v>
      </c>
      <c r="D232" s="10">
        <f t="shared" si="26"/>
        <v>3180.8870823686107</v>
      </c>
      <c r="E232" s="10">
        <f t="shared" si="27"/>
        <v>1921.488887918488</v>
      </c>
      <c r="F232" s="15">
        <f t="shared" si="28"/>
        <v>5102.375970287098</v>
      </c>
      <c r="G232" s="2"/>
      <c r="H232" s="9"/>
      <c r="I232" s="10"/>
      <c r="J232" s="10"/>
      <c r="K232" s="10"/>
      <c r="L232" s="15"/>
    </row>
    <row r="233" spans="2:12" ht="12.75">
      <c r="B233" s="9">
        <f t="shared" si="29"/>
        <v>220</v>
      </c>
      <c r="C233" s="10">
        <f t="shared" si="25"/>
        <v>570074.289253869</v>
      </c>
      <c r="D233" s="10">
        <f t="shared" si="26"/>
        <v>3191.490039309839</v>
      </c>
      <c r="E233" s="10">
        <f t="shared" si="27"/>
        <v>1910.885930977259</v>
      </c>
      <c r="F233" s="15">
        <f t="shared" si="28"/>
        <v>5102.375970287098</v>
      </c>
      <c r="G233" s="2"/>
      <c r="H233" s="9"/>
      <c r="I233" s="10"/>
      <c r="J233" s="10"/>
      <c r="K233" s="10"/>
      <c r="L233" s="15"/>
    </row>
    <row r="234" spans="2:12" ht="12.75">
      <c r="B234" s="9">
        <f t="shared" si="29"/>
        <v>221</v>
      </c>
      <c r="C234" s="10">
        <f t="shared" si="25"/>
        <v>566872.1609144281</v>
      </c>
      <c r="D234" s="10">
        <f t="shared" si="26"/>
        <v>3202.1283394408715</v>
      </c>
      <c r="E234" s="10">
        <f t="shared" si="27"/>
        <v>1900.2476308462262</v>
      </c>
      <c r="F234" s="15">
        <f t="shared" si="28"/>
        <v>5102.3759702870975</v>
      </c>
      <c r="G234" s="2"/>
      <c r="H234" s="9"/>
      <c r="I234" s="10"/>
      <c r="J234" s="10"/>
      <c r="K234" s="10"/>
      <c r="L234" s="15"/>
    </row>
    <row r="235" spans="2:12" ht="12.75">
      <c r="B235" s="9">
        <f t="shared" si="29"/>
        <v>222</v>
      </c>
      <c r="C235" s="10">
        <f t="shared" si="25"/>
        <v>563659.3588138557</v>
      </c>
      <c r="D235" s="10">
        <f t="shared" si="26"/>
        <v>3212.8021005723417</v>
      </c>
      <c r="E235" s="10">
        <f t="shared" si="27"/>
        <v>1889.573869714757</v>
      </c>
      <c r="F235" s="15">
        <f t="shared" si="28"/>
        <v>5102.375970287098</v>
      </c>
      <c r="G235" s="2"/>
      <c r="H235" s="9"/>
      <c r="I235" s="10"/>
      <c r="J235" s="10"/>
      <c r="K235" s="10"/>
      <c r="L235" s="15"/>
    </row>
    <row r="236" spans="2:12" ht="12.75">
      <c r="B236" s="9">
        <f t="shared" si="29"/>
        <v>223</v>
      </c>
      <c r="C236" s="10">
        <f t="shared" si="25"/>
        <v>560435.8473729481</v>
      </c>
      <c r="D236" s="10">
        <f t="shared" si="26"/>
        <v>3223.5114409075827</v>
      </c>
      <c r="E236" s="10">
        <f t="shared" si="27"/>
        <v>1878.8645293795155</v>
      </c>
      <c r="F236" s="15">
        <f t="shared" si="28"/>
        <v>5102.375970287098</v>
      </c>
      <c r="G236" s="2"/>
      <c r="H236" s="9"/>
      <c r="I236" s="10"/>
      <c r="J236" s="10"/>
      <c r="K236" s="10"/>
      <c r="L236" s="15"/>
    </row>
    <row r="237" spans="2:12" ht="12.75">
      <c r="B237" s="9">
        <f t="shared" si="29"/>
        <v>224</v>
      </c>
      <c r="C237" s="10">
        <f t="shared" si="25"/>
        <v>557201.5908939041</v>
      </c>
      <c r="D237" s="10">
        <f t="shared" si="26"/>
        <v>3234.2564790439415</v>
      </c>
      <c r="E237" s="10">
        <f t="shared" si="27"/>
        <v>1868.119491243157</v>
      </c>
      <c r="F237" s="15">
        <f t="shared" si="28"/>
        <v>5102.375970287098</v>
      </c>
      <c r="G237" s="2"/>
      <c r="H237" s="9"/>
      <c r="I237" s="10"/>
      <c r="J237" s="10"/>
      <c r="K237" s="10"/>
      <c r="L237" s="15"/>
    </row>
    <row r="238" spans="2:12" ht="12.75">
      <c r="B238" s="9">
        <f t="shared" si="29"/>
        <v>225</v>
      </c>
      <c r="C238" s="10">
        <f t="shared" si="25"/>
        <v>553956.5535599301</v>
      </c>
      <c r="D238" s="10">
        <f t="shared" si="26"/>
        <v>3245.0373339740877</v>
      </c>
      <c r="E238" s="10">
        <f t="shared" si="27"/>
        <v>1857.3386363130107</v>
      </c>
      <c r="F238" s="15">
        <f t="shared" si="28"/>
        <v>5102.375970287098</v>
      </c>
      <c r="G238" s="2"/>
      <c r="H238" s="9"/>
      <c r="I238" s="10"/>
      <c r="J238" s="10"/>
      <c r="K238" s="10"/>
      <c r="L238" s="15"/>
    </row>
    <row r="239" spans="2:12" ht="12.75">
      <c r="B239" s="9">
        <f t="shared" si="29"/>
        <v>226</v>
      </c>
      <c r="C239" s="10">
        <f t="shared" si="25"/>
        <v>550700.6994348427</v>
      </c>
      <c r="D239" s="10">
        <f t="shared" si="26"/>
        <v>3255.8541250873345</v>
      </c>
      <c r="E239" s="10">
        <f t="shared" si="27"/>
        <v>1846.5218451997634</v>
      </c>
      <c r="F239" s="15">
        <f t="shared" si="28"/>
        <v>5102.3759702870975</v>
      </c>
      <c r="G239" s="2"/>
      <c r="H239" s="9"/>
      <c r="I239" s="10"/>
      <c r="J239" s="10"/>
      <c r="K239" s="10"/>
      <c r="L239" s="15"/>
    </row>
    <row r="240" spans="2:12" ht="12.75">
      <c r="B240" s="9">
        <f t="shared" si="29"/>
        <v>227</v>
      </c>
      <c r="C240" s="10">
        <f t="shared" si="25"/>
        <v>547433.9924626717</v>
      </c>
      <c r="D240" s="10">
        <f t="shared" si="26"/>
        <v>3266.7069721709595</v>
      </c>
      <c r="E240" s="10">
        <f t="shared" si="27"/>
        <v>1835.6689981161394</v>
      </c>
      <c r="F240" s="15">
        <f t="shared" si="28"/>
        <v>5102.375970287099</v>
      </c>
      <c r="G240" s="2"/>
      <c r="H240" s="9"/>
      <c r="I240" s="10"/>
      <c r="J240" s="10"/>
      <c r="K240" s="10"/>
      <c r="L240" s="15"/>
    </row>
    <row r="241" spans="2:12" ht="12.75">
      <c r="B241" s="9">
        <f t="shared" si="29"/>
        <v>228</v>
      </c>
      <c r="C241" s="10">
        <f t="shared" si="25"/>
        <v>544156.3964672602</v>
      </c>
      <c r="D241" s="10">
        <f t="shared" si="26"/>
        <v>3277.595995411529</v>
      </c>
      <c r="E241" s="10">
        <f t="shared" si="27"/>
        <v>1824.779974875569</v>
      </c>
      <c r="F241" s="15">
        <f t="shared" si="28"/>
        <v>5102.375970287098</v>
      </c>
      <c r="G241" s="2"/>
      <c r="H241" s="9"/>
      <c r="I241" s="10"/>
      <c r="J241" s="10"/>
      <c r="K241" s="10"/>
      <c r="L241" s="15"/>
    </row>
    <row r="242" spans="2:12" ht="12.75">
      <c r="B242" s="9">
        <f t="shared" si="29"/>
        <v>229</v>
      </c>
      <c r="C242" s="10">
        <f t="shared" si="25"/>
        <v>540867.875151864</v>
      </c>
      <c r="D242" s="10">
        <f t="shared" si="26"/>
        <v>3288.5213153962345</v>
      </c>
      <c r="E242" s="10">
        <f t="shared" si="27"/>
        <v>1813.8546548908644</v>
      </c>
      <c r="F242" s="15">
        <f t="shared" si="28"/>
        <v>5102.375970287099</v>
      </c>
      <c r="G242" s="2"/>
      <c r="H242" s="9"/>
      <c r="I242" s="10"/>
      <c r="J242" s="10"/>
      <c r="K242" s="10"/>
      <c r="L242" s="15"/>
    </row>
    <row r="243" spans="2:12" ht="12.75">
      <c r="B243" s="9">
        <f t="shared" si="29"/>
        <v>230</v>
      </c>
      <c r="C243" s="10">
        <f t="shared" si="25"/>
        <v>537568.3920987498</v>
      </c>
      <c r="D243" s="10">
        <f t="shared" si="26"/>
        <v>3299.483053114222</v>
      </c>
      <c r="E243" s="10">
        <f t="shared" si="27"/>
        <v>1802.8929171728762</v>
      </c>
      <c r="F243" s="15">
        <f t="shared" si="28"/>
        <v>5102.375970287098</v>
      </c>
      <c r="G243" s="2"/>
      <c r="H243" s="9"/>
      <c r="I243" s="10"/>
      <c r="J243" s="10"/>
      <c r="K243" s="10"/>
      <c r="L243" s="15"/>
    </row>
    <row r="244" spans="2:12" ht="12.75">
      <c r="B244" s="9">
        <f t="shared" si="29"/>
        <v>231</v>
      </c>
      <c r="C244" s="10">
        <f t="shared" si="25"/>
        <v>534257.9107687918</v>
      </c>
      <c r="D244" s="10">
        <f t="shared" si="26"/>
        <v>3310.481329957936</v>
      </c>
      <c r="E244" s="10">
        <f t="shared" si="27"/>
        <v>1791.8946403291625</v>
      </c>
      <c r="F244" s="15">
        <f t="shared" si="28"/>
        <v>5102.375970287098</v>
      </c>
      <c r="G244" s="2"/>
      <c r="H244" s="9"/>
      <c r="I244" s="10"/>
      <c r="J244" s="10"/>
      <c r="K244" s="10"/>
      <c r="L244" s="15"/>
    </row>
    <row r="245" spans="2:12" ht="12.75">
      <c r="B245" s="9">
        <f t="shared" si="29"/>
        <v>232</v>
      </c>
      <c r="C245" s="10">
        <f t="shared" si="25"/>
        <v>530936.3945010673</v>
      </c>
      <c r="D245" s="10">
        <f t="shared" si="26"/>
        <v>3321.5162677244625</v>
      </c>
      <c r="E245" s="10">
        <f t="shared" si="27"/>
        <v>1780.8597025626364</v>
      </c>
      <c r="F245" s="15">
        <f t="shared" si="28"/>
        <v>5102.375970287099</v>
      </c>
      <c r="G245" s="2"/>
      <c r="H245" s="9"/>
      <c r="I245" s="10"/>
      <c r="J245" s="10"/>
      <c r="K245" s="10"/>
      <c r="L245" s="15"/>
    </row>
    <row r="246" spans="2:12" ht="12.75">
      <c r="B246" s="9">
        <f t="shared" si="29"/>
        <v>233</v>
      </c>
      <c r="C246" s="10">
        <f t="shared" si="25"/>
        <v>527603.8065124505</v>
      </c>
      <c r="D246" s="10">
        <f t="shared" si="26"/>
        <v>3332.5879886168773</v>
      </c>
      <c r="E246" s="10">
        <f t="shared" si="27"/>
        <v>1769.7879816702216</v>
      </c>
      <c r="F246" s="15">
        <f t="shared" si="28"/>
        <v>5102.375970287099</v>
      </c>
      <c r="G246" s="2"/>
      <c r="H246" s="9"/>
      <c r="I246" s="10"/>
      <c r="J246" s="10"/>
      <c r="K246" s="10"/>
      <c r="L246" s="15"/>
    </row>
    <row r="247" spans="2:12" ht="12.75">
      <c r="B247" s="9">
        <f t="shared" si="29"/>
        <v>234</v>
      </c>
      <c r="C247" s="10">
        <f t="shared" si="25"/>
        <v>524260.10989720485</v>
      </c>
      <c r="D247" s="10">
        <f t="shared" si="26"/>
        <v>3343.6966152456</v>
      </c>
      <c r="E247" s="10">
        <f t="shared" si="27"/>
        <v>1758.6793550414984</v>
      </c>
      <c r="F247" s="15">
        <f t="shared" si="28"/>
        <v>5102.375970287098</v>
      </c>
      <c r="G247" s="2"/>
      <c r="H247" s="9"/>
      <c r="I247" s="10"/>
      <c r="J247" s="10"/>
      <c r="K247" s="10"/>
      <c r="L247" s="15"/>
    </row>
    <row r="248" spans="2:12" ht="12.75">
      <c r="B248" s="9">
        <f t="shared" si="29"/>
        <v>235</v>
      </c>
      <c r="C248" s="10">
        <f t="shared" si="25"/>
        <v>520905.2676265751</v>
      </c>
      <c r="D248" s="10">
        <f t="shared" si="26"/>
        <v>3354.8422706297515</v>
      </c>
      <c r="E248" s="10">
        <f t="shared" si="27"/>
        <v>1747.5336996573462</v>
      </c>
      <c r="F248" s="15">
        <f t="shared" si="28"/>
        <v>5102.3759702870975</v>
      </c>
      <c r="G248" s="2"/>
      <c r="H248" s="9"/>
      <c r="I248" s="10"/>
      <c r="J248" s="10"/>
      <c r="K248" s="10"/>
      <c r="L248" s="15"/>
    </row>
    <row r="249" spans="2:12" ht="12.75">
      <c r="B249" s="9">
        <f t="shared" si="29"/>
        <v>236</v>
      </c>
      <c r="C249" s="10">
        <f t="shared" si="25"/>
        <v>517539.24254837655</v>
      </c>
      <c r="D249" s="10">
        <f t="shared" si="26"/>
        <v>3366.025078198518</v>
      </c>
      <c r="E249" s="10">
        <f t="shared" si="27"/>
        <v>1736.3508920885808</v>
      </c>
      <c r="F249" s="15">
        <f t="shared" si="28"/>
        <v>5102.375970287098</v>
      </c>
      <c r="G249" s="2"/>
      <c r="H249" s="9"/>
      <c r="I249" s="10"/>
      <c r="J249" s="10"/>
      <c r="K249" s="10"/>
      <c r="L249" s="15"/>
    </row>
    <row r="250" spans="2:12" ht="12.75">
      <c r="B250" s="9">
        <f t="shared" si="29"/>
        <v>237</v>
      </c>
      <c r="C250" s="10">
        <f t="shared" si="25"/>
        <v>514161.99738658406</v>
      </c>
      <c r="D250" s="10">
        <f t="shared" si="26"/>
        <v>3377.2451617925126</v>
      </c>
      <c r="E250" s="10">
        <f t="shared" si="27"/>
        <v>1725.1308084945856</v>
      </c>
      <c r="F250" s="15">
        <f t="shared" si="28"/>
        <v>5102.375970287098</v>
      </c>
      <c r="G250" s="2"/>
      <c r="H250" s="9"/>
      <c r="I250" s="10"/>
      <c r="J250" s="10"/>
      <c r="K250" s="10"/>
      <c r="L250" s="15"/>
    </row>
    <row r="251" spans="2:12" ht="12.75">
      <c r="B251" s="9">
        <f t="shared" si="29"/>
        <v>238</v>
      </c>
      <c r="C251" s="10">
        <f t="shared" si="25"/>
        <v>510773.4947409189</v>
      </c>
      <c r="D251" s="10">
        <f t="shared" si="26"/>
        <v>3388.502645665154</v>
      </c>
      <c r="E251" s="10">
        <f t="shared" si="27"/>
        <v>1713.8733246219438</v>
      </c>
      <c r="F251" s="15">
        <f t="shared" si="28"/>
        <v>5102.3759702870975</v>
      </c>
      <c r="G251" s="2"/>
      <c r="H251" s="9"/>
      <c r="I251" s="10"/>
      <c r="J251" s="10"/>
      <c r="K251" s="10"/>
      <c r="L251" s="15"/>
    </row>
    <row r="252" spans="2:12" ht="12.75">
      <c r="B252" s="9">
        <f t="shared" si="29"/>
        <v>239</v>
      </c>
      <c r="C252" s="10">
        <f t="shared" si="25"/>
        <v>507373.69708643487</v>
      </c>
      <c r="D252" s="10">
        <f t="shared" si="26"/>
        <v>3399.7976544840385</v>
      </c>
      <c r="E252" s="10">
        <f t="shared" si="27"/>
        <v>1702.5783158030601</v>
      </c>
      <c r="F252" s="15">
        <f t="shared" si="28"/>
        <v>5102.375970287098</v>
      </c>
      <c r="G252" s="2"/>
      <c r="H252" s="9"/>
      <c r="I252" s="10"/>
      <c r="J252" s="10"/>
      <c r="K252" s="10"/>
      <c r="L252" s="15"/>
    </row>
    <row r="253" spans="2:12" ht="12.75">
      <c r="B253" s="9">
        <f t="shared" si="29"/>
        <v>240</v>
      </c>
      <c r="C253" s="10">
        <f t="shared" si="25"/>
        <v>503962.56677310256</v>
      </c>
      <c r="D253" s="10">
        <f t="shared" si="26"/>
        <v>3411.130313332318</v>
      </c>
      <c r="E253" s="10">
        <f t="shared" si="27"/>
        <v>1691.2456569547796</v>
      </c>
      <c r="F253" s="15">
        <f t="shared" si="28"/>
        <v>5102.3759702870975</v>
      </c>
      <c r="G253" s="2"/>
      <c r="H253" s="9"/>
      <c r="I253" s="10"/>
      <c r="J253" s="10"/>
      <c r="K253" s="10"/>
      <c r="L253" s="15"/>
    </row>
    <row r="254" spans="2:12" ht="12.75">
      <c r="B254" s="9">
        <f t="shared" si="29"/>
        <v>241</v>
      </c>
      <c r="C254" s="10">
        <f aca="true" t="shared" si="30" ref="C254:C317">IF(B254=0,0,C253-D254)</f>
        <v>500540.06602539244</v>
      </c>
      <c r="D254" s="10">
        <f aca="true" t="shared" si="31" ref="D254:D317">IF(B254=0,0,PPMT($D$8/12,B254,$D$9,-$D$7))</f>
        <v>3422.500747710093</v>
      </c>
      <c r="E254" s="10">
        <f aca="true" t="shared" si="32" ref="E254:E317">IF(B254=0,0,IPMT($D$8/12,B254,$D$9,-$D$7))</f>
        <v>1679.8752225770054</v>
      </c>
      <c r="F254" s="15">
        <f aca="true" t="shared" si="33" ref="F254:F317">IF(B254=0,0,D254+E254)</f>
        <v>5102.375970287098</v>
      </c>
      <c r="G254" s="2"/>
      <c r="H254" s="9"/>
      <c r="I254" s="10"/>
      <c r="J254" s="10"/>
      <c r="K254" s="10"/>
      <c r="L254" s="15"/>
    </row>
    <row r="255" spans="2:12" ht="12.75">
      <c r="B255" s="9">
        <f t="shared" si="29"/>
        <v>242</v>
      </c>
      <c r="C255" s="10">
        <f t="shared" si="30"/>
        <v>497106.15694185667</v>
      </c>
      <c r="D255" s="10">
        <f t="shared" si="31"/>
        <v>3433.909083535793</v>
      </c>
      <c r="E255" s="10">
        <f t="shared" si="32"/>
        <v>1668.4668867513049</v>
      </c>
      <c r="F255" s="15">
        <f t="shared" si="33"/>
        <v>5102.3759702870975</v>
      </c>
      <c r="G255" s="2"/>
      <c r="H255" s="9"/>
      <c r="I255" s="10"/>
      <c r="J255" s="10"/>
      <c r="K255" s="10"/>
      <c r="L255" s="15"/>
    </row>
    <row r="256" spans="2:12" ht="12.75">
      <c r="B256" s="9">
        <f t="shared" si="29"/>
        <v>243</v>
      </c>
      <c r="C256" s="10">
        <f t="shared" si="30"/>
        <v>493660.8014947091</v>
      </c>
      <c r="D256" s="10">
        <f t="shared" si="31"/>
        <v>3445.355447147579</v>
      </c>
      <c r="E256" s="10">
        <f t="shared" si="32"/>
        <v>1657.0205231395191</v>
      </c>
      <c r="F256" s="15">
        <f t="shared" si="33"/>
        <v>5102.375970287098</v>
      </c>
      <c r="G256" s="2"/>
      <c r="H256" s="9"/>
      <c r="I256" s="10"/>
      <c r="J256" s="10"/>
      <c r="K256" s="10"/>
      <c r="L256" s="15"/>
    </row>
    <row r="257" spans="2:12" ht="12.75">
      <c r="B257" s="9">
        <f t="shared" si="29"/>
        <v>244</v>
      </c>
      <c r="C257" s="10">
        <f t="shared" si="30"/>
        <v>490203.9615294044</v>
      </c>
      <c r="D257" s="10">
        <f t="shared" si="31"/>
        <v>3456.839965304738</v>
      </c>
      <c r="E257" s="10">
        <f t="shared" si="32"/>
        <v>1645.5360049823605</v>
      </c>
      <c r="F257" s="15">
        <f t="shared" si="33"/>
        <v>5102.375970287098</v>
      </c>
      <c r="G257" s="2"/>
      <c r="H257" s="9"/>
      <c r="I257" s="10"/>
      <c r="J257" s="10"/>
      <c r="K257" s="10"/>
      <c r="L257" s="15"/>
    </row>
    <row r="258" spans="2:12" ht="12.75">
      <c r="B258" s="9">
        <f t="shared" si="29"/>
        <v>245</v>
      </c>
      <c r="C258" s="10">
        <f t="shared" si="30"/>
        <v>486735.5987642153</v>
      </c>
      <c r="D258" s="10">
        <f t="shared" si="31"/>
        <v>3468.362765189087</v>
      </c>
      <c r="E258" s="10">
        <f t="shared" si="32"/>
        <v>1634.0132050980112</v>
      </c>
      <c r="F258" s="15">
        <f t="shared" si="33"/>
        <v>5102.375970287098</v>
      </c>
      <c r="G258" s="2"/>
      <c r="H258" s="9"/>
      <c r="I258" s="10"/>
      <c r="J258" s="10"/>
      <c r="K258" s="10"/>
      <c r="L258" s="15"/>
    </row>
    <row r="259" spans="2:12" ht="12.75">
      <c r="B259" s="9">
        <f t="shared" si="29"/>
        <v>246</v>
      </c>
      <c r="C259" s="10">
        <f t="shared" si="30"/>
        <v>483255.6747898089</v>
      </c>
      <c r="D259" s="10">
        <f t="shared" si="31"/>
        <v>3479.923974406384</v>
      </c>
      <c r="E259" s="10">
        <f t="shared" si="32"/>
        <v>1622.4519958807145</v>
      </c>
      <c r="F259" s="15">
        <f t="shared" si="33"/>
        <v>5102.375970287098</v>
      </c>
      <c r="G259" s="5"/>
      <c r="H259" s="9"/>
      <c r="I259" s="10"/>
      <c r="J259" s="10"/>
      <c r="K259" s="10"/>
      <c r="L259" s="15"/>
    </row>
    <row r="260" spans="2:12" ht="12.75">
      <c r="B260" s="9">
        <f t="shared" si="29"/>
        <v>247</v>
      </c>
      <c r="C260" s="10">
        <f t="shared" si="30"/>
        <v>479764.1510688212</v>
      </c>
      <c r="D260" s="10">
        <f t="shared" si="31"/>
        <v>3491.5237209877387</v>
      </c>
      <c r="E260" s="10">
        <f t="shared" si="32"/>
        <v>1610.8522492993598</v>
      </c>
      <c r="F260" s="15">
        <f t="shared" si="33"/>
        <v>5102.375970287098</v>
      </c>
      <c r="G260" s="2"/>
      <c r="H260" s="9"/>
      <c r="I260" s="10"/>
      <c r="J260" s="10"/>
      <c r="K260" s="10"/>
      <c r="L260" s="15"/>
    </row>
    <row r="261" spans="2:12" ht="12.75">
      <c r="B261" s="9">
        <f t="shared" si="29"/>
        <v>248</v>
      </c>
      <c r="C261" s="10">
        <f t="shared" si="30"/>
        <v>476260.9889354302</v>
      </c>
      <c r="D261" s="10">
        <f t="shared" si="31"/>
        <v>3503.162133391031</v>
      </c>
      <c r="E261" s="10">
        <f t="shared" si="32"/>
        <v>1599.2138368960675</v>
      </c>
      <c r="F261" s="15">
        <f t="shared" si="33"/>
        <v>5102.375970287098</v>
      </c>
      <c r="G261" s="2"/>
      <c r="H261" s="9"/>
      <c r="I261" s="10"/>
      <c r="J261" s="10"/>
      <c r="K261" s="10"/>
      <c r="L261" s="15"/>
    </row>
    <row r="262" spans="2:12" ht="12.75">
      <c r="B262" s="9">
        <f t="shared" si="29"/>
        <v>249</v>
      </c>
      <c r="C262" s="10">
        <f t="shared" si="30"/>
        <v>472746.14959492785</v>
      </c>
      <c r="D262" s="10">
        <f t="shared" si="31"/>
        <v>3514.8393405023344</v>
      </c>
      <c r="E262" s="10">
        <f t="shared" si="32"/>
        <v>1587.536629784764</v>
      </c>
      <c r="F262" s="15">
        <f t="shared" si="33"/>
        <v>5102.375970287098</v>
      </c>
      <c r="G262" s="2"/>
      <c r="H262" s="9"/>
      <c r="I262" s="10"/>
      <c r="J262" s="10"/>
      <c r="K262" s="10"/>
      <c r="L262" s="15"/>
    </row>
    <row r="263" spans="2:12" ht="12.75">
      <c r="B263" s="9">
        <f t="shared" si="29"/>
        <v>250</v>
      </c>
      <c r="C263" s="10">
        <f t="shared" si="30"/>
        <v>469219.5941232905</v>
      </c>
      <c r="D263" s="10">
        <f t="shared" si="31"/>
        <v>3526.5554716373417</v>
      </c>
      <c r="E263" s="10">
        <f t="shared" si="32"/>
        <v>1575.820498649756</v>
      </c>
      <c r="F263" s="15">
        <f t="shared" si="33"/>
        <v>5102.3759702870975</v>
      </c>
      <c r="G263" s="2"/>
      <c r="H263" s="9"/>
      <c r="I263" s="10"/>
      <c r="J263" s="10"/>
      <c r="K263" s="10"/>
      <c r="L263" s="15"/>
    </row>
    <row r="264" spans="2:12" ht="12.75">
      <c r="B264" s="9">
        <f t="shared" si="29"/>
        <v>251</v>
      </c>
      <c r="C264" s="10">
        <f t="shared" si="30"/>
        <v>465681.28346674773</v>
      </c>
      <c r="D264" s="10">
        <f t="shared" si="31"/>
        <v>3538.3106565428</v>
      </c>
      <c r="E264" s="10">
        <f t="shared" si="32"/>
        <v>1564.0653137442985</v>
      </c>
      <c r="F264" s="15">
        <f t="shared" si="33"/>
        <v>5102.375970287098</v>
      </c>
      <c r="G264" s="2"/>
      <c r="H264" s="9"/>
      <c r="I264" s="10"/>
      <c r="J264" s="10"/>
      <c r="K264" s="10"/>
      <c r="L264" s="15"/>
    </row>
    <row r="265" spans="2:12" ht="12.75">
      <c r="B265" s="9">
        <f t="shared" si="29"/>
        <v>252</v>
      </c>
      <c r="C265" s="10">
        <f t="shared" si="30"/>
        <v>462131.17844134977</v>
      </c>
      <c r="D265" s="10">
        <f t="shared" si="31"/>
        <v>3550.105025397943</v>
      </c>
      <c r="E265" s="10">
        <f t="shared" si="32"/>
        <v>1552.2709448891558</v>
      </c>
      <c r="F265" s="15">
        <f t="shared" si="33"/>
        <v>5102.375970287098</v>
      </c>
      <c r="G265" s="2"/>
      <c r="H265" s="9"/>
      <c r="I265" s="10"/>
      <c r="J265" s="10"/>
      <c r="K265" s="10"/>
      <c r="L265" s="15"/>
    </row>
    <row r="266" spans="2:12" ht="12.75">
      <c r="B266" s="9">
        <f t="shared" si="29"/>
        <v>253</v>
      </c>
      <c r="C266" s="10">
        <f t="shared" si="30"/>
        <v>458569.2397325338</v>
      </c>
      <c r="D266" s="10">
        <f t="shared" si="31"/>
        <v>3561.9387088159356</v>
      </c>
      <c r="E266" s="10">
        <f t="shared" si="32"/>
        <v>1540.4372614711624</v>
      </c>
      <c r="F266" s="15">
        <f t="shared" si="33"/>
        <v>5102.3759702870975</v>
      </c>
      <c r="G266" s="2"/>
      <c r="H266" s="9"/>
      <c r="I266" s="10"/>
      <c r="J266" s="10"/>
      <c r="K266" s="10"/>
      <c r="L266" s="15"/>
    </row>
    <row r="267" spans="2:12" ht="12.75">
      <c r="B267" s="9">
        <f t="shared" si="29"/>
        <v>254</v>
      </c>
      <c r="C267" s="10">
        <f t="shared" si="30"/>
        <v>454995.4278946885</v>
      </c>
      <c r="D267" s="10">
        <f t="shared" si="31"/>
        <v>3573.8118378453223</v>
      </c>
      <c r="E267" s="10">
        <f t="shared" si="32"/>
        <v>1528.5641324417759</v>
      </c>
      <c r="F267" s="15">
        <f t="shared" si="33"/>
        <v>5102.375970287098</v>
      </c>
      <c r="G267" s="2"/>
      <c r="H267" s="9"/>
      <c r="I267" s="10"/>
      <c r="J267" s="10"/>
      <c r="K267" s="10"/>
      <c r="L267" s="15"/>
    </row>
    <row r="268" spans="2:12" ht="12.75">
      <c r="B268" s="9">
        <f t="shared" si="29"/>
        <v>255</v>
      </c>
      <c r="C268" s="10">
        <f t="shared" si="30"/>
        <v>451409.703350717</v>
      </c>
      <c r="D268" s="10">
        <f t="shared" si="31"/>
        <v>3585.724543971473</v>
      </c>
      <c r="E268" s="10">
        <f t="shared" si="32"/>
        <v>1516.651426315625</v>
      </c>
      <c r="F268" s="15">
        <f t="shared" si="33"/>
        <v>5102.3759702870975</v>
      </c>
      <c r="G268" s="2"/>
      <c r="H268" s="9"/>
      <c r="I268" s="10"/>
      <c r="J268" s="10"/>
      <c r="K268" s="10"/>
      <c r="L268" s="15"/>
    </row>
    <row r="269" spans="2:12" ht="12.75">
      <c r="B269" s="9">
        <f t="shared" si="29"/>
        <v>256</v>
      </c>
      <c r="C269" s="10">
        <f t="shared" si="30"/>
        <v>447812.026391599</v>
      </c>
      <c r="D269" s="10">
        <f t="shared" si="31"/>
        <v>3597.6769591180446</v>
      </c>
      <c r="E269" s="10">
        <f t="shared" si="32"/>
        <v>1504.6990111690536</v>
      </c>
      <c r="F269" s="15">
        <f t="shared" si="33"/>
        <v>5102.375970287098</v>
      </c>
      <c r="G269" s="2"/>
      <c r="H269" s="9"/>
      <c r="I269" s="10"/>
      <c r="J269" s="10"/>
      <c r="K269" s="10"/>
      <c r="L269" s="15"/>
    </row>
    <row r="270" spans="2:12" ht="12.75">
      <c r="B270" s="9">
        <f t="shared" si="29"/>
        <v>257</v>
      </c>
      <c r="C270" s="10">
        <f t="shared" si="30"/>
        <v>444202.35717595054</v>
      </c>
      <c r="D270" s="10">
        <f t="shared" si="31"/>
        <v>3609.6692156484382</v>
      </c>
      <c r="E270" s="10">
        <f t="shared" si="32"/>
        <v>1492.70675463866</v>
      </c>
      <c r="F270" s="15">
        <f t="shared" si="33"/>
        <v>5102.375970287098</v>
      </c>
      <c r="G270" s="2"/>
      <c r="H270" s="9"/>
      <c r="I270" s="10"/>
      <c r="J270" s="10"/>
      <c r="K270" s="10"/>
      <c r="L270" s="15"/>
    </row>
    <row r="271" spans="2:12" ht="12.75">
      <c r="B271" s="9">
        <f aca="true" t="shared" si="34" ref="B271:B334">IF(B270=0,0,IF(B270+1&lt;$D$9+1,B270+1,0))</f>
        <v>258</v>
      </c>
      <c r="C271" s="10">
        <f t="shared" si="30"/>
        <v>440580.6557295833</v>
      </c>
      <c r="D271" s="10">
        <f t="shared" si="31"/>
        <v>3621.7014463672667</v>
      </c>
      <c r="E271" s="10">
        <f t="shared" si="32"/>
        <v>1480.6745239198317</v>
      </c>
      <c r="F271" s="15">
        <f t="shared" si="33"/>
        <v>5102.375970287098</v>
      </c>
      <c r="G271" s="2"/>
      <c r="H271" s="9"/>
      <c r="I271" s="10"/>
      <c r="J271" s="10"/>
      <c r="K271" s="10"/>
      <c r="L271" s="15"/>
    </row>
    <row r="272" spans="2:12" ht="12.75">
      <c r="B272" s="9">
        <f t="shared" si="34"/>
        <v>259</v>
      </c>
      <c r="C272" s="10">
        <f t="shared" si="30"/>
        <v>436946.88194506144</v>
      </c>
      <c r="D272" s="10">
        <f t="shared" si="31"/>
        <v>3633.773784521824</v>
      </c>
      <c r="E272" s="10">
        <f t="shared" si="32"/>
        <v>1468.6021857652745</v>
      </c>
      <c r="F272" s="15">
        <f t="shared" si="33"/>
        <v>5102.375970287098</v>
      </c>
      <c r="G272" s="2"/>
      <c r="H272" s="9"/>
      <c r="I272" s="10"/>
      <c r="J272" s="10"/>
      <c r="K272" s="10"/>
      <c r="L272" s="15"/>
    </row>
    <row r="273" spans="2:12" ht="12.75">
      <c r="B273" s="9">
        <f t="shared" si="34"/>
        <v>260</v>
      </c>
      <c r="C273" s="10">
        <f t="shared" si="30"/>
        <v>433300.99558125786</v>
      </c>
      <c r="D273" s="10">
        <f t="shared" si="31"/>
        <v>3645.8863638035637</v>
      </c>
      <c r="E273" s="10">
        <f t="shared" si="32"/>
        <v>1456.4896064835348</v>
      </c>
      <c r="F273" s="15">
        <f t="shared" si="33"/>
        <v>5102.375970287098</v>
      </c>
      <c r="G273" s="2"/>
      <c r="H273" s="9"/>
      <c r="I273" s="10"/>
      <c r="J273" s="10"/>
      <c r="K273" s="10"/>
      <c r="L273" s="15"/>
    </row>
    <row r="274" spans="2:12" ht="12.75">
      <c r="B274" s="9">
        <f t="shared" si="34"/>
        <v>261</v>
      </c>
      <c r="C274" s="10">
        <f t="shared" si="30"/>
        <v>429642.9562629083</v>
      </c>
      <c r="D274" s="10">
        <f t="shared" si="31"/>
        <v>3658.0393183495758</v>
      </c>
      <c r="E274" s="10">
        <f t="shared" si="32"/>
        <v>1444.336651937523</v>
      </c>
      <c r="F274" s="15">
        <f t="shared" si="33"/>
        <v>5102.375970287098</v>
      </c>
      <c r="G274" s="2"/>
      <c r="H274" s="9"/>
      <c r="I274" s="10"/>
      <c r="J274" s="10"/>
      <c r="K274" s="10"/>
      <c r="L274" s="15"/>
    </row>
    <row r="275" spans="2:12" ht="12.75">
      <c r="B275" s="9">
        <f t="shared" si="34"/>
        <v>262</v>
      </c>
      <c r="C275" s="10">
        <f t="shared" si="30"/>
        <v>425972.72348016425</v>
      </c>
      <c r="D275" s="10">
        <f t="shared" si="31"/>
        <v>3670.232782744074</v>
      </c>
      <c r="E275" s="10">
        <f t="shared" si="32"/>
        <v>1432.1431875430244</v>
      </c>
      <c r="F275" s="15">
        <f t="shared" si="33"/>
        <v>5102.375970287098</v>
      </c>
      <c r="G275" s="2"/>
      <c r="H275" s="9"/>
      <c r="I275" s="10"/>
      <c r="J275" s="10"/>
      <c r="K275" s="10"/>
      <c r="L275" s="15"/>
    </row>
    <row r="276" spans="2:12" ht="12.75">
      <c r="B276" s="9">
        <f t="shared" si="34"/>
        <v>263</v>
      </c>
      <c r="C276" s="10">
        <f t="shared" si="30"/>
        <v>422290.25658814434</v>
      </c>
      <c r="D276" s="10">
        <f t="shared" si="31"/>
        <v>3682.466892019888</v>
      </c>
      <c r="E276" s="10">
        <f t="shared" si="32"/>
        <v>1419.909078267211</v>
      </c>
      <c r="F276" s="15">
        <f t="shared" si="33"/>
        <v>5102.375970287099</v>
      </c>
      <c r="G276" s="2"/>
      <c r="H276" s="9"/>
      <c r="I276" s="10"/>
      <c r="J276" s="10"/>
      <c r="K276" s="10"/>
      <c r="L276" s="15"/>
    </row>
    <row r="277" spans="2:12" ht="12.75">
      <c r="B277" s="9">
        <f t="shared" si="34"/>
        <v>264</v>
      </c>
      <c r="C277" s="10">
        <f t="shared" si="30"/>
        <v>418595.5148064844</v>
      </c>
      <c r="D277" s="10">
        <f t="shared" si="31"/>
        <v>3694.7417816599536</v>
      </c>
      <c r="E277" s="10">
        <f t="shared" si="32"/>
        <v>1407.634188627144</v>
      </c>
      <c r="F277" s="15">
        <f t="shared" si="33"/>
        <v>5102.3759702870975</v>
      </c>
      <c r="G277" s="2"/>
      <c r="H277" s="9"/>
      <c r="I277" s="10"/>
      <c r="J277" s="10"/>
      <c r="K277" s="10"/>
      <c r="L277" s="15"/>
    </row>
    <row r="278" spans="2:12" ht="12.75">
      <c r="B278" s="9">
        <f t="shared" si="34"/>
        <v>265</v>
      </c>
      <c r="C278" s="10">
        <f t="shared" si="30"/>
        <v>414888.4572188856</v>
      </c>
      <c r="D278" s="10">
        <f t="shared" si="31"/>
        <v>3707.05758759882</v>
      </c>
      <c r="E278" s="10">
        <f t="shared" si="32"/>
        <v>1395.318382688278</v>
      </c>
      <c r="F278" s="15">
        <f t="shared" si="33"/>
        <v>5102.375970287098</v>
      </c>
      <c r="G278" s="2"/>
      <c r="H278" s="9"/>
      <c r="I278" s="10"/>
      <c r="J278" s="10"/>
      <c r="K278" s="10"/>
      <c r="L278" s="15"/>
    </row>
    <row r="279" spans="2:12" ht="12.75">
      <c r="B279" s="9">
        <f t="shared" si="34"/>
        <v>266</v>
      </c>
      <c r="C279" s="10">
        <f t="shared" si="30"/>
        <v>411169.0427726614</v>
      </c>
      <c r="D279" s="10">
        <f t="shared" si="31"/>
        <v>3719.4144462241497</v>
      </c>
      <c r="E279" s="10">
        <f t="shared" si="32"/>
        <v>1382.9615240629487</v>
      </c>
      <c r="F279" s="15">
        <f t="shared" si="33"/>
        <v>5102.375970287098</v>
      </c>
      <c r="G279" s="2"/>
      <c r="H279" s="9"/>
      <c r="I279" s="10"/>
      <c r="J279" s="10"/>
      <c r="K279" s="10"/>
      <c r="L279" s="15"/>
    </row>
    <row r="280" spans="2:12" ht="12.75">
      <c r="B280" s="9">
        <f t="shared" si="34"/>
        <v>267</v>
      </c>
      <c r="C280" s="10">
        <f t="shared" si="30"/>
        <v>407437.2302782832</v>
      </c>
      <c r="D280" s="10">
        <f t="shared" si="31"/>
        <v>3731.8124943782304</v>
      </c>
      <c r="E280" s="10">
        <f t="shared" si="32"/>
        <v>1370.5634759088682</v>
      </c>
      <c r="F280" s="15">
        <f t="shared" si="33"/>
        <v>5102.375970287098</v>
      </c>
      <c r="G280" s="2"/>
      <c r="H280" s="9"/>
      <c r="I280" s="10"/>
      <c r="J280" s="10"/>
      <c r="K280" s="10"/>
      <c r="L280" s="15"/>
    </row>
    <row r="281" spans="2:12" ht="12.75">
      <c r="B281" s="9">
        <f t="shared" si="34"/>
        <v>268</v>
      </c>
      <c r="C281" s="10">
        <f t="shared" si="30"/>
        <v>403692.97840892366</v>
      </c>
      <c r="D281" s="10">
        <f t="shared" si="31"/>
        <v>3744.2518693594907</v>
      </c>
      <c r="E281" s="10">
        <f t="shared" si="32"/>
        <v>1358.1241009276073</v>
      </c>
      <c r="F281" s="15">
        <f t="shared" si="33"/>
        <v>5102.3759702870975</v>
      </c>
      <c r="G281" s="2"/>
      <c r="H281" s="9"/>
      <c r="I281" s="10"/>
      <c r="J281" s="10"/>
      <c r="K281" s="10"/>
      <c r="L281" s="15"/>
    </row>
    <row r="282" spans="2:12" ht="12.75">
      <c r="B282" s="9">
        <f t="shared" si="34"/>
        <v>269</v>
      </c>
      <c r="C282" s="10">
        <f t="shared" si="30"/>
        <v>399936.2456999996</v>
      </c>
      <c r="D282" s="10">
        <f t="shared" si="31"/>
        <v>3756.7327089240225</v>
      </c>
      <c r="E282" s="10">
        <f t="shared" si="32"/>
        <v>1345.6432613630757</v>
      </c>
      <c r="F282" s="15">
        <f t="shared" si="33"/>
        <v>5102.375970287098</v>
      </c>
      <c r="G282" s="2"/>
      <c r="H282" s="9"/>
      <c r="I282" s="10"/>
      <c r="J282" s="10"/>
      <c r="K282" s="10"/>
      <c r="L282" s="15"/>
    </row>
    <row r="283" spans="2:12" ht="12.75">
      <c r="B283" s="9">
        <f t="shared" si="34"/>
        <v>270</v>
      </c>
      <c r="C283" s="10">
        <f t="shared" si="30"/>
        <v>396166.9905487125</v>
      </c>
      <c r="D283" s="10">
        <f t="shared" si="31"/>
        <v>3769.2551512871028</v>
      </c>
      <c r="E283" s="10">
        <f t="shared" si="32"/>
        <v>1333.1208189999954</v>
      </c>
      <c r="F283" s="15">
        <f t="shared" si="33"/>
        <v>5102.375970287098</v>
      </c>
      <c r="G283" s="2"/>
      <c r="H283" s="9"/>
      <c r="I283" s="10"/>
      <c r="J283" s="10"/>
      <c r="K283" s="10"/>
      <c r="L283" s="15"/>
    </row>
    <row r="284" spans="2:12" ht="12.75">
      <c r="B284" s="9">
        <f t="shared" si="34"/>
        <v>271</v>
      </c>
      <c r="C284" s="10">
        <f t="shared" si="30"/>
        <v>392385.17121358775</v>
      </c>
      <c r="D284" s="10">
        <f t="shared" si="31"/>
        <v>3781.8193351247264</v>
      </c>
      <c r="E284" s="10">
        <f t="shared" si="32"/>
        <v>1320.5566351623718</v>
      </c>
      <c r="F284" s="15">
        <f t="shared" si="33"/>
        <v>5102.375970287098</v>
      </c>
      <c r="G284" s="2"/>
      <c r="H284" s="9"/>
      <c r="I284" s="10"/>
      <c r="J284" s="10"/>
      <c r="K284" s="10"/>
      <c r="L284" s="15"/>
    </row>
    <row r="285" spans="2:12" ht="12.75">
      <c r="B285" s="9">
        <f t="shared" si="34"/>
        <v>272</v>
      </c>
      <c r="C285" s="10">
        <f t="shared" si="30"/>
        <v>388590.7458140126</v>
      </c>
      <c r="D285" s="10">
        <f t="shared" si="31"/>
        <v>3794.425399575142</v>
      </c>
      <c r="E285" s="10">
        <f t="shared" si="32"/>
        <v>1307.950570711956</v>
      </c>
      <c r="F285" s="15">
        <f t="shared" si="33"/>
        <v>5102.3759702870975</v>
      </c>
      <c r="G285" s="2"/>
      <c r="H285" s="9"/>
      <c r="I285" s="10"/>
      <c r="J285" s="10"/>
      <c r="K285" s="10"/>
      <c r="L285" s="15"/>
    </row>
    <row r="286" spans="2:12" ht="12.75">
      <c r="B286" s="9">
        <f t="shared" si="34"/>
        <v>273</v>
      </c>
      <c r="C286" s="10">
        <f t="shared" si="30"/>
        <v>384783.6723297722</v>
      </c>
      <c r="D286" s="10">
        <f t="shared" si="31"/>
        <v>3807.0734842403926</v>
      </c>
      <c r="E286" s="10">
        <f t="shared" si="32"/>
        <v>1295.3024860467058</v>
      </c>
      <c r="F286" s="15">
        <f t="shared" si="33"/>
        <v>5102.375970287098</v>
      </c>
      <c r="G286" s="2"/>
      <c r="H286" s="9"/>
      <c r="I286" s="10"/>
      <c r="J286" s="10"/>
      <c r="K286" s="10"/>
      <c r="L286" s="15"/>
    </row>
    <row r="287" spans="2:12" ht="12.75">
      <c r="B287" s="9">
        <f t="shared" si="34"/>
        <v>274</v>
      </c>
      <c r="C287" s="10">
        <f t="shared" si="30"/>
        <v>380963.9086005844</v>
      </c>
      <c r="D287" s="10">
        <f t="shared" si="31"/>
        <v>3819.7637291878605</v>
      </c>
      <c r="E287" s="10">
        <f t="shared" si="32"/>
        <v>1282.6122410992377</v>
      </c>
      <c r="F287" s="15">
        <f t="shared" si="33"/>
        <v>5102.375970287098</v>
      </c>
      <c r="G287" s="2"/>
      <c r="H287" s="9"/>
      <c r="I287" s="10"/>
      <c r="J287" s="10"/>
      <c r="K287" s="10"/>
      <c r="L287" s="15"/>
    </row>
    <row r="288" spans="2:12" ht="12.75">
      <c r="B288" s="9">
        <f t="shared" si="34"/>
        <v>275</v>
      </c>
      <c r="C288" s="10">
        <f t="shared" si="30"/>
        <v>377131.4123256325</v>
      </c>
      <c r="D288" s="10">
        <f t="shared" si="31"/>
        <v>3832.49627495182</v>
      </c>
      <c r="E288" s="10">
        <f t="shared" si="32"/>
        <v>1269.8796953352783</v>
      </c>
      <c r="F288" s="15">
        <f t="shared" si="33"/>
        <v>5102.375970287098</v>
      </c>
      <c r="G288" s="2"/>
      <c r="H288" s="9"/>
      <c r="I288" s="10"/>
      <c r="J288" s="10"/>
      <c r="K288" s="10"/>
      <c r="L288" s="15"/>
    </row>
    <row r="289" spans="2:12" ht="12.75">
      <c r="B289" s="9">
        <f t="shared" si="34"/>
        <v>276</v>
      </c>
      <c r="C289" s="10">
        <f t="shared" si="30"/>
        <v>373286.1410630975</v>
      </c>
      <c r="D289" s="10">
        <f t="shared" si="31"/>
        <v>3845.2712625349927</v>
      </c>
      <c r="E289" s="10">
        <f t="shared" si="32"/>
        <v>1257.1047077521057</v>
      </c>
      <c r="F289" s="15">
        <f t="shared" si="33"/>
        <v>5102.375970287098</v>
      </c>
      <c r="G289" s="2"/>
      <c r="H289" s="9"/>
      <c r="I289" s="10"/>
      <c r="J289" s="10"/>
      <c r="K289" s="10"/>
      <c r="L289" s="15"/>
    </row>
    <row r="290" spans="2:12" ht="12.75">
      <c r="B290" s="9">
        <f t="shared" si="34"/>
        <v>277</v>
      </c>
      <c r="C290" s="10">
        <f t="shared" si="30"/>
        <v>369428.0522296874</v>
      </c>
      <c r="D290" s="10">
        <f t="shared" si="31"/>
        <v>3858.088833410109</v>
      </c>
      <c r="E290" s="10">
        <f t="shared" si="32"/>
        <v>1244.2871368769886</v>
      </c>
      <c r="F290" s="15">
        <f t="shared" si="33"/>
        <v>5102.3759702870975</v>
      </c>
      <c r="G290" s="2"/>
      <c r="H290" s="9"/>
      <c r="I290" s="10"/>
      <c r="J290" s="10"/>
      <c r="K290" s="10"/>
      <c r="L290" s="15"/>
    </row>
    <row r="291" spans="2:12" ht="12.75">
      <c r="B291" s="9">
        <f t="shared" si="34"/>
        <v>278</v>
      </c>
      <c r="C291" s="10">
        <f t="shared" si="30"/>
        <v>365557.1031001659</v>
      </c>
      <c r="D291" s="10">
        <f t="shared" si="31"/>
        <v>3870.9491295214766</v>
      </c>
      <c r="E291" s="10">
        <f t="shared" si="32"/>
        <v>1231.426840765622</v>
      </c>
      <c r="F291" s="15">
        <f t="shared" si="33"/>
        <v>5102.375970287098</v>
      </c>
      <c r="G291" s="2"/>
      <c r="H291" s="9"/>
      <c r="I291" s="10"/>
      <c r="J291" s="10"/>
      <c r="K291" s="10"/>
      <c r="L291" s="15"/>
    </row>
    <row r="292" spans="2:12" ht="12.75">
      <c r="B292" s="9">
        <f t="shared" si="34"/>
        <v>279</v>
      </c>
      <c r="C292" s="10">
        <f t="shared" si="30"/>
        <v>361673.25080687937</v>
      </c>
      <c r="D292" s="10">
        <f t="shared" si="31"/>
        <v>3883.852293286548</v>
      </c>
      <c r="E292" s="10">
        <f t="shared" si="32"/>
        <v>1218.5236770005502</v>
      </c>
      <c r="F292" s="15">
        <f t="shared" si="33"/>
        <v>5102.375970287098</v>
      </c>
      <c r="G292" s="2"/>
      <c r="H292" s="9"/>
      <c r="I292" s="10"/>
      <c r="J292" s="10"/>
      <c r="K292" s="10"/>
      <c r="L292" s="15"/>
    </row>
    <row r="293" spans="2:12" ht="12.75">
      <c r="B293" s="9">
        <f t="shared" si="34"/>
        <v>280</v>
      </c>
      <c r="C293" s="10">
        <f t="shared" si="30"/>
        <v>357776.45233928185</v>
      </c>
      <c r="D293" s="10">
        <f t="shared" si="31"/>
        <v>3896.798467597503</v>
      </c>
      <c r="E293" s="10">
        <f t="shared" si="32"/>
        <v>1205.5775026895953</v>
      </c>
      <c r="F293" s="15">
        <f t="shared" si="33"/>
        <v>5102.375970287098</v>
      </c>
      <c r="G293" s="2"/>
      <c r="H293" s="9"/>
      <c r="I293" s="10"/>
      <c r="J293" s="10"/>
      <c r="K293" s="10"/>
      <c r="L293" s="15"/>
    </row>
    <row r="294" spans="2:12" ht="12.75">
      <c r="B294" s="9">
        <f t="shared" si="34"/>
        <v>281</v>
      </c>
      <c r="C294" s="10">
        <f t="shared" si="30"/>
        <v>353866.664543459</v>
      </c>
      <c r="D294" s="10">
        <f t="shared" si="31"/>
        <v>3909.787795822828</v>
      </c>
      <c r="E294" s="10">
        <f t="shared" si="32"/>
        <v>1192.5881744642697</v>
      </c>
      <c r="F294" s="15">
        <f t="shared" si="33"/>
        <v>5102.3759702870975</v>
      </c>
      <c r="G294" s="2"/>
      <c r="H294" s="9"/>
      <c r="I294" s="10"/>
      <c r="J294" s="10"/>
      <c r="K294" s="10"/>
      <c r="L294" s="15"/>
    </row>
    <row r="295" spans="2:12" ht="12.75">
      <c r="B295" s="9">
        <f t="shared" si="34"/>
        <v>282</v>
      </c>
      <c r="C295" s="10">
        <f t="shared" si="30"/>
        <v>349943.8441216501</v>
      </c>
      <c r="D295" s="10">
        <f t="shared" si="31"/>
        <v>3922.820421808905</v>
      </c>
      <c r="E295" s="10">
        <f t="shared" si="32"/>
        <v>1179.5555484781942</v>
      </c>
      <c r="F295" s="15">
        <f t="shared" si="33"/>
        <v>5102.375970287099</v>
      </c>
      <c r="G295" s="2"/>
      <c r="H295" s="9"/>
      <c r="I295" s="10"/>
      <c r="J295" s="10"/>
      <c r="K295" s="10"/>
      <c r="L295" s="15"/>
    </row>
    <row r="296" spans="2:12" ht="12.75">
      <c r="B296" s="9">
        <f t="shared" si="34"/>
        <v>283</v>
      </c>
      <c r="C296" s="10">
        <f t="shared" si="30"/>
        <v>346007.9476317685</v>
      </c>
      <c r="D296" s="10">
        <f t="shared" si="31"/>
        <v>3935.896489881601</v>
      </c>
      <c r="E296" s="10">
        <f t="shared" si="32"/>
        <v>1166.4794804054973</v>
      </c>
      <c r="F296" s="15">
        <f t="shared" si="33"/>
        <v>5102.375970287098</v>
      </c>
      <c r="G296" s="2"/>
      <c r="H296" s="9"/>
      <c r="I296" s="10"/>
      <c r="J296" s="10"/>
      <c r="K296" s="10"/>
      <c r="L296" s="15"/>
    </row>
    <row r="297" spans="2:12" ht="12.75">
      <c r="B297" s="9">
        <f t="shared" si="34"/>
        <v>284</v>
      </c>
      <c r="C297" s="10">
        <f t="shared" si="30"/>
        <v>342058.9314869206</v>
      </c>
      <c r="D297" s="10">
        <f t="shared" si="31"/>
        <v>3949.0161448478725</v>
      </c>
      <c r="E297" s="10">
        <f t="shared" si="32"/>
        <v>1153.3598254392255</v>
      </c>
      <c r="F297" s="15">
        <f t="shared" si="33"/>
        <v>5102.3759702870975</v>
      </c>
      <c r="G297" s="2"/>
      <c r="H297" s="9"/>
      <c r="I297" s="10"/>
      <c r="J297" s="10"/>
      <c r="K297" s="10"/>
      <c r="L297" s="15"/>
    </row>
    <row r="298" spans="2:12" ht="12.75">
      <c r="B298" s="9">
        <f t="shared" si="34"/>
        <v>285</v>
      </c>
      <c r="C298" s="10">
        <f t="shared" si="30"/>
        <v>338096.75195492327</v>
      </c>
      <c r="D298" s="10">
        <f t="shared" si="31"/>
        <v>3962.1795319973658</v>
      </c>
      <c r="E298" s="10">
        <f t="shared" si="32"/>
        <v>1140.1964382897327</v>
      </c>
      <c r="F298" s="15">
        <f t="shared" si="33"/>
        <v>5102.375970287098</v>
      </c>
      <c r="G298" s="2"/>
      <c r="H298" s="9"/>
      <c r="I298" s="10"/>
      <c r="J298" s="10"/>
      <c r="K298" s="10"/>
      <c r="L298" s="15"/>
    </row>
    <row r="299" spans="2:12" ht="12.75">
      <c r="B299" s="9">
        <f t="shared" si="34"/>
        <v>286</v>
      </c>
      <c r="C299" s="10">
        <f t="shared" si="30"/>
        <v>334121.36515781924</v>
      </c>
      <c r="D299" s="10">
        <f t="shared" si="31"/>
        <v>3975.386797104023</v>
      </c>
      <c r="E299" s="10">
        <f t="shared" si="32"/>
        <v>1126.9891731830746</v>
      </c>
      <c r="F299" s="15">
        <f t="shared" si="33"/>
        <v>5102.3759702870975</v>
      </c>
      <c r="G299" s="2"/>
      <c r="H299" s="9"/>
      <c r="I299" s="10"/>
      <c r="J299" s="10"/>
      <c r="K299" s="10"/>
      <c r="L299" s="15"/>
    </row>
    <row r="300" spans="2:12" ht="12.75">
      <c r="B300" s="9">
        <f t="shared" si="34"/>
        <v>287</v>
      </c>
      <c r="C300" s="10">
        <f t="shared" si="30"/>
        <v>330132.72707139153</v>
      </c>
      <c r="D300" s="10">
        <f t="shared" si="31"/>
        <v>3988.6380864277035</v>
      </c>
      <c r="E300" s="10">
        <f t="shared" si="32"/>
        <v>1113.7378838593947</v>
      </c>
      <c r="F300" s="15">
        <f t="shared" si="33"/>
        <v>5102.375970287098</v>
      </c>
      <c r="G300" s="2"/>
      <c r="H300" s="9"/>
      <c r="I300" s="10"/>
      <c r="J300" s="10"/>
      <c r="K300" s="10"/>
      <c r="L300" s="15"/>
    </row>
    <row r="301" spans="2:12" ht="12.75">
      <c r="B301" s="9">
        <f t="shared" si="34"/>
        <v>288</v>
      </c>
      <c r="C301" s="10">
        <f t="shared" si="30"/>
        <v>326130.7935246757</v>
      </c>
      <c r="D301" s="10">
        <f t="shared" si="31"/>
        <v>4001.9335467157957</v>
      </c>
      <c r="E301" s="10">
        <f t="shared" si="32"/>
        <v>1100.4424235713025</v>
      </c>
      <c r="F301" s="15">
        <f t="shared" si="33"/>
        <v>5102.375970287098</v>
      </c>
      <c r="G301" s="2"/>
      <c r="H301" s="9"/>
      <c r="I301" s="10"/>
      <c r="J301" s="10"/>
      <c r="K301" s="10"/>
      <c r="L301" s="15"/>
    </row>
    <row r="302" spans="2:12" ht="12.75">
      <c r="B302" s="9">
        <f t="shared" si="34"/>
        <v>289</v>
      </c>
      <c r="C302" s="10">
        <f t="shared" si="30"/>
        <v>322115.52019947086</v>
      </c>
      <c r="D302" s="10">
        <f t="shared" si="31"/>
        <v>4015.273325204849</v>
      </c>
      <c r="E302" s="10">
        <f t="shared" si="32"/>
        <v>1087.1026450822496</v>
      </c>
      <c r="F302" s="15">
        <f t="shared" si="33"/>
        <v>5102.375970287098</v>
      </c>
      <c r="G302" s="2"/>
      <c r="H302" s="9"/>
      <c r="I302" s="10"/>
      <c r="J302" s="10"/>
      <c r="K302" s="10"/>
      <c r="L302" s="15"/>
    </row>
    <row r="303" spans="2:12" ht="12.75">
      <c r="B303" s="9">
        <f t="shared" si="34"/>
        <v>290</v>
      </c>
      <c r="C303" s="10">
        <f t="shared" si="30"/>
        <v>318086.86262984865</v>
      </c>
      <c r="D303" s="10">
        <f t="shared" si="31"/>
        <v>4028.657569622198</v>
      </c>
      <c r="E303" s="10">
        <f t="shared" si="32"/>
        <v>1073.7184006649002</v>
      </c>
      <c r="F303" s="15">
        <f t="shared" si="33"/>
        <v>5102.375970287098</v>
      </c>
      <c r="G303" s="2"/>
      <c r="H303" s="9"/>
      <c r="I303" s="10"/>
      <c r="J303" s="10"/>
      <c r="K303" s="10"/>
      <c r="L303" s="15"/>
    </row>
    <row r="304" spans="2:12" ht="12.75">
      <c r="B304" s="9">
        <f t="shared" si="34"/>
        <v>291</v>
      </c>
      <c r="C304" s="10">
        <f t="shared" si="30"/>
        <v>314044.77620166104</v>
      </c>
      <c r="D304" s="10">
        <f t="shared" si="31"/>
        <v>4042.0864281876056</v>
      </c>
      <c r="E304" s="10">
        <f t="shared" si="32"/>
        <v>1060.2895420994928</v>
      </c>
      <c r="F304" s="15">
        <f t="shared" si="33"/>
        <v>5102.375970287098</v>
      </c>
      <c r="G304" s="2"/>
      <c r="H304" s="9"/>
      <c r="I304" s="10"/>
      <c r="J304" s="10"/>
      <c r="K304" s="10"/>
      <c r="L304" s="15"/>
    </row>
    <row r="305" spans="2:12" ht="12.75">
      <c r="B305" s="9">
        <f t="shared" si="34"/>
        <v>292</v>
      </c>
      <c r="C305" s="10">
        <f t="shared" si="30"/>
        <v>309989.21615204617</v>
      </c>
      <c r="D305" s="10">
        <f t="shared" si="31"/>
        <v>4055.5600496148973</v>
      </c>
      <c r="E305" s="10">
        <f t="shared" si="32"/>
        <v>1046.8159206722007</v>
      </c>
      <c r="F305" s="15">
        <f t="shared" si="33"/>
        <v>5102.3759702870975</v>
      </c>
      <c r="G305" s="2"/>
      <c r="H305" s="9"/>
      <c r="I305" s="10"/>
      <c r="J305" s="10"/>
      <c r="K305" s="10"/>
      <c r="L305" s="15"/>
    </row>
    <row r="306" spans="2:12" ht="12.75">
      <c r="B306" s="9">
        <f t="shared" si="34"/>
        <v>293</v>
      </c>
      <c r="C306" s="10">
        <f t="shared" si="30"/>
        <v>305920.13756893255</v>
      </c>
      <c r="D306" s="10">
        <f t="shared" si="31"/>
        <v>4069.0785831136136</v>
      </c>
      <c r="E306" s="10">
        <f t="shared" si="32"/>
        <v>1033.2973871734846</v>
      </c>
      <c r="F306" s="15">
        <f t="shared" si="33"/>
        <v>5102.375970287098</v>
      </c>
      <c r="G306" s="2"/>
      <c r="H306" s="9"/>
      <c r="I306" s="10"/>
      <c r="J306" s="10"/>
      <c r="K306" s="10"/>
      <c r="L306" s="15"/>
    </row>
    <row r="307" spans="2:12" ht="12.75">
      <c r="B307" s="9">
        <f t="shared" si="34"/>
        <v>294</v>
      </c>
      <c r="C307" s="10">
        <f t="shared" si="30"/>
        <v>301837.4953905419</v>
      </c>
      <c r="D307" s="10">
        <f t="shared" si="31"/>
        <v>4082.64217839066</v>
      </c>
      <c r="E307" s="10">
        <f t="shared" si="32"/>
        <v>1019.7337918964391</v>
      </c>
      <c r="F307" s="15">
        <f t="shared" si="33"/>
        <v>5102.375970287099</v>
      </c>
      <c r="G307" s="2"/>
      <c r="H307" s="9"/>
      <c r="I307" s="10"/>
      <c r="J307" s="10"/>
      <c r="K307" s="10"/>
      <c r="L307" s="15"/>
    </row>
    <row r="308" spans="2:12" ht="12.75">
      <c r="B308" s="9">
        <f t="shared" si="34"/>
        <v>295</v>
      </c>
      <c r="C308" s="10">
        <f t="shared" si="30"/>
        <v>297741.24440488993</v>
      </c>
      <c r="D308" s="10">
        <f t="shared" si="31"/>
        <v>4096.250985651962</v>
      </c>
      <c r="E308" s="10">
        <f t="shared" si="32"/>
        <v>1006.124984635137</v>
      </c>
      <c r="F308" s="15">
        <f t="shared" si="33"/>
        <v>5102.375970287099</v>
      </c>
      <c r="G308" s="2"/>
      <c r="H308" s="9"/>
      <c r="I308" s="10"/>
      <c r="J308" s="10"/>
      <c r="K308" s="10"/>
      <c r="L308" s="15"/>
    </row>
    <row r="309" spans="2:12" ht="12.75">
      <c r="B309" s="9">
        <f t="shared" si="34"/>
        <v>296</v>
      </c>
      <c r="C309" s="10">
        <f t="shared" si="30"/>
        <v>293631.3392492858</v>
      </c>
      <c r="D309" s="10">
        <f t="shared" si="31"/>
        <v>4109.905155604134</v>
      </c>
      <c r="E309" s="10">
        <f t="shared" si="32"/>
        <v>992.4708146829638</v>
      </c>
      <c r="F309" s="15">
        <f t="shared" si="33"/>
        <v>5102.3759702870975</v>
      </c>
      <c r="G309" s="2"/>
      <c r="H309" s="9"/>
      <c r="I309" s="10"/>
      <c r="J309" s="10"/>
      <c r="K309" s="10"/>
      <c r="L309" s="15"/>
    </row>
    <row r="310" spans="2:12" ht="12.75">
      <c r="B310" s="9">
        <f t="shared" si="34"/>
        <v>297</v>
      </c>
      <c r="C310" s="10">
        <f t="shared" si="30"/>
        <v>289507.73440982966</v>
      </c>
      <c r="D310" s="10">
        <f t="shared" si="31"/>
        <v>4123.6048394561485</v>
      </c>
      <c r="E310" s="10">
        <f t="shared" si="32"/>
        <v>978.7711308309498</v>
      </c>
      <c r="F310" s="15">
        <f t="shared" si="33"/>
        <v>5102.375970287098</v>
      </c>
      <c r="G310" s="2"/>
      <c r="H310" s="9"/>
      <c r="I310" s="10"/>
      <c r="J310" s="10"/>
      <c r="K310" s="10"/>
      <c r="L310" s="15"/>
    </row>
    <row r="311" spans="2:12" ht="12.75">
      <c r="B311" s="9">
        <f t="shared" si="34"/>
        <v>298</v>
      </c>
      <c r="C311" s="10">
        <f t="shared" si="30"/>
        <v>285370.3842209086</v>
      </c>
      <c r="D311" s="10">
        <f t="shared" si="31"/>
        <v>4137.350188921003</v>
      </c>
      <c r="E311" s="10">
        <f t="shared" si="32"/>
        <v>965.0257813660962</v>
      </c>
      <c r="F311" s="15">
        <f t="shared" si="33"/>
        <v>5102.375970287099</v>
      </c>
      <c r="G311" s="2"/>
      <c r="H311" s="9"/>
      <c r="I311" s="10"/>
      <c r="J311" s="10"/>
      <c r="K311" s="10"/>
      <c r="L311" s="15"/>
    </row>
    <row r="312" spans="2:12" ht="12.75">
      <c r="B312" s="9">
        <f t="shared" si="34"/>
        <v>299</v>
      </c>
      <c r="C312" s="10">
        <f t="shared" si="30"/>
        <v>281219.24286469124</v>
      </c>
      <c r="D312" s="10">
        <f t="shared" si="31"/>
        <v>4151.141356217405</v>
      </c>
      <c r="E312" s="10">
        <f t="shared" si="32"/>
        <v>951.2346140696927</v>
      </c>
      <c r="F312" s="15">
        <f t="shared" si="33"/>
        <v>5102.3759702870975</v>
      </c>
      <c r="G312" s="2"/>
      <c r="H312" s="9"/>
      <c r="I312" s="10"/>
      <c r="J312" s="10"/>
      <c r="K312" s="10"/>
      <c r="L312" s="15"/>
    </row>
    <row r="313" spans="2:12" ht="12.75">
      <c r="B313" s="9">
        <f t="shared" si="34"/>
        <v>300</v>
      </c>
      <c r="C313" s="10">
        <f t="shared" si="30"/>
        <v>277054.2643706198</v>
      </c>
      <c r="D313" s="10">
        <f t="shared" si="31"/>
        <v>4164.978494071464</v>
      </c>
      <c r="E313" s="10">
        <f t="shared" si="32"/>
        <v>937.3974762156348</v>
      </c>
      <c r="F313" s="15">
        <f t="shared" si="33"/>
        <v>5102.375970287099</v>
      </c>
      <c r="G313" s="2"/>
      <c r="H313" s="9"/>
      <c r="I313" s="10"/>
      <c r="J313" s="10"/>
      <c r="K313" s="10"/>
      <c r="L313" s="15"/>
    </row>
    <row r="314" spans="2:12" ht="12.75">
      <c r="B314" s="9">
        <f t="shared" si="34"/>
        <v>301</v>
      </c>
      <c r="C314" s="10">
        <f t="shared" si="30"/>
        <v>272875.4026149014</v>
      </c>
      <c r="D314" s="10">
        <f t="shared" si="31"/>
        <v>4178.861755718369</v>
      </c>
      <c r="E314" s="10">
        <f t="shared" si="32"/>
        <v>923.5142145687298</v>
      </c>
      <c r="F314" s="15">
        <f t="shared" si="33"/>
        <v>5102.375970287098</v>
      </c>
      <c r="H314" s="16"/>
      <c r="I314" s="17"/>
      <c r="J314" s="17"/>
      <c r="K314" s="17"/>
      <c r="L314" s="18"/>
    </row>
    <row r="315" spans="2:12" ht="12.75">
      <c r="B315" s="9">
        <f t="shared" si="34"/>
        <v>302</v>
      </c>
      <c r="C315" s="10">
        <f t="shared" si="30"/>
        <v>268682.61131999735</v>
      </c>
      <c r="D315" s="10">
        <f t="shared" si="31"/>
        <v>4192.7912949040965</v>
      </c>
      <c r="E315" s="10">
        <f t="shared" si="32"/>
        <v>909.5846753830017</v>
      </c>
      <c r="F315" s="15">
        <f t="shared" si="33"/>
        <v>5102.375970287098</v>
      </c>
      <c r="H315" s="16"/>
      <c r="I315" s="17"/>
      <c r="J315" s="17"/>
      <c r="K315" s="17"/>
      <c r="L315" s="18"/>
    </row>
    <row r="316" spans="2:12" ht="12.75">
      <c r="B316" s="9">
        <f t="shared" si="34"/>
        <v>303</v>
      </c>
      <c r="C316" s="10">
        <f t="shared" si="30"/>
        <v>264475.84405411023</v>
      </c>
      <c r="D316" s="10">
        <f t="shared" si="31"/>
        <v>4206.76726588711</v>
      </c>
      <c r="E316" s="10">
        <f t="shared" si="32"/>
        <v>895.6087043999883</v>
      </c>
      <c r="F316" s="15">
        <f t="shared" si="33"/>
        <v>5102.3759702870975</v>
      </c>
      <c r="H316" s="16"/>
      <c r="I316" s="17"/>
      <c r="J316" s="17"/>
      <c r="K316" s="17"/>
      <c r="L316" s="18"/>
    </row>
    <row r="317" spans="2:12" ht="12.75">
      <c r="B317" s="9">
        <f t="shared" si="34"/>
        <v>304</v>
      </c>
      <c r="C317" s="10">
        <f t="shared" si="30"/>
        <v>260255.05423067015</v>
      </c>
      <c r="D317" s="10">
        <f t="shared" si="31"/>
        <v>4220.789823440066</v>
      </c>
      <c r="E317" s="10">
        <f t="shared" si="32"/>
        <v>881.5861468470313</v>
      </c>
      <c r="F317" s="15">
        <f t="shared" si="33"/>
        <v>5102.3759702870975</v>
      </c>
      <c r="H317" s="16"/>
      <c r="I317" s="17"/>
      <c r="J317" s="17"/>
      <c r="K317" s="17"/>
      <c r="L317" s="18"/>
    </row>
    <row r="318" spans="2:12" ht="12.75">
      <c r="B318" s="9">
        <f t="shared" si="34"/>
        <v>305</v>
      </c>
      <c r="C318" s="10">
        <f aca="true" t="shared" si="35" ref="C318:C358">IF(B318=0,0,C317-D318)</f>
        <v>256020.1951078186</v>
      </c>
      <c r="D318" s="10">
        <f aca="true" t="shared" si="36" ref="D318:D358">IF(B318=0,0,PPMT($D$8/12,B318,$D$9,-$D$7))</f>
        <v>4234.859122851534</v>
      </c>
      <c r="E318" s="10">
        <f aca="true" t="shared" si="37" ref="E318:E358">IF(B318=0,0,IPMT($D$8/12,B318,$D$9,-$D$7))</f>
        <v>867.5168474355643</v>
      </c>
      <c r="F318" s="15">
        <f aca="true" t="shared" si="38" ref="F318:F358">IF(B318=0,0,D318+E318)</f>
        <v>5102.375970287098</v>
      </c>
      <c r="H318" s="16"/>
      <c r="I318" s="17"/>
      <c r="J318" s="17"/>
      <c r="K318" s="17"/>
      <c r="L318" s="18"/>
    </row>
    <row r="319" spans="2:12" ht="12.75">
      <c r="B319" s="9">
        <f t="shared" si="34"/>
        <v>306</v>
      </c>
      <c r="C319" s="10">
        <f t="shared" si="35"/>
        <v>251771.2197878909</v>
      </c>
      <c r="D319" s="10">
        <f t="shared" si="36"/>
        <v>4248.975319927706</v>
      </c>
      <c r="E319" s="10">
        <f t="shared" si="37"/>
        <v>853.4006503593927</v>
      </c>
      <c r="F319" s="15">
        <f t="shared" si="38"/>
        <v>5102.375970287098</v>
      </c>
      <c r="H319" s="16"/>
      <c r="I319" s="17"/>
      <c r="J319" s="17"/>
      <c r="K319" s="17"/>
      <c r="L319" s="18"/>
    </row>
    <row r="320" spans="2:12" ht="12.75">
      <c r="B320" s="9">
        <f t="shared" si="34"/>
        <v>307</v>
      </c>
      <c r="C320" s="10">
        <f t="shared" si="35"/>
        <v>247508.08121689677</v>
      </c>
      <c r="D320" s="10">
        <f t="shared" si="36"/>
        <v>4263.138570994131</v>
      </c>
      <c r="E320" s="10">
        <f t="shared" si="37"/>
        <v>839.2373992929669</v>
      </c>
      <c r="F320" s="15">
        <f t="shared" si="38"/>
        <v>5102.375970287098</v>
      </c>
      <c r="H320" s="16"/>
      <c r="I320" s="17"/>
      <c r="J320" s="17"/>
      <c r="K320" s="17"/>
      <c r="L320" s="18"/>
    </row>
    <row r="321" spans="2:12" ht="12.75">
      <c r="B321" s="9">
        <f t="shared" si="34"/>
        <v>308</v>
      </c>
      <c r="C321" s="10">
        <f t="shared" si="35"/>
        <v>243230.73218399932</v>
      </c>
      <c r="D321" s="10">
        <f t="shared" si="36"/>
        <v>4277.349032897445</v>
      </c>
      <c r="E321" s="10">
        <f t="shared" si="37"/>
        <v>825.0269373896532</v>
      </c>
      <c r="F321" s="15">
        <f t="shared" si="38"/>
        <v>5102.375970287098</v>
      </c>
      <c r="H321" s="16"/>
      <c r="I321" s="17"/>
      <c r="J321" s="17"/>
      <c r="K321" s="17"/>
      <c r="L321" s="18"/>
    </row>
    <row r="322" spans="2:12" ht="12.75">
      <c r="B322" s="9">
        <f t="shared" si="34"/>
        <v>309</v>
      </c>
      <c r="C322" s="10">
        <f t="shared" si="35"/>
        <v>238939.12532099223</v>
      </c>
      <c r="D322" s="10">
        <f t="shared" si="36"/>
        <v>4291.606863007103</v>
      </c>
      <c r="E322" s="10">
        <f t="shared" si="37"/>
        <v>810.7691072799951</v>
      </c>
      <c r="F322" s="15">
        <f t="shared" si="38"/>
        <v>5102.375970287098</v>
      </c>
      <c r="H322" s="16"/>
      <c r="I322" s="17"/>
      <c r="J322" s="17"/>
      <c r="K322" s="17"/>
      <c r="L322" s="18"/>
    </row>
    <row r="323" spans="2:12" ht="12.75">
      <c r="B323" s="9">
        <f t="shared" si="34"/>
        <v>310</v>
      </c>
      <c r="C323" s="10">
        <f t="shared" si="35"/>
        <v>234633.2131017751</v>
      </c>
      <c r="D323" s="10">
        <f t="shared" si="36"/>
        <v>4305.912219217126</v>
      </c>
      <c r="E323" s="10">
        <f t="shared" si="37"/>
        <v>796.4637510699713</v>
      </c>
      <c r="F323" s="15">
        <f t="shared" si="38"/>
        <v>5102.3759702870975</v>
      </c>
      <c r="H323" s="16"/>
      <c r="I323" s="17"/>
      <c r="J323" s="17"/>
      <c r="K323" s="17"/>
      <c r="L323" s="18"/>
    </row>
    <row r="324" spans="2:12" ht="12.75">
      <c r="B324" s="9">
        <f t="shared" si="34"/>
        <v>311</v>
      </c>
      <c r="C324" s="10">
        <f t="shared" si="35"/>
        <v>230312.94784182723</v>
      </c>
      <c r="D324" s="10">
        <f t="shared" si="36"/>
        <v>4320.26525994785</v>
      </c>
      <c r="E324" s="10">
        <f t="shared" si="37"/>
        <v>782.1107103392476</v>
      </c>
      <c r="F324" s="15">
        <f t="shared" si="38"/>
        <v>5102.3759702870975</v>
      </c>
      <c r="H324" s="16"/>
      <c r="I324" s="17"/>
      <c r="J324" s="17"/>
      <c r="K324" s="17"/>
      <c r="L324" s="18"/>
    </row>
    <row r="325" spans="2:12" ht="12.75">
      <c r="B325" s="9">
        <f t="shared" si="34"/>
        <v>312</v>
      </c>
      <c r="C325" s="10">
        <f t="shared" si="35"/>
        <v>225978.28169767954</v>
      </c>
      <c r="D325" s="10">
        <f t="shared" si="36"/>
        <v>4334.666144147677</v>
      </c>
      <c r="E325" s="10">
        <f t="shared" si="37"/>
        <v>767.7098261394215</v>
      </c>
      <c r="F325" s="15">
        <f t="shared" si="38"/>
        <v>5102.375970287098</v>
      </c>
      <c r="H325" s="16"/>
      <c r="I325" s="17"/>
      <c r="J325" s="17"/>
      <c r="K325" s="17"/>
      <c r="L325" s="18"/>
    </row>
    <row r="326" spans="2:12" ht="12.75">
      <c r="B326" s="9">
        <f t="shared" si="34"/>
        <v>313</v>
      </c>
      <c r="C326" s="10">
        <f t="shared" si="35"/>
        <v>221629.1666663847</v>
      </c>
      <c r="D326" s="10">
        <f t="shared" si="36"/>
        <v>4349.115031294836</v>
      </c>
      <c r="E326" s="10">
        <f t="shared" si="37"/>
        <v>753.2609389922625</v>
      </c>
      <c r="F326" s="15">
        <f t="shared" si="38"/>
        <v>5102.375970287098</v>
      </c>
      <c r="H326" s="16"/>
      <c r="I326" s="17"/>
      <c r="J326" s="17"/>
      <c r="K326" s="17"/>
      <c r="L326" s="18"/>
    </row>
    <row r="327" spans="2:12" ht="12.75">
      <c r="B327" s="9">
        <f t="shared" si="34"/>
        <v>314</v>
      </c>
      <c r="C327" s="10">
        <f t="shared" si="35"/>
        <v>217265.55458498554</v>
      </c>
      <c r="D327" s="10">
        <f t="shared" si="36"/>
        <v>4363.612081399152</v>
      </c>
      <c r="E327" s="10">
        <f t="shared" si="37"/>
        <v>738.7638888879463</v>
      </c>
      <c r="F327" s="15">
        <f t="shared" si="38"/>
        <v>5102.375970287098</v>
      </c>
      <c r="H327" s="16"/>
      <c r="I327" s="17"/>
      <c r="J327" s="17"/>
      <c r="K327" s="17"/>
      <c r="L327" s="18"/>
    </row>
    <row r="328" spans="2:12" ht="12.75">
      <c r="B328" s="9">
        <f t="shared" si="34"/>
        <v>315</v>
      </c>
      <c r="C328" s="10">
        <f t="shared" si="35"/>
        <v>212887.39712998172</v>
      </c>
      <c r="D328" s="10">
        <f t="shared" si="36"/>
        <v>4378.157455003815</v>
      </c>
      <c r="E328" s="10">
        <f t="shared" si="37"/>
        <v>724.2185152832825</v>
      </c>
      <c r="F328" s="15">
        <f t="shared" si="38"/>
        <v>5102.3759702870975</v>
      </c>
      <c r="H328" s="16"/>
      <c r="I328" s="17"/>
      <c r="J328" s="17"/>
      <c r="K328" s="17"/>
      <c r="L328" s="18"/>
    </row>
    <row r="329" spans="2:12" ht="12.75">
      <c r="B329" s="9">
        <f t="shared" si="34"/>
        <v>316</v>
      </c>
      <c r="C329" s="10">
        <f t="shared" si="35"/>
        <v>208494.64581679457</v>
      </c>
      <c r="D329" s="10">
        <f t="shared" si="36"/>
        <v>4392.751313187161</v>
      </c>
      <c r="E329" s="10">
        <f t="shared" si="37"/>
        <v>709.6246570999365</v>
      </c>
      <c r="F329" s="15">
        <f t="shared" si="38"/>
        <v>5102.3759702870975</v>
      </c>
      <c r="H329" s="16"/>
      <c r="I329" s="17"/>
      <c r="J329" s="17"/>
      <c r="K329" s="17"/>
      <c r="L329" s="18"/>
    </row>
    <row r="330" spans="2:12" ht="12.75">
      <c r="B330" s="9">
        <f t="shared" si="34"/>
        <v>317</v>
      </c>
      <c r="C330" s="10">
        <f t="shared" si="35"/>
        <v>204087.25199923012</v>
      </c>
      <c r="D330" s="10">
        <f t="shared" si="36"/>
        <v>4407.393817564453</v>
      </c>
      <c r="E330" s="10">
        <f t="shared" si="37"/>
        <v>694.982152722646</v>
      </c>
      <c r="F330" s="15">
        <f t="shared" si="38"/>
        <v>5102.375970287098</v>
      </c>
      <c r="H330" s="16"/>
      <c r="I330" s="17"/>
      <c r="J330" s="17"/>
      <c r="K330" s="17"/>
      <c r="L330" s="18"/>
    </row>
    <row r="331" spans="2:12" ht="12.75">
      <c r="B331" s="9">
        <f t="shared" si="34"/>
        <v>318</v>
      </c>
      <c r="C331" s="10">
        <f t="shared" si="35"/>
        <v>199665.16686894046</v>
      </c>
      <c r="D331" s="10">
        <f t="shared" si="36"/>
        <v>4422.085130289667</v>
      </c>
      <c r="E331" s="10">
        <f t="shared" si="37"/>
        <v>680.290839997431</v>
      </c>
      <c r="F331" s="15">
        <f t="shared" si="38"/>
        <v>5102.375970287098</v>
      </c>
      <c r="H331" s="16"/>
      <c r="I331" s="17"/>
      <c r="J331" s="17"/>
      <c r="K331" s="17"/>
      <c r="L331" s="18"/>
    </row>
    <row r="332" spans="2:12" ht="12.75">
      <c r="B332" s="9">
        <f t="shared" si="34"/>
        <v>319</v>
      </c>
      <c r="C332" s="10">
        <f t="shared" si="35"/>
        <v>195228.34145488316</v>
      </c>
      <c r="D332" s="10">
        <f t="shared" si="36"/>
        <v>4436.8254140573</v>
      </c>
      <c r="E332" s="10">
        <f t="shared" si="37"/>
        <v>665.5505562297988</v>
      </c>
      <c r="F332" s="15">
        <f t="shared" si="38"/>
        <v>5102.375970287098</v>
      </c>
      <c r="H332" s="16"/>
      <c r="I332" s="17"/>
      <c r="J332" s="17"/>
      <c r="K332" s="17"/>
      <c r="L332" s="18"/>
    </row>
    <row r="333" spans="2:12" ht="12.75">
      <c r="B333" s="9">
        <f t="shared" si="34"/>
        <v>320</v>
      </c>
      <c r="C333" s="10">
        <f t="shared" si="35"/>
        <v>190776.726622779</v>
      </c>
      <c r="D333" s="10">
        <f t="shared" si="36"/>
        <v>4451.614832104156</v>
      </c>
      <c r="E333" s="10">
        <f t="shared" si="37"/>
        <v>650.7611381829411</v>
      </c>
      <c r="F333" s="15">
        <f t="shared" si="38"/>
        <v>5102.3759702870975</v>
      </c>
      <c r="H333" s="16"/>
      <c r="I333" s="17"/>
      <c r="J333" s="17"/>
      <c r="K333" s="17"/>
      <c r="L333" s="18"/>
    </row>
    <row r="334" spans="2:12" ht="12.75">
      <c r="B334" s="9">
        <f t="shared" si="34"/>
        <v>321</v>
      </c>
      <c r="C334" s="10">
        <f t="shared" si="35"/>
        <v>186310.27307456784</v>
      </c>
      <c r="D334" s="10">
        <f t="shared" si="36"/>
        <v>4466.4535482111705</v>
      </c>
      <c r="E334" s="10">
        <f t="shared" si="37"/>
        <v>635.9224220759272</v>
      </c>
      <c r="F334" s="15">
        <f t="shared" si="38"/>
        <v>5102.3759702870975</v>
      </c>
      <c r="H334" s="16"/>
      <c r="I334" s="17"/>
      <c r="J334" s="17"/>
      <c r="K334" s="17"/>
      <c r="L334" s="18"/>
    </row>
    <row r="335" spans="2:12" ht="12.75">
      <c r="B335" s="9">
        <f aca="true" t="shared" si="39" ref="B335:B373">IF(B334=0,0,IF(B334+1&lt;$D$9+1,B334+1,0))</f>
        <v>322</v>
      </c>
      <c r="C335" s="10">
        <f t="shared" si="35"/>
        <v>181828.93134786264</v>
      </c>
      <c r="D335" s="10">
        <f t="shared" si="36"/>
        <v>4481.341726705208</v>
      </c>
      <c r="E335" s="10">
        <f t="shared" si="37"/>
        <v>621.03424358189</v>
      </c>
      <c r="F335" s="15">
        <f t="shared" si="38"/>
        <v>5102.375970287098</v>
      </c>
      <c r="H335" s="16"/>
      <c r="I335" s="17"/>
      <c r="J335" s="17"/>
      <c r="K335" s="17"/>
      <c r="L335" s="18"/>
    </row>
    <row r="336" spans="2:12" ht="12.75">
      <c r="B336" s="9">
        <f t="shared" si="39"/>
        <v>323</v>
      </c>
      <c r="C336" s="10">
        <f t="shared" si="35"/>
        <v>177332.65181540174</v>
      </c>
      <c r="D336" s="10">
        <f t="shared" si="36"/>
        <v>4496.279532460892</v>
      </c>
      <c r="E336" s="10">
        <f t="shared" si="37"/>
        <v>606.096437826206</v>
      </c>
      <c r="F336" s="15">
        <f t="shared" si="38"/>
        <v>5102.375970287098</v>
      </c>
      <c r="H336" s="16"/>
      <c r="I336" s="17"/>
      <c r="J336" s="17"/>
      <c r="K336" s="17"/>
      <c r="L336" s="18"/>
    </row>
    <row r="337" spans="2:12" ht="12.75">
      <c r="B337" s="9">
        <f t="shared" si="39"/>
        <v>324</v>
      </c>
      <c r="C337" s="10">
        <f t="shared" si="35"/>
        <v>172821.38468449932</v>
      </c>
      <c r="D337" s="10">
        <f t="shared" si="36"/>
        <v>4511.267130902428</v>
      </c>
      <c r="E337" s="10">
        <f t="shared" si="37"/>
        <v>591.1088393846697</v>
      </c>
      <c r="F337" s="15">
        <f t="shared" si="38"/>
        <v>5102.3759702870975</v>
      </c>
      <c r="H337" s="16"/>
      <c r="I337" s="17"/>
      <c r="J337" s="17"/>
      <c r="K337" s="17"/>
      <c r="L337" s="18"/>
    </row>
    <row r="338" spans="2:12" ht="12.75">
      <c r="B338" s="9">
        <f t="shared" si="39"/>
        <v>325</v>
      </c>
      <c r="C338" s="10">
        <f t="shared" si="35"/>
        <v>168295.07999649388</v>
      </c>
      <c r="D338" s="10">
        <f t="shared" si="36"/>
        <v>4526.304688005437</v>
      </c>
      <c r="E338" s="10">
        <f t="shared" si="37"/>
        <v>576.0712822816616</v>
      </c>
      <c r="F338" s="15">
        <f t="shared" si="38"/>
        <v>5102.375970287098</v>
      </c>
      <c r="H338" s="16"/>
      <c r="I338" s="17"/>
      <c r="J338" s="17"/>
      <c r="K338" s="17"/>
      <c r="L338" s="18"/>
    </row>
    <row r="339" spans="2:12" ht="12.75">
      <c r="B339" s="9">
        <f t="shared" si="39"/>
        <v>326</v>
      </c>
      <c r="C339" s="10">
        <f t="shared" si="35"/>
        <v>163753.68762619508</v>
      </c>
      <c r="D339" s="10">
        <f t="shared" si="36"/>
        <v>4541.392370298788</v>
      </c>
      <c r="E339" s="10">
        <f t="shared" si="37"/>
        <v>560.9835999883103</v>
      </c>
      <c r="F339" s="15">
        <f t="shared" si="38"/>
        <v>5102.3759702870975</v>
      </c>
      <c r="H339" s="16"/>
      <c r="I339" s="17"/>
      <c r="J339" s="17"/>
      <c r="K339" s="17"/>
      <c r="L339" s="18"/>
    </row>
    <row r="340" spans="2:12" ht="12.75">
      <c r="B340" s="9">
        <f t="shared" si="39"/>
        <v>327</v>
      </c>
      <c r="C340" s="10">
        <f t="shared" si="35"/>
        <v>159197.15728132863</v>
      </c>
      <c r="D340" s="10">
        <f t="shared" si="36"/>
        <v>4556.53034486645</v>
      </c>
      <c r="E340" s="10">
        <f t="shared" si="37"/>
        <v>545.8456254206476</v>
      </c>
      <c r="F340" s="15">
        <f t="shared" si="38"/>
        <v>5102.3759702870975</v>
      </c>
      <c r="H340" s="16"/>
      <c r="I340" s="17"/>
      <c r="J340" s="17"/>
      <c r="K340" s="17"/>
      <c r="L340" s="18"/>
    </row>
    <row r="341" spans="2:12" ht="12.75">
      <c r="B341" s="9">
        <f t="shared" si="39"/>
        <v>328</v>
      </c>
      <c r="C341" s="10">
        <f t="shared" si="35"/>
        <v>154625.43850197928</v>
      </c>
      <c r="D341" s="10">
        <f t="shared" si="36"/>
        <v>4571.7187793493395</v>
      </c>
      <c r="E341" s="10">
        <f t="shared" si="37"/>
        <v>530.6571909377593</v>
      </c>
      <c r="F341" s="15">
        <f t="shared" si="38"/>
        <v>5102.375970287098</v>
      </c>
      <c r="H341" s="16"/>
      <c r="I341" s="17"/>
      <c r="J341" s="17"/>
      <c r="K341" s="17"/>
      <c r="L341" s="18"/>
    </row>
    <row r="342" spans="2:12" ht="12.75">
      <c r="B342" s="9">
        <f t="shared" si="39"/>
        <v>329</v>
      </c>
      <c r="C342" s="10">
        <f t="shared" si="35"/>
        <v>150038.4806600321</v>
      </c>
      <c r="D342" s="10">
        <f t="shared" si="36"/>
        <v>4586.95784194717</v>
      </c>
      <c r="E342" s="10">
        <f t="shared" si="37"/>
        <v>515.4181283399282</v>
      </c>
      <c r="F342" s="15">
        <f t="shared" si="38"/>
        <v>5102.375970287098</v>
      </c>
      <c r="H342" s="16"/>
      <c r="I342" s="17"/>
      <c r="J342" s="17"/>
      <c r="K342" s="17"/>
      <c r="L342" s="18"/>
    </row>
    <row r="343" spans="2:12" ht="12.75">
      <c r="B343" s="9">
        <f t="shared" si="39"/>
        <v>330</v>
      </c>
      <c r="C343" s="10">
        <f t="shared" si="35"/>
        <v>145436.23295861177</v>
      </c>
      <c r="D343" s="10">
        <f t="shared" si="36"/>
        <v>4602.247701420327</v>
      </c>
      <c r="E343" s="10">
        <f t="shared" si="37"/>
        <v>500.128268866771</v>
      </c>
      <c r="F343" s="15">
        <f t="shared" si="38"/>
        <v>5102.3759702870975</v>
      </c>
      <c r="H343" s="16"/>
      <c r="I343" s="17"/>
      <c r="J343" s="17"/>
      <c r="K343" s="17"/>
      <c r="L343" s="18"/>
    </row>
    <row r="344" spans="2:12" ht="12.75">
      <c r="B344" s="9">
        <f t="shared" si="39"/>
        <v>331</v>
      </c>
      <c r="C344" s="10">
        <f t="shared" si="35"/>
        <v>140818.64443152005</v>
      </c>
      <c r="D344" s="10">
        <f t="shared" si="36"/>
        <v>4617.588527091729</v>
      </c>
      <c r="E344" s="10">
        <f t="shared" si="37"/>
        <v>484.78744319537</v>
      </c>
      <c r="F344" s="15">
        <f t="shared" si="38"/>
        <v>5102.375970287098</v>
      </c>
      <c r="H344" s="16"/>
      <c r="I344" s="17"/>
      <c r="J344" s="17"/>
      <c r="K344" s="17"/>
      <c r="L344" s="18"/>
    </row>
    <row r="345" spans="2:12" ht="12.75">
      <c r="B345" s="9">
        <f t="shared" si="39"/>
        <v>332</v>
      </c>
      <c r="C345" s="10">
        <f t="shared" si="35"/>
        <v>136185.66394267135</v>
      </c>
      <c r="D345" s="10">
        <f t="shared" si="36"/>
        <v>4632.980488848701</v>
      </c>
      <c r="E345" s="10">
        <f t="shared" si="37"/>
        <v>469.3954814383975</v>
      </c>
      <c r="F345" s="15">
        <f t="shared" si="38"/>
        <v>5102.375970287098</v>
      </c>
      <c r="H345" s="16"/>
      <c r="I345" s="17"/>
      <c r="J345" s="17"/>
      <c r="K345" s="17"/>
      <c r="L345" s="18"/>
    </row>
    <row r="346" spans="2:12" ht="12.75">
      <c r="B346" s="9">
        <f t="shared" si="39"/>
        <v>333</v>
      </c>
      <c r="C346" s="10">
        <f t="shared" si="35"/>
        <v>131537.2401855265</v>
      </c>
      <c r="D346" s="10">
        <f t="shared" si="36"/>
        <v>4648.423757144863</v>
      </c>
      <c r="E346" s="10">
        <f t="shared" si="37"/>
        <v>453.95221314223517</v>
      </c>
      <c r="F346" s="15">
        <f t="shared" si="38"/>
        <v>5102.375970287098</v>
      </c>
      <c r="H346" s="16"/>
      <c r="I346" s="17"/>
      <c r="J346" s="17"/>
      <c r="K346" s="17"/>
      <c r="L346" s="18"/>
    </row>
    <row r="347" spans="2:12" ht="12.75">
      <c r="B347" s="9">
        <f t="shared" si="39"/>
        <v>334</v>
      </c>
      <c r="C347" s="10">
        <f t="shared" si="35"/>
        <v>126873.32168252447</v>
      </c>
      <c r="D347" s="10">
        <f t="shared" si="36"/>
        <v>4663.918503002013</v>
      </c>
      <c r="E347" s="10">
        <f t="shared" si="37"/>
        <v>438.4574672850856</v>
      </c>
      <c r="F347" s="15">
        <f t="shared" si="38"/>
        <v>5102.375970287098</v>
      </c>
      <c r="H347" s="16"/>
      <c r="I347" s="17"/>
      <c r="J347" s="17"/>
      <c r="K347" s="17"/>
      <c r="L347" s="18"/>
    </row>
    <row r="348" spans="2:12" ht="12.75">
      <c r="B348" s="9">
        <f t="shared" si="39"/>
        <v>335</v>
      </c>
      <c r="C348" s="10">
        <f t="shared" si="35"/>
        <v>122193.85678451245</v>
      </c>
      <c r="D348" s="10">
        <f t="shared" si="36"/>
        <v>4679.464898012019</v>
      </c>
      <c r="E348" s="10">
        <f t="shared" si="37"/>
        <v>422.91107227507894</v>
      </c>
      <c r="F348" s="15">
        <f t="shared" si="38"/>
        <v>5102.375970287098</v>
      </c>
      <c r="H348" s="16"/>
      <c r="I348" s="17"/>
      <c r="J348" s="17"/>
      <c r="K348" s="17"/>
      <c r="L348" s="18"/>
    </row>
    <row r="349" spans="2:12" ht="12.75">
      <c r="B349" s="9">
        <f t="shared" si="39"/>
        <v>336</v>
      </c>
      <c r="C349" s="10">
        <f t="shared" si="35"/>
        <v>117498.79367017372</v>
      </c>
      <c r="D349" s="10">
        <f t="shared" si="36"/>
        <v>4695.063114338726</v>
      </c>
      <c r="E349" s="10">
        <f t="shared" si="37"/>
        <v>407.31285594837226</v>
      </c>
      <c r="F349" s="15">
        <f t="shared" si="38"/>
        <v>5102.375970287098</v>
      </c>
      <c r="H349" s="16"/>
      <c r="I349" s="17"/>
      <c r="J349" s="17"/>
      <c r="K349" s="17"/>
      <c r="L349" s="18"/>
    </row>
    <row r="350" spans="2:12" ht="12.75">
      <c r="B350" s="9">
        <f t="shared" si="39"/>
        <v>337</v>
      </c>
      <c r="C350" s="10">
        <f t="shared" si="35"/>
        <v>112788.08034545387</v>
      </c>
      <c r="D350" s="10">
        <f t="shared" si="36"/>
        <v>4710.713324719854</v>
      </c>
      <c r="E350" s="10">
        <f t="shared" si="37"/>
        <v>391.66264556724315</v>
      </c>
      <c r="F350" s="15">
        <f t="shared" si="38"/>
        <v>5102.3759702870975</v>
      </c>
      <c r="H350" s="16"/>
      <c r="I350" s="17"/>
      <c r="J350" s="17"/>
      <c r="K350" s="17"/>
      <c r="L350" s="18"/>
    </row>
    <row r="351" spans="2:12" ht="12.75">
      <c r="B351" s="9">
        <f t="shared" si="39"/>
        <v>338</v>
      </c>
      <c r="C351" s="10">
        <f t="shared" si="35"/>
        <v>108061.66464298495</v>
      </c>
      <c r="D351" s="10">
        <f t="shared" si="36"/>
        <v>4726.415702468921</v>
      </c>
      <c r="E351" s="10">
        <f t="shared" si="37"/>
        <v>375.96026781817693</v>
      </c>
      <c r="F351" s="15">
        <f t="shared" si="38"/>
        <v>5102.375970287098</v>
      </c>
      <c r="H351" s="16"/>
      <c r="I351" s="17"/>
      <c r="J351" s="17"/>
      <c r="K351" s="17"/>
      <c r="L351" s="18"/>
    </row>
    <row r="352" spans="2:12" ht="12.75">
      <c r="B352" s="9">
        <f t="shared" si="39"/>
        <v>339</v>
      </c>
      <c r="C352" s="10">
        <f t="shared" si="35"/>
        <v>103319.4942215078</v>
      </c>
      <c r="D352" s="10">
        <f t="shared" si="36"/>
        <v>4742.170421477152</v>
      </c>
      <c r="E352" s="10">
        <f t="shared" si="37"/>
        <v>360.20554880994723</v>
      </c>
      <c r="F352" s="15">
        <f t="shared" si="38"/>
        <v>5102.375970287099</v>
      </c>
      <c r="H352" s="16"/>
      <c r="I352" s="17"/>
      <c r="J352" s="17"/>
      <c r="K352" s="17"/>
      <c r="L352" s="18"/>
    </row>
    <row r="353" spans="2:12" ht="12.75">
      <c r="B353" s="9">
        <f t="shared" si="39"/>
        <v>340</v>
      </c>
      <c r="C353" s="10">
        <f t="shared" si="35"/>
        <v>98561.5165652924</v>
      </c>
      <c r="D353" s="10">
        <f t="shared" si="36"/>
        <v>4757.9776562154075</v>
      </c>
      <c r="E353" s="10">
        <f t="shared" si="37"/>
        <v>344.39831407169</v>
      </c>
      <c r="F353" s="15">
        <f t="shared" si="38"/>
        <v>5102.3759702870975</v>
      </c>
      <c r="H353" s="16"/>
      <c r="I353" s="17"/>
      <c r="J353" s="17"/>
      <c r="K353" s="17"/>
      <c r="L353" s="18"/>
    </row>
    <row r="354" spans="2:12" ht="12.75">
      <c r="B354" s="9">
        <f t="shared" si="39"/>
        <v>341</v>
      </c>
      <c r="C354" s="10">
        <f t="shared" si="35"/>
        <v>93787.67898355628</v>
      </c>
      <c r="D354" s="10">
        <f t="shared" si="36"/>
        <v>4773.837581736127</v>
      </c>
      <c r="E354" s="10">
        <f t="shared" si="37"/>
        <v>328.53838855097206</v>
      </c>
      <c r="F354" s="15">
        <f t="shared" si="38"/>
        <v>5102.375970287098</v>
      </c>
      <c r="H354" s="16"/>
      <c r="I354" s="17"/>
      <c r="J354" s="17"/>
      <c r="K354" s="17"/>
      <c r="L354" s="18"/>
    </row>
    <row r="355" spans="2:12" ht="12.75">
      <c r="B355" s="9">
        <f t="shared" si="39"/>
        <v>342</v>
      </c>
      <c r="C355" s="10">
        <f t="shared" si="35"/>
        <v>88997.92860988104</v>
      </c>
      <c r="D355" s="10">
        <f t="shared" si="36"/>
        <v>4789.750373675247</v>
      </c>
      <c r="E355" s="10">
        <f t="shared" si="37"/>
        <v>312.6255966118515</v>
      </c>
      <c r="F355" s="15">
        <f t="shared" si="38"/>
        <v>5102.375970287098</v>
      </c>
      <c r="H355" s="16"/>
      <c r="I355" s="17"/>
      <c r="J355" s="17"/>
      <c r="K355" s="17"/>
      <c r="L355" s="18"/>
    </row>
    <row r="356" spans="2:12" ht="12.75">
      <c r="B356" s="9">
        <f t="shared" si="39"/>
        <v>343</v>
      </c>
      <c r="C356" s="10">
        <f t="shared" si="35"/>
        <v>84192.21240162688</v>
      </c>
      <c r="D356" s="10">
        <f t="shared" si="36"/>
        <v>4805.7162082541645</v>
      </c>
      <c r="E356" s="10">
        <f t="shared" si="37"/>
        <v>296.65976203293405</v>
      </c>
      <c r="F356" s="15">
        <f t="shared" si="38"/>
        <v>5102.375970287098</v>
      </c>
      <c r="H356" s="16"/>
      <c r="I356" s="17"/>
      <c r="J356" s="17"/>
      <c r="K356" s="17"/>
      <c r="L356" s="18"/>
    </row>
    <row r="357" spans="2:12" ht="12.75">
      <c r="B357" s="9">
        <f t="shared" si="39"/>
        <v>344</v>
      </c>
      <c r="C357" s="10">
        <f t="shared" si="35"/>
        <v>79370.4771393452</v>
      </c>
      <c r="D357" s="10">
        <f t="shared" si="36"/>
        <v>4821.735262281679</v>
      </c>
      <c r="E357" s="10">
        <f t="shared" si="37"/>
        <v>280.6407080054202</v>
      </c>
      <c r="F357" s="15">
        <f t="shared" si="38"/>
        <v>5102.375970287099</v>
      </c>
      <c r="H357" s="16"/>
      <c r="I357" s="17"/>
      <c r="J357" s="17"/>
      <c r="K357" s="17"/>
      <c r="L357" s="18"/>
    </row>
    <row r="358" spans="2:12" ht="12.75">
      <c r="B358" s="9">
        <f t="shared" si="39"/>
        <v>345</v>
      </c>
      <c r="C358" s="10">
        <f t="shared" si="35"/>
        <v>74532.66942618924</v>
      </c>
      <c r="D358" s="10">
        <f t="shared" si="36"/>
        <v>4837.80771315595</v>
      </c>
      <c r="E358" s="10">
        <f t="shared" si="37"/>
        <v>264.56825713114796</v>
      </c>
      <c r="F358" s="15">
        <f t="shared" si="38"/>
        <v>5102.375970287098</v>
      </c>
      <c r="H358" s="16"/>
      <c r="I358" s="17"/>
      <c r="J358" s="17"/>
      <c r="K358" s="17"/>
      <c r="L358" s="18"/>
    </row>
    <row r="359" spans="2:12" ht="12.75">
      <c r="B359" s="9">
        <f t="shared" si="39"/>
        <v>346</v>
      </c>
      <c r="C359" s="10">
        <f aca="true" t="shared" si="40" ref="C359:C373">IF(B359=0,0,C358-D359)</f>
        <v>69678.73568732277</v>
      </c>
      <c r="D359" s="10">
        <f aca="true" t="shared" si="41" ref="D359:D373">IF(B359=0,0,PPMT($D$8/12,B359,$D$9,-$D$7))</f>
        <v>4853.933738866471</v>
      </c>
      <c r="E359" s="10">
        <f aca="true" t="shared" si="42" ref="E359:E373">IF(B359=0,0,IPMT($D$8/12,B359,$D$9,-$D$7))</f>
        <v>248.44223142062816</v>
      </c>
      <c r="F359" s="15">
        <f aca="true" t="shared" si="43" ref="F359:F373">IF(B359=0,0,D359+E359)</f>
        <v>5102.375970287099</v>
      </c>
      <c r="H359" s="16"/>
      <c r="I359" s="17"/>
      <c r="J359" s="17"/>
      <c r="K359" s="17"/>
      <c r="L359" s="18"/>
    </row>
    <row r="360" spans="2:12" ht="12.75">
      <c r="B360" s="9">
        <f t="shared" si="39"/>
        <v>347</v>
      </c>
      <c r="C360" s="10">
        <f t="shared" si="40"/>
        <v>64808.62216932674</v>
      </c>
      <c r="D360" s="10">
        <f t="shared" si="41"/>
        <v>4870.113517996025</v>
      </c>
      <c r="E360" s="10">
        <f t="shared" si="42"/>
        <v>232.2624522910732</v>
      </c>
      <c r="F360" s="15">
        <f t="shared" si="43"/>
        <v>5102.3759702870975</v>
      </c>
      <c r="H360" s="16"/>
      <c r="I360" s="17"/>
      <c r="J360" s="17"/>
      <c r="K360" s="17"/>
      <c r="L360" s="18"/>
    </row>
    <row r="361" spans="2:12" ht="12.75">
      <c r="B361" s="9">
        <f t="shared" si="39"/>
        <v>348</v>
      </c>
      <c r="C361" s="10">
        <f t="shared" si="40"/>
        <v>59922.27493960407</v>
      </c>
      <c r="D361" s="10">
        <f t="shared" si="41"/>
        <v>4886.347229722679</v>
      </c>
      <c r="E361" s="10">
        <f t="shared" si="42"/>
        <v>216.0287405644198</v>
      </c>
      <c r="F361" s="15">
        <f t="shared" si="43"/>
        <v>5102.375970287098</v>
      </c>
      <c r="H361" s="16"/>
      <c r="I361" s="17"/>
      <c r="J361" s="17"/>
      <c r="K361" s="17"/>
      <c r="L361" s="18"/>
    </row>
    <row r="362" spans="2:12" ht="12.75">
      <c r="B362" s="9">
        <f t="shared" si="39"/>
        <v>349</v>
      </c>
      <c r="C362" s="10">
        <f t="shared" si="40"/>
        <v>55019.639885782315</v>
      </c>
      <c r="D362" s="10">
        <f t="shared" si="41"/>
        <v>4902.635053821754</v>
      </c>
      <c r="E362" s="10">
        <f t="shared" si="42"/>
        <v>199.74091646534418</v>
      </c>
      <c r="F362" s="15">
        <f t="shared" si="43"/>
        <v>5102.375970287098</v>
      </c>
      <c r="H362" s="16"/>
      <c r="I362" s="17"/>
      <c r="J362" s="17"/>
      <c r="K362" s="17"/>
      <c r="L362" s="18"/>
    </row>
    <row r="363" spans="2:12" ht="12.75">
      <c r="B363" s="9">
        <f t="shared" si="39"/>
        <v>350</v>
      </c>
      <c r="C363" s="10">
        <f t="shared" si="40"/>
        <v>50100.662715114486</v>
      </c>
      <c r="D363" s="10">
        <f t="shared" si="41"/>
        <v>4918.9771706678275</v>
      </c>
      <c r="E363" s="10">
        <f t="shared" si="42"/>
        <v>183.39879961927167</v>
      </c>
      <c r="F363" s="15">
        <f t="shared" si="43"/>
        <v>5102.375970287099</v>
      </c>
      <c r="H363" s="16"/>
      <c r="I363" s="17"/>
      <c r="J363" s="17"/>
      <c r="K363" s="17"/>
      <c r="L363" s="18"/>
    </row>
    <row r="364" spans="2:12" ht="12.75">
      <c r="B364" s="9">
        <f t="shared" si="39"/>
        <v>351</v>
      </c>
      <c r="C364" s="10">
        <f t="shared" si="40"/>
        <v>45165.28895387777</v>
      </c>
      <c r="D364" s="10">
        <f t="shared" si="41"/>
        <v>4935.3737612367195</v>
      </c>
      <c r="E364" s="10">
        <f t="shared" si="42"/>
        <v>167.0022090503789</v>
      </c>
      <c r="F364" s="15">
        <f t="shared" si="43"/>
        <v>5102.375970287098</v>
      </c>
      <c r="H364" s="16"/>
      <c r="I364" s="17"/>
      <c r="J364" s="17"/>
      <c r="K364" s="17"/>
      <c r="L364" s="18"/>
    </row>
    <row r="365" spans="2:12" ht="12.75">
      <c r="B365" s="9">
        <f t="shared" si="39"/>
        <v>352</v>
      </c>
      <c r="C365" s="10">
        <f t="shared" si="40"/>
        <v>40213.46394677026</v>
      </c>
      <c r="D365" s="10">
        <f t="shared" si="41"/>
        <v>4951.825007107508</v>
      </c>
      <c r="E365" s="10">
        <f t="shared" si="42"/>
        <v>150.55096317958984</v>
      </c>
      <c r="F365" s="15">
        <f t="shared" si="43"/>
        <v>5102.3759702870975</v>
      </c>
      <c r="H365" s="16"/>
      <c r="I365" s="17"/>
      <c r="J365" s="17"/>
      <c r="K365" s="17"/>
      <c r="L365" s="18"/>
    </row>
    <row r="366" spans="2:12" ht="12.75">
      <c r="B366" s="9">
        <f t="shared" si="39"/>
        <v>353</v>
      </c>
      <c r="C366" s="10">
        <f t="shared" si="40"/>
        <v>35245.132856305725</v>
      </c>
      <c r="D366" s="10">
        <f t="shared" si="41"/>
        <v>4968.331090464533</v>
      </c>
      <c r="E366" s="10">
        <f t="shared" si="42"/>
        <v>134.0448798225648</v>
      </c>
      <c r="F366" s="15">
        <f t="shared" si="43"/>
        <v>5102.375970287098</v>
      </c>
      <c r="H366" s="16"/>
      <c r="I366" s="17"/>
      <c r="J366" s="17"/>
      <c r="K366" s="17"/>
      <c r="L366" s="18"/>
    </row>
    <row r="367" spans="2:12" ht="12.75">
      <c r="B367" s="9">
        <f t="shared" si="39"/>
        <v>354</v>
      </c>
      <c r="C367" s="10">
        <f t="shared" si="40"/>
        <v>30260.24066220631</v>
      </c>
      <c r="D367" s="10">
        <f t="shared" si="41"/>
        <v>4984.892194099415</v>
      </c>
      <c r="E367" s="10">
        <f t="shared" si="42"/>
        <v>117.48377618768306</v>
      </c>
      <c r="F367" s="15">
        <f t="shared" si="43"/>
        <v>5102.375970287098</v>
      </c>
      <c r="H367" s="16"/>
      <c r="I367" s="17"/>
      <c r="J367" s="17"/>
      <c r="K367" s="17"/>
      <c r="L367" s="18"/>
    </row>
    <row r="368" spans="2:12" ht="12.75">
      <c r="B368" s="9">
        <f t="shared" si="39"/>
        <v>355</v>
      </c>
      <c r="C368" s="10">
        <f t="shared" si="40"/>
        <v>25258.73216079323</v>
      </c>
      <c r="D368" s="10">
        <f t="shared" si="41"/>
        <v>5001.50850141308</v>
      </c>
      <c r="E368" s="10">
        <f t="shared" si="42"/>
        <v>100.86746887401833</v>
      </c>
      <c r="F368" s="15">
        <f t="shared" si="43"/>
        <v>5102.375970287098</v>
      </c>
      <c r="H368" s="16"/>
      <c r="I368" s="17"/>
      <c r="J368" s="17"/>
      <c r="K368" s="17"/>
      <c r="L368" s="18"/>
    </row>
    <row r="369" spans="2:12" ht="12.75">
      <c r="B369" s="9">
        <f t="shared" si="39"/>
        <v>356</v>
      </c>
      <c r="C369" s="10">
        <f t="shared" si="40"/>
        <v>20240.55196437544</v>
      </c>
      <c r="D369" s="10">
        <f t="shared" si="41"/>
        <v>5018.18019641779</v>
      </c>
      <c r="E369" s="10">
        <f t="shared" si="42"/>
        <v>84.19577386930806</v>
      </c>
      <c r="F369" s="15">
        <f t="shared" si="43"/>
        <v>5102.375970287098</v>
      </c>
      <c r="H369" s="16"/>
      <c r="I369" s="17"/>
      <c r="J369" s="17"/>
      <c r="K369" s="17"/>
      <c r="L369" s="18"/>
    </row>
    <row r="370" spans="2:12" ht="12.75">
      <c r="B370" s="9">
        <f t="shared" si="39"/>
        <v>357</v>
      </c>
      <c r="C370" s="10">
        <f t="shared" si="40"/>
        <v>15205.64450063626</v>
      </c>
      <c r="D370" s="10">
        <f t="shared" si="41"/>
        <v>5034.907463739183</v>
      </c>
      <c r="E370" s="10">
        <f t="shared" si="42"/>
        <v>67.46850654791542</v>
      </c>
      <c r="F370" s="15">
        <f t="shared" si="43"/>
        <v>5102.375970287098</v>
      </c>
      <c r="H370" s="16"/>
      <c r="I370" s="17"/>
      <c r="J370" s="17"/>
      <c r="K370" s="17"/>
      <c r="L370" s="18"/>
    </row>
    <row r="371" spans="2:12" ht="12.75">
      <c r="B371" s="9">
        <f t="shared" si="39"/>
        <v>358</v>
      </c>
      <c r="C371" s="10">
        <f t="shared" si="40"/>
        <v>10153.954012017946</v>
      </c>
      <c r="D371" s="10">
        <f t="shared" si="41"/>
        <v>5051.690488618313</v>
      </c>
      <c r="E371" s="10">
        <f t="shared" si="42"/>
        <v>50.68548166878481</v>
      </c>
      <c r="F371" s="15">
        <f t="shared" si="43"/>
        <v>5102.3759702870975</v>
      </c>
      <c r="H371" s="16"/>
      <c r="I371" s="17"/>
      <c r="J371" s="17"/>
      <c r="K371" s="17"/>
      <c r="L371" s="18"/>
    </row>
    <row r="372" spans="2:12" ht="12.75">
      <c r="B372" s="9">
        <f t="shared" si="39"/>
        <v>359</v>
      </c>
      <c r="C372" s="10">
        <f t="shared" si="40"/>
        <v>5085.424555104238</v>
      </c>
      <c r="D372" s="10">
        <f t="shared" si="41"/>
        <v>5068.529456913709</v>
      </c>
      <c r="E372" s="10">
        <f t="shared" si="42"/>
        <v>33.84651337339043</v>
      </c>
      <c r="F372" s="15">
        <f t="shared" si="43"/>
        <v>5102.375970287099</v>
      </c>
      <c r="H372" s="16"/>
      <c r="I372" s="17"/>
      <c r="J372" s="17"/>
      <c r="K372" s="17"/>
      <c r="L372" s="18"/>
    </row>
    <row r="373" spans="2:12" ht="13.5" thickBot="1">
      <c r="B373" s="22">
        <f t="shared" si="39"/>
        <v>360</v>
      </c>
      <c r="C373" s="23">
        <f t="shared" si="40"/>
        <v>8.176357368938625E-10</v>
      </c>
      <c r="D373" s="23">
        <f t="shared" si="41"/>
        <v>5085.42455510342</v>
      </c>
      <c r="E373" s="23">
        <f t="shared" si="42"/>
        <v>16.951415183678073</v>
      </c>
      <c r="F373" s="24">
        <f t="shared" si="43"/>
        <v>5102.375970287098</v>
      </c>
      <c r="H373" s="19"/>
      <c r="I373" s="20"/>
      <c r="J373" s="20"/>
      <c r="K373" s="20"/>
      <c r="L373" s="21"/>
    </row>
  </sheetData>
  <sheetProtection/>
  <mergeCells count="2">
    <mergeCell ref="H6:L6"/>
    <mergeCell ref="B6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C:\Program Files\palmOne\dror72\qsheet\כלי עזר\לוח סילוקין קרן שוה.qsh</dc:title>
  <dc:subject/>
  <dc:creator>דרור</dc:creator>
  <cp:keywords/>
  <dc:description/>
  <cp:lastModifiedBy>LENOVO</cp:lastModifiedBy>
  <dcterms:created xsi:type="dcterms:W3CDTF">2005-04-26T19:32:42Z</dcterms:created>
  <dcterms:modified xsi:type="dcterms:W3CDTF">2019-11-29T11:34:29Z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Info1_50[1]">
    <vt:lpwstr>0,C:\דרור\יעוץ משכנתאות\כלי עזר\לוח סילוקין קרן שוה.xls,3323712733,0,4026531874,1,1679364118,2,₪,65,Text,72,Bold Text,4026531874,Number,536875138,Money,4026532354,Percentage,76,Col Header,1026,Date,2050,Time,3074,Date &amp; Time,0,,0,,0,,0,,0,,0,,0,Edit Style</vt:lpwstr>
  </property>
  <property fmtid="{D5CDD505-2E9C-101B-9397-08002B2CF9AE}" pid="3" name="WorkbookInfo1_50[2]">
    <vt:lpwstr>s...</vt:lpwstr>
  </property>
  <property fmtid="{D5CDD505-2E9C-101B-9397-08002B2CF9AE}" pid="4" name="WorkbookInfo1_50">
    <vt:lpwstr>PROPERTY_CHUNKS=2</vt:lpwstr>
  </property>
  <property fmtid="{D5CDD505-2E9C-101B-9397-08002B2CF9AE}" pid="5" name="WorkbookSheets[1]">
    <vt:lpwstr>0,0,0,0,0,0,0,0,0,0,0,0,0,0,0,0,0,0,0,0,0,0,0,0,0,0,0,0,0,0,0,0,0,0,0,0,0,0,0,0,0,0,0,0,0,0,0,0,0,0</vt:lpwstr>
  </property>
  <property fmtid="{D5CDD505-2E9C-101B-9397-08002B2CF9AE}" pid="6" name="WorkbookSheets">
    <vt:lpwstr>PROPERTY_CHUNKS=1</vt:lpwstr>
  </property>
  <property fmtid="{D5CDD505-2E9C-101B-9397-08002B2CF9AE}" pid="7" name="QSHFileName[1]">
    <vt:lpwstr>C:\Program Files\palmOne\dror72\qsheet\כלי עזר\לוח סילוקין קרן שוה.qsh</vt:lpwstr>
  </property>
  <property fmtid="{D5CDD505-2E9C-101B-9397-08002B2CF9AE}" pid="8" name="QSHFileName">
    <vt:lpwstr>PROPERTY_CHUNKS=1</vt:lpwstr>
  </property>
</Properties>
</file>