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בחינת פוטנציאל" sheetId="5" r:id="rId1"/>
    <sheet name="לוח סילוקין" sheetId="6" r:id="rId2"/>
  </sheets>
  <calcPr calcId="145621"/>
</workbook>
</file>

<file path=xl/calcChain.xml><?xml version="1.0" encoding="utf-8"?>
<calcChain xmlns="http://schemas.openxmlformats.org/spreadsheetml/2006/main">
  <c r="B9" i="5" l="1"/>
  <c r="D4" i="6" l="1"/>
  <c r="D3" i="6"/>
  <c r="B3" i="5" l="1"/>
  <c r="B4" i="5" s="1"/>
  <c r="B18" i="5" l="1"/>
  <c r="B20" i="5" s="1"/>
  <c r="B8" i="5" l="1"/>
  <c r="B5" i="5"/>
  <c r="B10" i="5" l="1"/>
  <c r="B12" i="5" s="1"/>
  <c r="B24" i="5"/>
  <c r="B17" i="5"/>
  <c r="B11" i="5"/>
  <c r="D2" i="6"/>
  <c r="D10" i="6" s="1"/>
  <c r="C10" i="6" s="1"/>
  <c r="B11" i="6"/>
  <c r="B19" i="5" l="1"/>
  <c r="B16" i="5"/>
  <c r="B21" i="5"/>
  <c r="B22" i="5" s="1"/>
  <c r="B23" i="5" s="1"/>
  <c r="B25" i="5" s="1"/>
  <c r="E10" i="6"/>
  <c r="F10" i="6" s="1"/>
  <c r="B14" i="5" s="1"/>
  <c r="B15" i="5" s="1"/>
  <c r="E11" i="6"/>
  <c r="B12" i="6"/>
  <c r="D11" i="6"/>
  <c r="B26" i="5" l="1"/>
  <c r="B27" i="5" s="1"/>
  <c r="F11" i="6"/>
  <c r="E12" i="6"/>
  <c r="B13" i="6"/>
  <c r="D12" i="6"/>
  <c r="C11" i="6"/>
  <c r="F12" i="6" l="1"/>
  <c r="C12" i="6"/>
  <c r="E13" i="6"/>
  <c r="B14" i="6"/>
  <c r="D13" i="6"/>
  <c r="F13" i="6" l="1"/>
  <c r="E14" i="6"/>
  <c r="B15" i="6"/>
  <c r="D14" i="6"/>
  <c r="C13" i="6"/>
  <c r="C14" i="6" l="1"/>
  <c r="F14" i="6"/>
  <c r="E15" i="6"/>
  <c r="B16" i="6"/>
  <c r="D15" i="6"/>
  <c r="C15" i="6" l="1"/>
  <c r="F15" i="6"/>
  <c r="E16" i="6"/>
  <c r="B17" i="6"/>
  <c r="D16" i="6"/>
  <c r="C16" i="6" l="1"/>
  <c r="F16" i="6"/>
  <c r="E17" i="6"/>
  <c r="B18" i="6"/>
  <c r="D17" i="6"/>
  <c r="C17" i="6" l="1"/>
  <c r="F17" i="6"/>
  <c r="E18" i="6"/>
  <c r="B19" i="6"/>
  <c r="D18" i="6"/>
  <c r="C18" i="6" l="1"/>
  <c r="E19" i="6"/>
  <c r="B20" i="6"/>
  <c r="D19" i="6"/>
  <c r="F18" i="6"/>
  <c r="C19" i="6" l="1"/>
  <c r="E20" i="6"/>
  <c r="B21" i="6"/>
  <c r="D20" i="6"/>
  <c r="F19" i="6"/>
  <c r="F20" i="6" l="1"/>
  <c r="C20" i="6"/>
  <c r="E21" i="6"/>
  <c r="B22" i="6"/>
  <c r="D21" i="6"/>
  <c r="C21" i="6" l="1"/>
  <c r="F21" i="6"/>
  <c r="E22" i="6"/>
  <c r="B23" i="6"/>
  <c r="D22" i="6"/>
  <c r="C22" i="6" s="1"/>
  <c r="F22" i="6" l="1"/>
  <c r="E23" i="6"/>
  <c r="B24" i="6"/>
  <c r="D23" i="6"/>
  <c r="C23" i="6" s="1"/>
  <c r="F23" i="6" l="1"/>
  <c r="E24" i="6"/>
  <c r="B25" i="6"/>
  <c r="D24" i="6"/>
  <c r="C24" i="6" s="1"/>
  <c r="F24" i="6" l="1"/>
  <c r="E25" i="6"/>
  <c r="B26" i="6"/>
  <c r="D25" i="6"/>
  <c r="F25" i="6" l="1"/>
  <c r="C25" i="6"/>
  <c r="E26" i="6"/>
  <c r="B27" i="6"/>
  <c r="D26" i="6"/>
  <c r="F26" i="6" l="1"/>
  <c r="C26" i="6"/>
  <c r="E27" i="6"/>
  <c r="B28" i="6"/>
  <c r="D27" i="6"/>
  <c r="C27" i="6" l="1"/>
  <c r="F27" i="6"/>
  <c r="E28" i="6"/>
  <c r="B29" i="6"/>
  <c r="D28" i="6"/>
  <c r="F28" i="6" l="1"/>
  <c r="C28" i="6"/>
  <c r="E29" i="6"/>
  <c r="B30" i="6"/>
  <c r="D29" i="6"/>
  <c r="F29" i="6" l="1"/>
  <c r="C29" i="6"/>
  <c r="E30" i="6"/>
  <c r="B31" i="6"/>
  <c r="D30" i="6"/>
  <c r="C30" i="6" l="1"/>
  <c r="F30" i="6"/>
  <c r="E31" i="6"/>
  <c r="B32" i="6"/>
  <c r="D31" i="6"/>
  <c r="C31" i="6" s="1"/>
  <c r="F31" i="6" l="1"/>
  <c r="E32" i="6"/>
  <c r="B33" i="6"/>
  <c r="D32" i="6"/>
  <c r="C32" i="6" s="1"/>
  <c r="E33" i="6" l="1"/>
  <c r="B34" i="6"/>
  <c r="D33" i="6"/>
  <c r="C33" i="6" s="1"/>
  <c r="F32" i="6"/>
  <c r="B35" i="6" l="1"/>
  <c r="E34" i="6"/>
  <c r="D34" i="6"/>
  <c r="C34" i="6" s="1"/>
  <c r="F33" i="6"/>
  <c r="F34" i="6" l="1"/>
  <c r="E35" i="6"/>
  <c r="B36" i="6"/>
  <c r="D35" i="6"/>
  <c r="F35" i="6" l="1"/>
  <c r="B37" i="6"/>
  <c r="D36" i="6"/>
  <c r="E36" i="6"/>
  <c r="C35" i="6"/>
  <c r="C36" i="6" l="1"/>
  <c r="F36" i="6"/>
  <c r="E37" i="6"/>
  <c r="B38" i="6"/>
  <c r="D37" i="6"/>
  <c r="F37" i="6" l="1"/>
  <c r="C37" i="6"/>
  <c r="B39" i="6"/>
  <c r="D38" i="6"/>
  <c r="E38" i="6"/>
  <c r="F38" i="6" l="1"/>
  <c r="E39" i="6"/>
  <c r="B40" i="6"/>
  <c r="D39" i="6"/>
  <c r="C38" i="6"/>
  <c r="F39" i="6" l="1"/>
  <c r="C39" i="6"/>
  <c r="B41" i="6"/>
  <c r="D40" i="6"/>
  <c r="E40" i="6"/>
  <c r="C40" i="6" l="1"/>
  <c r="F40" i="6"/>
  <c r="E41" i="6"/>
  <c r="B42" i="6"/>
  <c r="D41" i="6"/>
  <c r="F41" i="6" l="1"/>
  <c r="C41" i="6"/>
  <c r="B43" i="6"/>
  <c r="D42" i="6"/>
  <c r="E42" i="6"/>
  <c r="C42" i="6" l="1"/>
  <c r="F42" i="6"/>
  <c r="E43" i="6"/>
  <c r="B44" i="6"/>
  <c r="D43" i="6"/>
  <c r="C43" i="6" s="1"/>
  <c r="F43" i="6" l="1"/>
  <c r="B45" i="6"/>
  <c r="D44" i="6"/>
  <c r="C44" i="6" s="1"/>
  <c r="E44" i="6"/>
  <c r="F44" i="6" l="1"/>
  <c r="E45" i="6"/>
  <c r="B46" i="6"/>
  <c r="D45" i="6"/>
  <c r="F45" i="6" l="1"/>
  <c r="B47" i="6"/>
  <c r="D46" i="6"/>
  <c r="E46" i="6"/>
  <c r="C45" i="6"/>
  <c r="C46" i="6" l="1"/>
  <c r="F46" i="6"/>
  <c r="E47" i="6"/>
  <c r="B48" i="6"/>
  <c r="D47" i="6"/>
  <c r="F47" i="6" l="1"/>
  <c r="B49" i="6"/>
  <c r="D48" i="6"/>
  <c r="E48" i="6"/>
  <c r="C47" i="6"/>
  <c r="F48" i="6" l="1"/>
  <c r="C48" i="6"/>
  <c r="E49" i="6"/>
  <c r="B50" i="6"/>
  <c r="D49" i="6"/>
  <c r="F49" i="6" l="1"/>
  <c r="B51" i="6"/>
  <c r="D50" i="6"/>
  <c r="E50" i="6"/>
  <c r="C49" i="6"/>
  <c r="C50" i="6" l="1"/>
  <c r="F50" i="6"/>
  <c r="E51" i="6"/>
  <c r="B52" i="6"/>
  <c r="D51" i="6"/>
  <c r="F51" i="6" l="1"/>
  <c r="B53" i="6"/>
  <c r="D52" i="6"/>
  <c r="E52" i="6"/>
  <c r="C51" i="6"/>
  <c r="C52" i="6" l="1"/>
  <c r="F52" i="6"/>
  <c r="E53" i="6"/>
  <c r="B54" i="6"/>
  <c r="D53" i="6"/>
  <c r="F53" i="6" l="1"/>
  <c r="B55" i="6"/>
  <c r="D54" i="6"/>
  <c r="E54" i="6"/>
  <c r="C53" i="6"/>
  <c r="F54" i="6" l="1"/>
  <c r="C54" i="6"/>
  <c r="B56" i="6"/>
  <c r="D55" i="6"/>
  <c r="E55" i="6"/>
  <c r="C55" i="6" l="1"/>
  <c r="F55" i="6"/>
  <c r="E56" i="6"/>
  <c r="B57" i="6"/>
  <c r="D56" i="6"/>
  <c r="F56" i="6" l="1"/>
  <c r="B58" i="6"/>
  <c r="D57" i="6"/>
  <c r="E57" i="6"/>
  <c r="C56" i="6"/>
  <c r="F57" i="6" l="1"/>
  <c r="C57" i="6"/>
  <c r="E58" i="6"/>
  <c r="B59" i="6"/>
  <c r="D58" i="6"/>
  <c r="F58" i="6" l="1"/>
  <c r="C58" i="6"/>
  <c r="B60" i="6"/>
  <c r="D59" i="6"/>
  <c r="E59" i="6"/>
  <c r="C59" i="6" l="1"/>
  <c r="E60" i="6"/>
  <c r="B61" i="6"/>
  <c r="D60" i="6"/>
  <c r="F59" i="6"/>
  <c r="F60" i="6" l="1"/>
  <c r="B62" i="6"/>
  <c r="D61" i="6"/>
  <c r="E61" i="6"/>
  <c r="C60" i="6"/>
  <c r="C61" i="6" l="1"/>
  <c r="F61" i="6"/>
  <c r="E62" i="6"/>
  <c r="B63" i="6"/>
  <c r="D62" i="6"/>
  <c r="F62" i="6" l="1"/>
  <c r="C62" i="6"/>
  <c r="B64" i="6"/>
  <c r="D63" i="6"/>
  <c r="E63" i="6"/>
  <c r="F63" i="6" l="1"/>
  <c r="C63" i="6"/>
  <c r="E64" i="6"/>
  <c r="B65" i="6"/>
  <c r="D64" i="6"/>
  <c r="F64" i="6" l="1"/>
  <c r="B66" i="6"/>
  <c r="D65" i="6"/>
  <c r="E65" i="6"/>
  <c r="C64" i="6"/>
  <c r="C65" i="6" l="1"/>
  <c r="F65" i="6"/>
  <c r="E66" i="6"/>
  <c r="B67" i="6"/>
  <c r="D66" i="6"/>
  <c r="F66" i="6" l="1"/>
  <c r="B68" i="6"/>
  <c r="D67" i="6"/>
  <c r="E67" i="6"/>
  <c r="C66" i="6"/>
  <c r="F67" i="6" l="1"/>
  <c r="C67" i="6"/>
  <c r="E68" i="6"/>
  <c r="B69" i="6"/>
  <c r="D68" i="6"/>
  <c r="F68" i="6" l="1"/>
  <c r="B70" i="6"/>
  <c r="D69" i="6"/>
  <c r="E69" i="6"/>
  <c r="C68" i="6"/>
  <c r="F69" i="6" l="1"/>
  <c r="C69" i="6"/>
  <c r="E70" i="6"/>
  <c r="B71" i="6"/>
  <c r="D70" i="6"/>
  <c r="F70" i="6" l="1"/>
  <c r="B72" i="6"/>
  <c r="D71" i="6"/>
  <c r="E71" i="6"/>
  <c r="C70" i="6"/>
  <c r="F71" i="6" l="1"/>
  <c r="C71" i="6"/>
  <c r="E72" i="6"/>
  <c r="B73" i="6"/>
  <c r="D72" i="6"/>
  <c r="F72" i="6" l="1"/>
  <c r="B74" i="6"/>
  <c r="D73" i="6"/>
  <c r="E73" i="6"/>
  <c r="C72" i="6"/>
  <c r="C73" i="6" l="1"/>
  <c r="F73" i="6"/>
  <c r="E74" i="6"/>
  <c r="B75" i="6"/>
  <c r="D74" i="6"/>
  <c r="F74" i="6" l="1"/>
  <c r="C74" i="6"/>
  <c r="B76" i="6"/>
  <c r="D75" i="6"/>
  <c r="E75" i="6"/>
  <c r="C75" i="6" l="1"/>
  <c r="F75" i="6"/>
  <c r="E76" i="6"/>
  <c r="B77" i="6"/>
  <c r="D76" i="6"/>
  <c r="F76" i="6" l="1"/>
  <c r="C76" i="6"/>
  <c r="B78" i="6"/>
  <c r="D77" i="6"/>
  <c r="E77" i="6"/>
  <c r="C77" i="6" l="1"/>
  <c r="F77" i="6"/>
  <c r="E78" i="6"/>
  <c r="B79" i="6"/>
  <c r="D78" i="6"/>
  <c r="F78" i="6" l="1"/>
  <c r="C78" i="6"/>
  <c r="B80" i="6"/>
  <c r="D79" i="6"/>
  <c r="E79" i="6"/>
  <c r="C79" i="6" l="1"/>
  <c r="F79" i="6"/>
  <c r="E80" i="6"/>
  <c r="B81" i="6"/>
  <c r="D80" i="6"/>
  <c r="C80" i="6" s="1"/>
  <c r="F80" i="6" l="1"/>
  <c r="B82" i="6"/>
  <c r="D81" i="6"/>
  <c r="E81" i="6"/>
  <c r="F81" i="6" l="1"/>
  <c r="C81" i="6"/>
  <c r="E82" i="6"/>
  <c r="B83" i="6"/>
  <c r="D82" i="6"/>
  <c r="F82" i="6" l="1"/>
  <c r="C82" i="6"/>
  <c r="B84" i="6"/>
  <c r="D83" i="6"/>
  <c r="E83" i="6"/>
  <c r="C83" i="6" l="1"/>
  <c r="F83" i="6"/>
  <c r="E84" i="6"/>
  <c r="B85" i="6"/>
  <c r="D84" i="6"/>
  <c r="C84" i="6" s="1"/>
  <c r="F84" i="6" l="1"/>
  <c r="B86" i="6"/>
  <c r="D85" i="6"/>
  <c r="C85" i="6" s="1"/>
  <c r="E85" i="6"/>
  <c r="E86" i="6" l="1"/>
  <c r="B87" i="6"/>
  <c r="D86" i="6"/>
  <c r="F85" i="6"/>
  <c r="F86" i="6" l="1"/>
  <c r="C86" i="6"/>
  <c r="B88" i="6"/>
  <c r="D87" i="6"/>
  <c r="E87" i="6"/>
  <c r="F87" i="6" l="1"/>
  <c r="C87" i="6"/>
  <c r="E88" i="6"/>
  <c r="B89" i="6"/>
  <c r="D88" i="6"/>
  <c r="F88" i="6" l="1"/>
  <c r="C88" i="6"/>
  <c r="B90" i="6"/>
  <c r="D89" i="6"/>
  <c r="E89" i="6"/>
  <c r="F89" i="6" l="1"/>
  <c r="C89" i="6"/>
  <c r="E90" i="6"/>
  <c r="B91" i="6"/>
  <c r="D90" i="6"/>
  <c r="C90" i="6" l="1"/>
  <c r="F90" i="6"/>
  <c r="B92" i="6"/>
  <c r="D91" i="6"/>
  <c r="E91" i="6"/>
  <c r="C91" i="6" l="1"/>
  <c r="F91" i="6"/>
  <c r="E92" i="6"/>
  <c r="B93" i="6"/>
  <c r="D92" i="6"/>
  <c r="F92" i="6" l="1"/>
  <c r="C92" i="6"/>
  <c r="B94" i="6"/>
  <c r="D93" i="6"/>
  <c r="E93" i="6"/>
  <c r="C93" i="6" l="1"/>
  <c r="F93" i="6"/>
  <c r="E94" i="6"/>
  <c r="B95" i="6"/>
  <c r="D94" i="6"/>
  <c r="F94" i="6" l="1"/>
  <c r="C94" i="6"/>
  <c r="B96" i="6"/>
  <c r="D95" i="6"/>
  <c r="E95" i="6"/>
  <c r="C95" i="6" l="1"/>
  <c r="E96" i="6"/>
  <c r="B97" i="6"/>
  <c r="D96" i="6"/>
  <c r="F95" i="6"/>
  <c r="F96" i="6" l="1"/>
  <c r="B98" i="6"/>
  <c r="D97" i="6"/>
  <c r="E97" i="6"/>
  <c r="C96" i="6"/>
  <c r="F97" i="6" l="1"/>
  <c r="C97" i="6"/>
  <c r="E98" i="6"/>
  <c r="B99" i="6"/>
  <c r="D98" i="6"/>
  <c r="F98" i="6" l="1"/>
  <c r="B100" i="6"/>
  <c r="D99" i="6"/>
  <c r="E99" i="6"/>
  <c r="C98" i="6"/>
  <c r="F99" i="6" l="1"/>
  <c r="C99" i="6"/>
  <c r="E100" i="6"/>
  <c r="B101" i="6"/>
  <c r="D100" i="6"/>
  <c r="F100" i="6" l="1"/>
  <c r="B102" i="6"/>
  <c r="D101" i="6"/>
  <c r="E101" i="6"/>
  <c r="C100" i="6"/>
  <c r="C101" i="6" l="1"/>
  <c r="F101" i="6"/>
  <c r="E102" i="6"/>
  <c r="B103" i="6"/>
  <c r="D102" i="6"/>
  <c r="F102" i="6" l="1"/>
  <c r="C102" i="6"/>
  <c r="B104" i="6"/>
  <c r="D103" i="6"/>
  <c r="C103" i="6" s="1"/>
  <c r="E103" i="6"/>
  <c r="E104" i="6" l="1"/>
  <c r="B105" i="6"/>
  <c r="D104" i="6"/>
  <c r="F103" i="6"/>
  <c r="F104" i="6" l="1"/>
  <c r="B106" i="6"/>
  <c r="D105" i="6"/>
  <c r="E105" i="6"/>
  <c r="C104" i="6"/>
  <c r="F105" i="6" l="1"/>
  <c r="C105" i="6"/>
  <c r="E106" i="6"/>
  <c r="B107" i="6"/>
  <c r="D106" i="6"/>
  <c r="F106" i="6" l="1"/>
  <c r="B108" i="6"/>
  <c r="D107" i="6"/>
  <c r="E107" i="6"/>
  <c r="C106" i="6"/>
  <c r="F107" i="6" l="1"/>
  <c r="C107" i="6"/>
  <c r="E108" i="6"/>
  <c r="B109" i="6"/>
  <c r="D108" i="6"/>
  <c r="F108" i="6" l="1"/>
  <c r="B110" i="6"/>
  <c r="D109" i="6"/>
  <c r="E109" i="6"/>
  <c r="C108" i="6"/>
  <c r="C109" i="6" l="1"/>
  <c r="F109" i="6"/>
  <c r="E110" i="6"/>
  <c r="B111" i="6"/>
  <c r="D110" i="6"/>
  <c r="F110" i="6" l="1"/>
  <c r="C110" i="6"/>
  <c r="B112" i="6"/>
  <c r="D111" i="6"/>
  <c r="E111" i="6"/>
  <c r="C111" i="6" l="1"/>
  <c r="F111" i="6"/>
  <c r="E112" i="6"/>
  <c r="B113" i="6"/>
  <c r="D112" i="6"/>
  <c r="F112" i="6" l="1"/>
  <c r="D113" i="6"/>
  <c r="B114" i="6"/>
  <c r="E113" i="6"/>
  <c r="C112" i="6"/>
  <c r="F113" i="6" l="1"/>
  <c r="C113" i="6"/>
  <c r="E114" i="6"/>
  <c r="B115" i="6"/>
  <c r="D114" i="6"/>
  <c r="F114" i="6" l="1"/>
  <c r="C114" i="6"/>
  <c r="E115" i="6"/>
  <c r="B116" i="6"/>
  <c r="D115" i="6"/>
  <c r="C115" i="6" l="1"/>
  <c r="F115" i="6"/>
  <c r="E116" i="6"/>
  <c r="B117" i="6"/>
  <c r="D116" i="6"/>
  <c r="C116" i="6" s="1"/>
  <c r="F116" i="6" l="1"/>
  <c r="E117" i="6"/>
  <c r="B118" i="6"/>
  <c r="D117" i="6"/>
  <c r="C117" i="6" s="1"/>
  <c r="E118" i="6" l="1"/>
  <c r="B119" i="6"/>
  <c r="D118" i="6"/>
  <c r="F117" i="6"/>
  <c r="F118" i="6" l="1"/>
  <c r="C118" i="6"/>
  <c r="E119" i="6"/>
  <c r="B120" i="6"/>
  <c r="D119" i="6"/>
  <c r="F119" i="6" l="1"/>
  <c r="C119" i="6"/>
  <c r="E120" i="6"/>
  <c r="B121" i="6"/>
  <c r="D120" i="6"/>
  <c r="C120" i="6" l="1"/>
  <c r="F120" i="6"/>
  <c r="E121" i="6"/>
  <c r="B122" i="6"/>
  <c r="D121" i="6"/>
  <c r="C121" i="6" l="1"/>
  <c r="F121" i="6"/>
  <c r="E122" i="6"/>
  <c r="B123" i="6"/>
  <c r="D122" i="6"/>
  <c r="C122" i="6" s="1"/>
  <c r="F122" i="6" l="1"/>
  <c r="E123" i="6"/>
  <c r="B124" i="6"/>
  <c r="D123" i="6"/>
  <c r="C123" i="6" s="1"/>
  <c r="F123" i="6" l="1"/>
  <c r="E124" i="6"/>
  <c r="B125" i="6"/>
  <c r="D124" i="6"/>
  <c r="C124" i="6" s="1"/>
  <c r="F124" i="6" l="1"/>
  <c r="E125" i="6"/>
  <c r="B126" i="6"/>
  <c r="D125" i="6"/>
  <c r="F125" i="6" l="1"/>
  <c r="C125" i="6"/>
  <c r="E126" i="6"/>
  <c r="B127" i="6"/>
  <c r="D126" i="6"/>
  <c r="F126" i="6" l="1"/>
  <c r="E127" i="6"/>
  <c r="B128" i="6"/>
  <c r="D127" i="6"/>
  <c r="C126" i="6"/>
  <c r="F127" i="6" l="1"/>
  <c r="C127" i="6"/>
  <c r="E128" i="6"/>
  <c r="B129" i="6"/>
  <c r="D128" i="6"/>
  <c r="C128" i="6" l="1"/>
  <c r="E129" i="6"/>
  <c r="B130" i="6"/>
  <c r="D129" i="6"/>
  <c r="F128" i="6"/>
  <c r="C129" i="6" l="1"/>
  <c r="F129" i="6"/>
  <c r="E130" i="6"/>
  <c r="B131" i="6"/>
  <c r="D130" i="6"/>
  <c r="F130" i="6" l="1"/>
  <c r="C130" i="6"/>
  <c r="E131" i="6"/>
  <c r="B132" i="6"/>
  <c r="D131" i="6"/>
  <c r="F131" i="6" l="1"/>
  <c r="C131" i="6"/>
  <c r="E132" i="6"/>
  <c r="B133" i="6"/>
  <c r="D132" i="6"/>
  <c r="F132" i="6" l="1"/>
  <c r="E133" i="6"/>
  <c r="B134" i="6"/>
  <c r="D133" i="6"/>
  <c r="C132" i="6"/>
  <c r="F133" i="6" l="1"/>
  <c r="C133" i="6"/>
  <c r="E134" i="6"/>
  <c r="B135" i="6"/>
  <c r="D134" i="6"/>
  <c r="F134" i="6" l="1"/>
  <c r="C134" i="6"/>
  <c r="E135" i="6"/>
  <c r="B136" i="6"/>
  <c r="D135" i="6"/>
  <c r="C135" i="6" l="1"/>
  <c r="E136" i="6"/>
  <c r="B137" i="6"/>
  <c r="D136" i="6"/>
  <c r="F135" i="6"/>
  <c r="C136" i="6" l="1"/>
  <c r="E137" i="6"/>
  <c r="B138" i="6"/>
  <c r="D137" i="6"/>
  <c r="F136" i="6"/>
  <c r="F137" i="6" l="1"/>
  <c r="C137" i="6"/>
  <c r="E138" i="6"/>
  <c r="B139" i="6"/>
  <c r="D138" i="6"/>
  <c r="F138" i="6" l="1"/>
  <c r="C138" i="6"/>
  <c r="E139" i="6"/>
  <c r="B140" i="6"/>
  <c r="D139" i="6"/>
  <c r="C139" i="6" l="1"/>
  <c r="F139" i="6"/>
  <c r="E140" i="6"/>
  <c r="B141" i="6"/>
  <c r="D140" i="6"/>
  <c r="C140" i="6" s="1"/>
  <c r="F140" i="6" l="1"/>
  <c r="E141" i="6"/>
  <c r="B142" i="6"/>
  <c r="D141" i="6"/>
  <c r="C141" i="6" s="1"/>
  <c r="F141" i="6" l="1"/>
  <c r="E142" i="6"/>
  <c r="B143" i="6"/>
  <c r="D142" i="6"/>
  <c r="F142" i="6" l="1"/>
  <c r="C142" i="6"/>
  <c r="E143" i="6"/>
  <c r="B144" i="6"/>
  <c r="D143" i="6"/>
  <c r="C143" i="6" l="1"/>
  <c r="F143" i="6"/>
  <c r="E144" i="6"/>
  <c r="B145" i="6"/>
  <c r="D144" i="6"/>
  <c r="C144" i="6" s="1"/>
  <c r="F144" i="6" l="1"/>
  <c r="E145" i="6"/>
  <c r="B146" i="6"/>
  <c r="D145" i="6"/>
  <c r="C145" i="6" s="1"/>
  <c r="F145" i="6" l="1"/>
  <c r="E146" i="6"/>
  <c r="B147" i="6"/>
  <c r="D146" i="6"/>
  <c r="C146" i="6" s="1"/>
  <c r="E147" i="6" l="1"/>
  <c r="B148" i="6"/>
  <c r="D147" i="6"/>
  <c r="C147" i="6" s="1"/>
  <c r="F146" i="6"/>
  <c r="F147" i="6" l="1"/>
  <c r="E148" i="6"/>
  <c r="B149" i="6"/>
  <c r="D148" i="6"/>
  <c r="C148" i="6" s="1"/>
  <c r="F148" i="6" l="1"/>
  <c r="E149" i="6"/>
  <c r="B150" i="6"/>
  <c r="D149" i="6"/>
  <c r="C149" i="6" s="1"/>
  <c r="F149" i="6" l="1"/>
  <c r="E150" i="6"/>
  <c r="B151" i="6"/>
  <c r="D150" i="6"/>
  <c r="C150" i="6" s="1"/>
  <c r="E151" i="6" l="1"/>
  <c r="B152" i="6"/>
  <c r="D151" i="6"/>
  <c r="C151" i="6" s="1"/>
  <c r="F150" i="6"/>
  <c r="F151" i="6" l="1"/>
  <c r="E152" i="6"/>
  <c r="B153" i="6"/>
  <c r="D152" i="6"/>
  <c r="C152" i="6" s="1"/>
  <c r="F152" i="6" l="1"/>
  <c r="E153" i="6"/>
  <c r="B154" i="6"/>
  <c r="D153" i="6"/>
  <c r="C153" i="6" s="1"/>
  <c r="F153" i="6" l="1"/>
  <c r="E154" i="6"/>
  <c r="B155" i="6"/>
  <c r="D154" i="6"/>
  <c r="C154" i="6" s="1"/>
  <c r="E155" i="6" l="1"/>
  <c r="B156" i="6"/>
  <c r="D155" i="6"/>
  <c r="C155" i="6" s="1"/>
  <c r="F154" i="6"/>
  <c r="F155" i="6" l="1"/>
  <c r="E156" i="6"/>
  <c r="B157" i="6"/>
  <c r="D156" i="6"/>
  <c r="C156" i="6" s="1"/>
  <c r="F156" i="6" l="1"/>
  <c r="E157" i="6"/>
  <c r="B158" i="6"/>
  <c r="D157" i="6"/>
  <c r="C157" i="6" s="1"/>
  <c r="F157" i="6" l="1"/>
  <c r="E158" i="6"/>
  <c r="B159" i="6"/>
  <c r="D158" i="6"/>
  <c r="F158" i="6" l="1"/>
  <c r="C158" i="6"/>
  <c r="E159" i="6"/>
  <c r="B160" i="6"/>
  <c r="D159" i="6"/>
  <c r="F159" i="6" l="1"/>
  <c r="C159" i="6"/>
  <c r="E160" i="6"/>
  <c r="B161" i="6"/>
  <c r="D160" i="6"/>
  <c r="C160" i="6" l="1"/>
  <c r="F160" i="6"/>
  <c r="E161" i="6"/>
  <c r="B162" i="6"/>
  <c r="D161" i="6"/>
  <c r="C161" i="6" s="1"/>
  <c r="F161" i="6" l="1"/>
  <c r="E162" i="6"/>
  <c r="B163" i="6"/>
  <c r="D162" i="6"/>
  <c r="C162" i="6" s="1"/>
  <c r="F162" i="6" l="1"/>
  <c r="E163" i="6"/>
  <c r="B164" i="6"/>
  <c r="D163" i="6"/>
  <c r="C163" i="6" s="1"/>
  <c r="E164" i="6" l="1"/>
  <c r="B165" i="6"/>
  <c r="D164" i="6"/>
  <c r="C164" i="6" s="1"/>
  <c r="F163" i="6"/>
  <c r="F164" i="6" l="1"/>
  <c r="E165" i="6"/>
  <c r="B166" i="6"/>
  <c r="D165" i="6"/>
  <c r="F165" i="6" l="1"/>
  <c r="C165" i="6"/>
  <c r="E166" i="6"/>
  <c r="B167" i="6"/>
  <c r="D166" i="6"/>
  <c r="F166" i="6" l="1"/>
  <c r="C166" i="6"/>
  <c r="E167" i="6"/>
  <c r="B168" i="6"/>
  <c r="D167" i="6"/>
  <c r="F167" i="6" l="1"/>
  <c r="C167" i="6"/>
  <c r="E168" i="6"/>
  <c r="B169" i="6"/>
  <c r="D168" i="6"/>
  <c r="F168" i="6" l="1"/>
  <c r="C168" i="6"/>
  <c r="E169" i="6"/>
  <c r="B170" i="6"/>
  <c r="D169" i="6"/>
  <c r="C169" i="6" l="1"/>
  <c r="F169" i="6"/>
  <c r="E170" i="6"/>
  <c r="B171" i="6"/>
  <c r="D170" i="6"/>
  <c r="C170" i="6" l="1"/>
  <c r="F170" i="6"/>
  <c r="E171" i="6"/>
  <c r="B172" i="6"/>
  <c r="D171" i="6"/>
  <c r="C171" i="6" l="1"/>
  <c r="F171" i="6"/>
  <c r="E172" i="6"/>
  <c r="B173" i="6"/>
  <c r="D172" i="6"/>
  <c r="F172" i="6" l="1"/>
  <c r="C172" i="6"/>
  <c r="E173" i="6"/>
  <c r="B174" i="6"/>
  <c r="D173" i="6"/>
  <c r="C173" i="6" l="1"/>
  <c r="F173" i="6"/>
  <c r="E174" i="6"/>
  <c r="B175" i="6"/>
  <c r="D174" i="6"/>
  <c r="F174" i="6" l="1"/>
  <c r="C174" i="6"/>
  <c r="E175" i="6"/>
  <c r="B176" i="6"/>
  <c r="D175" i="6"/>
  <c r="C175" i="6" l="1"/>
  <c r="F175" i="6"/>
  <c r="E176" i="6"/>
  <c r="B177" i="6"/>
  <c r="D176" i="6"/>
  <c r="C176" i="6" s="1"/>
  <c r="F176" i="6" l="1"/>
  <c r="E177" i="6"/>
  <c r="B178" i="6"/>
  <c r="D177" i="6"/>
  <c r="C177" i="6" s="1"/>
  <c r="F177" i="6" l="1"/>
  <c r="E178" i="6"/>
  <c r="B179" i="6"/>
  <c r="D178" i="6"/>
  <c r="C178" i="6" s="1"/>
  <c r="F178" i="6" l="1"/>
  <c r="E179" i="6"/>
  <c r="B180" i="6"/>
  <c r="D179" i="6"/>
  <c r="C179" i="6" s="1"/>
  <c r="F179" i="6" l="1"/>
  <c r="E180" i="6"/>
  <c r="B181" i="6"/>
  <c r="D180" i="6"/>
  <c r="C180" i="6" s="1"/>
  <c r="B182" i="6" l="1"/>
  <c r="E181" i="6"/>
  <c r="D181" i="6"/>
  <c r="C181" i="6" s="1"/>
  <c r="F180" i="6"/>
  <c r="F181" i="6" l="1"/>
  <c r="B183" i="6"/>
  <c r="D182" i="6"/>
  <c r="C182" i="6" s="1"/>
  <c r="E182" i="6"/>
  <c r="F182" i="6" l="1"/>
  <c r="E183" i="6"/>
  <c r="B184" i="6"/>
  <c r="D183" i="6"/>
  <c r="C183" i="6" s="1"/>
  <c r="F183" i="6" l="1"/>
  <c r="B185" i="6"/>
  <c r="D184" i="6"/>
  <c r="C184" i="6" s="1"/>
  <c r="E184" i="6"/>
  <c r="E185" i="6" l="1"/>
  <c r="B186" i="6"/>
  <c r="D185" i="6"/>
  <c r="F184" i="6"/>
  <c r="F185" i="6" l="1"/>
  <c r="B187" i="6"/>
  <c r="D186" i="6"/>
  <c r="E186" i="6"/>
  <c r="C185" i="6"/>
  <c r="F186" i="6" l="1"/>
  <c r="C186" i="6"/>
  <c r="E187" i="6"/>
  <c r="B188" i="6"/>
  <c r="D187" i="6"/>
  <c r="F187" i="6" l="1"/>
  <c r="B189" i="6"/>
  <c r="D188" i="6"/>
  <c r="E188" i="6"/>
  <c r="C187" i="6"/>
  <c r="C188" i="6" l="1"/>
  <c r="F188" i="6"/>
  <c r="E189" i="6"/>
  <c r="B190" i="6"/>
  <c r="D189" i="6"/>
  <c r="C189" i="6" s="1"/>
  <c r="F189" i="6" l="1"/>
  <c r="B191" i="6"/>
  <c r="D190" i="6"/>
  <c r="C190" i="6" s="1"/>
  <c r="E190" i="6"/>
  <c r="E191" i="6" l="1"/>
  <c r="B192" i="6"/>
  <c r="D191" i="6"/>
  <c r="F190" i="6"/>
  <c r="F191" i="6" l="1"/>
  <c r="C191" i="6"/>
  <c r="B193" i="6"/>
  <c r="D192" i="6"/>
  <c r="E192" i="6"/>
  <c r="F192" i="6" l="1"/>
  <c r="C192" i="6"/>
  <c r="E193" i="6"/>
  <c r="B194" i="6"/>
  <c r="D193" i="6"/>
  <c r="F193" i="6" l="1"/>
  <c r="C193" i="6"/>
  <c r="B195" i="6"/>
  <c r="D194" i="6"/>
  <c r="E194" i="6"/>
  <c r="C194" i="6" l="1"/>
  <c r="F194" i="6"/>
  <c r="E195" i="6"/>
  <c r="B196" i="6"/>
  <c r="D195" i="6"/>
  <c r="C195" i="6" s="1"/>
  <c r="F195" i="6" l="1"/>
  <c r="B197" i="6"/>
  <c r="D196" i="6"/>
  <c r="C196" i="6" s="1"/>
  <c r="E196" i="6"/>
  <c r="F196" i="6" l="1"/>
  <c r="E197" i="6"/>
  <c r="B198" i="6"/>
  <c r="D197" i="6"/>
  <c r="F197" i="6" l="1"/>
  <c r="B199" i="6"/>
  <c r="D198" i="6"/>
  <c r="E198" i="6"/>
  <c r="C197" i="6"/>
  <c r="C198" i="6" l="1"/>
  <c r="F198" i="6"/>
  <c r="E199" i="6"/>
  <c r="B200" i="6"/>
  <c r="D199" i="6"/>
  <c r="F199" i="6" l="1"/>
  <c r="C199" i="6"/>
  <c r="B201" i="6"/>
  <c r="D200" i="6"/>
  <c r="E200" i="6"/>
  <c r="C200" i="6" l="1"/>
  <c r="F200" i="6"/>
  <c r="E201" i="6"/>
  <c r="B202" i="6"/>
  <c r="D201" i="6"/>
  <c r="F201" i="6" l="1"/>
  <c r="C201" i="6"/>
  <c r="B203" i="6"/>
  <c r="D202" i="6"/>
  <c r="C202" i="6" s="1"/>
  <c r="E202" i="6"/>
  <c r="F202" i="6" l="1"/>
  <c r="E203" i="6"/>
  <c r="B204" i="6"/>
  <c r="D203" i="6"/>
  <c r="C203" i="6" s="1"/>
  <c r="F203" i="6" l="1"/>
  <c r="B205" i="6"/>
  <c r="D204" i="6"/>
  <c r="C204" i="6" s="1"/>
  <c r="E204" i="6"/>
  <c r="F204" i="6" l="1"/>
  <c r="E205" i="6"/>
  <c r="B206" i="6"/>
  <c r="D205" i="6"/>
  <c r="F205" i="6" l="1"/>
  <c r="C205" i="6"/>
  <c r="B207" i="6"/>
  <c r="D206" i="6"/>
  <c r="E206" i="6"/>
  <c r="C206" i="6" l="1"/>
  <c r="E207" i="6"/>
  <c r="B208" i="6"/>
  <c r="D207" i="6"/>
  <c r="F206" i="6"/>
  <c r="F207" i="6" l="1"/>
  <c r="B209" i="6"/>
  <c r="D208" i="6"/>
  <c r="E208" i="6"/>
  <c r="C207" i="6"/>
  <c r="C208" i="6" l="1"/>
  <c r="F208" i="6"/>
  <c r="E209" i="6"/>
  <c r="B210" i="6"/>
  <c r="D209" i="6"/>
  <c r="F209" i="6" l="1"/>
  <c r="C209" i="6"/>
  <c r="B211" i="6"/>
  <c r="D210" i="6"/>
  <c r="E210" i="6"/>
  <c r="F210" i="6" l="1"/>
  <c r="C210" i="6"/>
  <c r="E211" i="6"/>
  <c r="B212" i="6"/>
  <c r="D211" i="6"/>
  <c r="F211" i="6" l="1"/>
  <c r="B213" i="6"/>
  <c r="D212" i="6"/>
  <c r="E212" i="6"/>
  <c r="C211" i="6"/>
  <c r="F212" i="6" l="1"/>
  <c r="C212" i="6"/>
  <c r="E213" i="6"/>
  <c r="B214" i="6"/>
  <c r="D213" i="6"/>
  <c r="F213" i="6" l="1"/>
  <c r="C213" i="6"/>
  <c r="B215" i="6"/>
  <c r="D214" i="6"/>
  <c r="E214" i="6"/>
  <c r="F214" i="6" l="1"/>
  <c r="C214" i="6"/>
  <c r="E215" i="6"/>
  <c r="B216" i="6"/>
  <c r="D215" i="6"/>
  <c r="F215" i="6" l="1"/>
  <c r="B217" i="6"/>
  <c r="D216" i="6"/>
  <c r="E216" i="6"/>
  <c r="C215" i="6"/>
  <c r="F216" i="6" l="1"/>
  <c r="C216" i="6"/>
  <c r="E217" i="6"/>
  <c r="B218" i="6"/>
  <c r="D217" i="6"/>
  <c r="F217" i="6" l="1"/>
  <c r="B219" i="6"/>
  <c r="D218" i="6"/>
  <c r="E218" i="6"/>
  <c r="C217" i="6"/>
  <c r="F218" i="6" l="1"/>
  <c r="C218" i="6"/>
  <c r="E219" i="6"/>
  <c r="B220" i="6"/>
  <c r="D219" i="6"/>
  <c r="F219" i="6" l="1"/>
  <c r="C219" i="6"/>
  <c r="B221" i="6"/>
  <c r="D220" i="6"/>
  <c r="E220" i="6"/>
  <c r="C220" i="6" l="1"/>
  <c r="F220" i="6"/>
  <c r="E221" i="6"/>
  <c r="B222" i="6"/>
  <c r="D221" i="6"/>
  <c r="F221" i="6" l="1"/>
  <c r="C221" i="6"/>
  <c r="B223" i="6"/>
  <c r="D222" i="6"/>
  <c r="E222" i="6"/>
  <c r="C222" i="6" l="1"/>
  <c r="F222" i="6"/>
  <c r="E223" i="6"/>
  <c r="B224" i="6"/>
  <c r="D223" i="6"/>
  <c r="F223" i="6" l="1"/>
  <c r="B225" i="6"/>
  <c r="D224" i="6"/>
  <c r="E224" i="6"/>
  <c r="C223" i="6"/>
  <c r="F224" i="6" l="1"/>
  <c r="C224" i="6"/>
  <c r="E225" i="6"/>
  <c r="B226" i="6"/>
  <c r="D225" i="6"/>
  <c r="F225" i="6" l="1"/>
  <c r="B227" i="6"/>
  <c r="D226" i="6"/>
  <c r="E226" i="6"/>
  <c r="C225" i="6"/>
  <c r="F226" i="6" l="1"/>
  <c r="C226" i="6"/>
  <c r="E227" i="6"/>
  <c r="B228" i="6"/>
  <c r="D227" i="6"/>
  <c r="F227" i="6" l="1"/>
  <c r="B229" i="6"/>
  <c r="D228" i="6"/>
  <c r="E228" i="6"/>
  <c r="C227" i="6"/>
  <c r="F228" i="6" l="1"/>
  <c r="C228" i="6"/>
  <c r="E229" i="6"/>
  <c r="B230" i="6"/>
  <c r="D229" i="6"/>
  <c r="F229" i="6" l="1"/>
  <c r="B231" i="6"/>
  <c r="D230" i="6"/>
  <c r="E230" i="6"/>
  <c r="C229" i="6"/>
  <c r="F230" i="6" l="1"/>
  <c r="C230" i="6"/>
  <c r="E231" i="6"/>
  <c r="B232" i="6"/>
  <c r="D231" i="6"/>
  <c r="F231" i="6" l="1"/>
  <c r="B233" i="6"/>
  <c r="D232" i="6"/>
  <c r="E232" i="6"/>
  <c r="C231" i="6"/>
  <c r="F232" i="6" l="1"/>
  <c r="C232" i="6"/>
  <c r="E233" i="6"/>
  <c r="B234" i="6"/>
  <c r="D233" i="6"/>
  <c r="F233" i="6" l="1"/>
  <c r="C233" i="6"/>
  <c r="B235" i="6"/>
  <c r="D234" i="6"/>
  <c r="E234" i="6"/>
  <c r="C234" i="6" l="1"/>
  <c r="F234" i="6"/>
  <c r="E235" i="6"/>
  <c r="B236" i="6"/>
  <c r="D235" i="6"/>
  <c r="F235" i="6" l="1"/>
  <c r="C235" i="6"/>
  <c r="B237" i="6"/>
  <c r="D236" i="6"/>
  <c r="E236" i="6"/>
  <c r="F236" i="6" l="1"/>
  <c r="C236" i="6"/>
  <c r="E237" i="6"/>
  <c r="B238" i="6"/>
  <c r="D237" i="6"/>
  <c r="C237" i="6" l="1"/>
  <c r="F237" i="6"/>
  <c r="B239" i="6"/>
  <c r="D238" i="6"/>
  <c r="C238" i="6" s="1"/>
  <c r="E238" i="6"/>
  <c r="F238" i="6" l="1"/>
  <c r="B240" i="6"/>
  <c r="E239" i="6"/>
  <c r="D239" i="6"/>
  <c r="F239" i="6" l="1"/>
  <c r="C239" i="6"/>
  <c r="E240" i="6"/>
  <c r="B241" i="6"/>
  <c r="D240" i="6"/>
  <c r="F240" i="6" l="1"/>
  <c r="C240" i="6"/>
  <c r="E241" i="6"/>
  <c r="B242" i="6"/>
  <c r="D241" i="6"/>
  <c r="F241" i="6" l="1"/>
  <c r="C241" i="6"/>
  <c r="E242" i="6"/>
  <c r="B243" i="6"/>
  <c r="D242" i="6"/>
  <c r="F242" i="6" l="1"/>
  <c r="C242" i="6"/>
  <c r="E243" i="6"/>
  <c r="B244" i="6"/>
  <c r="D243" i="6"/>
  <c r="C243" i="6" l="1"/>
  <c r="F243" i="6"/>
  <c r="E244" i="6"/>
  <c r="B245" i="6"/>
  <c r="D244" i="6"/>
  <c r="C244" i="6" s="1"/>
  <c r="E245" i="6" l="1"/>
  <c r="B246" i="6"/>
  <c r="D245" i="6"/>
  <c r="F244" i="6"/>
  <c r="F245" i="6" l="1"/>
  <c r="C245" i="6"/>
  <c r="E246" i="6"/>
  <c r="B247" i="6"/>
  <c r="D246" i="6"/>
  <c r="C246" i="6" l="1"/>
  <c r="E247" i="6"/>
  <c r="B248" i="6"/>
  <c r="D247" i="6"/>
  <c r="F246" i="6"/>
  <c r="C247" i="6" l="1"/>
  <c r="F247" i="6"/>
  <c r="E248" i="6"/>
  <c r="B249" i="6"/>
  <c r="D248" i="6"/>
  <c r="C248" i="6" s="1"/>
  <c r="F248" i="6" l="1"/>
  <c r="E249" i="6"/>
  <c r="B250" i="6"/>
  <c r="D249" i="6"/>
  <c r="F249" i="6" l="1"/>
  <c r="C249" i="6"/>
  <c r="E250" i="6"/>
  <c r="B251" i="6"/>
  <c r="D250" i="6"/>
  <c r="F250" i="6" l="1"/>
  <c r="C250" i="6"/>
  <c r="E251" i="6"/>
  <c r="B252" i="6"/>
  <c r="D251" i="6"/>
  <c r="C251" i="6" l="1"/>
  <c r="F251" i="6"/>
  <c r="E252" i="6"/>
  <c r="B253" i="6"/>
  <c r="D252" i="6"/>
  <c r="C252" i="6" s="1"/>
  <c r="F252" i="6" l="1"/>
  <c r="E253" i="6"/>
  <c r="B254" i="6"/>
  <c r="D253" i="6"/>
  <c r="F253" i="6" l="1"/>
  <c r="C253" i="6"/>
  <c r="E254" i="6"/>
  <c r="B255" i="6"/>
  <c r="D254" i="6"/>
  <c r="C254" i="6" l="1"/>
  <c r="F254" i="6"/>
  <c r="E255" i="6"/>
  <c r="B256" i="6"/>
  <c r="D255" i="6"/>
  <c r="C255" i="6" s="1"/>
  <c r="F255" i="6" l="1"/>
  <c r="E256" i="6"/>
  <c r="B257" i="6"/>
  <c r="D256" i="6"/>
  <c r="C256" i="6" s="1"/>
  <c r="F256" i="6" l="1"/>
  <c r="E257" i="6"/>
  <c r="B258" i="6"/>
  <c r="D257" i="6"/>
  <c r="F257" i="6" l="1"/>
  <c r="C257" i="6"/>
  <c r="E258" i="6"/>
  <c r="B259" i="6"/>
  <c r="D258" i="6"/>
  <c r="C258" i="6" l="1"/>
  <c r="F258" i="6"/>
  <c r="E259" i="6"/>
  <c r="B260" i="6"/>
  <c r="D259" i="6"/>
  <c r="F259" i="6" l="1"/>
  <c r="C259" i="6"/>
  <c r="E260" i="6"/>
  <c r="B261" i="6"/>
  <c r="D260" i="6"/>
  <c r="F260" i="6" l="1"/>
  <c r="C260" i="6"/>
  <c r="E261" i="6"/>
  <c r="B262" i="6"/>
  <c r="D261" i="6"/>
  <c r="F261" i="6" l="1"/>
  <c r="C261" i="6"/>
  <c r="E262" i="6"/>
  <c r="B263" i="6"/>
  <c r="D262" i="6"/>
  <c r="C262" i="6" l="1"/>
  <c r="F262" i="6"/>
  <c r="E263" i="6"/>
  <c r="B264" i="6"/>
  <c r="D263" i="6"/>
  <c r="C263" i="6" l="1"/>
  <c r="F263" i="6"/>
  <c r="E264" i="6"/>
  <c r="B265" i="6"/>
  <c r="D264" i="6"/>
  <c r="C264" i="6" s="1"/>
  <c r="F264" i="6" l="1"/>
  <c r="E265" i="6"/>
  <c r="B266" i="6"/>
  <c r="D265" i="6"/>
  <c r="F265" i="6" l="1"/>
  <c r="C265" i="6"/>
  <c r="E266" i="6"/>
  <c r="B267" i="6"/>
  <c r="D266" i="6"/>
  <c r="F266" i="6" l="1"/>
  <c r="C266" i="6"/>
  <c r="E267" i="6"/>
  <c r="B268" i="6"/>
  <c r="D267" i="6"/>
  <c r="C267" i="6" l="1"/>
  <c r="F267" i="6"/>
  <c r="E268" i="6"/>
  <c r="B269" i="6"/>
  <c r="D268" i="6"/>
  <c r="F268" i="6" l="1"/>
  <c r="E269" i="6"/>
  <c r="B270" i="6"/>
  <c r="D269" i="6"/>
  <c r="C268" i="6"/>
  <c r="C269" i="6" l="1"/>
  <c r="F269" i="6"/>
  <c r="E270" i="6"/>
  <c r="B271" i="6"/>
  <c r="D270" i="6"/>
  <c r="C270" i="6" s="1"/>
  <c r="F270" i="6" l="1"/>
  <c r="E271" i="6"/>
  <c r="B272" i="6"/>
  <c r="D271" i="6"/>
  <c r="F271" i="6" l="1"/>
  <c r="C271" i="6"/>
  <c r="E272" i="6"/>
  <c r="B273" i="6"/>
  <c r="D272" i="6"/>
  <c r="F272" i="6" l="1"/>
  <c r="C272" i="6"/>
  <c r="B274" i="6"/>
  <c r="E273" i="6"/>
  <c r="D273" i="6"/>
  <c r="F273" i="6" l="1"/>
  <c r="C273" i="6"/>
  <c r="B275" i="6"/>
  <c r="D274" i="6"/>
  <c r="C274" i="6" s="1"/>
  <c r="E274" i="6"/>
  <c r="F274" i="6" l="1"/>
  <c r="E275" i="6"/>
  <c r="B276" i="6"/>
  <c r="D275" i="6"/>
  <c r="F275" i="6" l="1"/>
  <c r="C275" i="6"/>
  <c r="B277" i="6"/>
  <c r="D276" i="6"/>
  <c r="E276" i="6"/>
  <c r="C276" i="6" l="1"/>
  <c r="F276" i="6"/>
  <c r="E277" i="6"/>
  <c r="B278" i="6"/>
  <c r="D277" i="6"/>
  <c r="F277" i="6" l="1"/>
  <c r="B279" i="6"/>
  <c r="D278" i="6"/>
  <c r="E278" i="6"/>
  <c r="C277" i="6"/>
  <c r="F278" i="6" l="1"/>
  <c r="C278" i="6"/>
  <c r="E279" i="6"/>
  <c r="B280" i="6"/>
  <c r="D279" i="6"/>
  <c r="F279" i="6" l="1"/>
  <c r="B281" i="6"/>
  <c r="D280" i="6"/>
  <c r="E280" i="6"/>
  <c r="C279" i="6"/>
  <c r="C280" i="6" l="1"/>
  <c r="F280" i="6"/>
  <c r="E281" i="6"/>
  <c r="B282" i="6"/>
  <c r="D281" i="6"/>
  <c r="F281" i="6" l="1"/>
  <c r="B283" i="6"/>
  <c r="D282" i="6"/>
  <c r="E282" i="6"/>
  <c r="C281" i="6"/>
  <c r="C282" i="6" l="1"/>
  <c r="F282" i="6"/>
  <c r="E283" i="6"/>
  <c r="B284" i="6"/>
  <c r="D283" i="6"/>
  <c r="F283" i="6" l="1"/>
  <c r="B285" i="6"/>
  <c r="D284" i="6"/>
  <c r="E284" i="6"/>
  <c r="C283" i="6"/>
  <c r="C284" i="6" l="1"/>
  <c r="F284" i="6"/>
  <c r="E285" i="6"/>
  <c r="B286" i="6"/>
  <c r="D285" i="6"/>
  <c r="F285" i="6" l="1"/>
  <c r="B287" i="6"/>
  <c r="D286" i="6"/>
  <c r="E286" i="6"/>
  <c r="C285" i="6"/>
  <c r="C286" i="6" l="1"/>
  <c r="F286" i="6"/>
  <c r="E287" i="6"/>
  <c r="B288" i="6"/>
  <c r="D287" i="6"/>
  <c r="F287" i="6" l="1"/>
  <c r="B289" i="6"/>
  <c r="D288" i="6"/>
  <c r="E288" i="6"/>
  <c r="C287" i="6"/>
  <c r="C288" i="6" l="1"/>
  <c r="F288" i="6"/>
  <c r="E289" i="6"/>
  <c r="B290" i="6"/>
  <c r="D289" i="6"/>
  <c r="F289" i="6" l="1"/>
  <c r="B291" i="6"/>
  <c r="D290" i="6"/>
  <c r="E290" i="6"/>
  <c r="C289" i="6"/>
  <c r="C290" i="6" l="1"/>
  <c r="F290" i="6"/>
  <c r="E291" i="6"/>
  <c r="B292" i="6"/>
  <c r="D291" i="6"/>
  <c r="F291" i="6" l="1"/>
  <c r="B293" i="6"/>
  <c r="D292" i="6"/>
  <c r="E292" i="6"/>
  <c r="C291" i="6"/>
  <c r="F292" i="6" l="1"/>
  <c r="C292" i="6"/>
  <c r="E293" i="6"/>
  <c r="B294" i="6"/>
  <c r="D293" i="6"/>
  <c r="F293" i="6" l="1"/>
  <c r="B295" i="6"/>
  <c r="D294" i="6"/>
  <c r="E294" i="6"/>
  <c r="C293" i="6"/>
  <c r="C294" i="6" l="1"/>
  <c r="F294" i="6"/>
  <c r="E295" i="6"/>
  <c r="B296" i="6"/>
  <c r="D295" i="6"/>
  <c r="F295" i="6" l="1"/>
  <c r="B297" i="6"/>
  <c r="D296" i="6"/>
  <c r="E296" i="6"/>
  <c r="C295" i="6"/>
  <c r="F296" i="6" l="1"/>
  <c r="C296" i="6"/>
  <c r="E297" i="6"/>
  <c r="B298" i="6"/>
  <c r="D297" i="6"/>
  <c r="F297" i="6" l="1"/>
  <c r="B299" i="6"/>
  <c r="D298" i="6"/>
  <c r="E298" i="6"/>
  <c r="C297" i="6"/>
  <c r="C298" i="6" l="1"/>
  <c r="F298" i="6"/>
  <c r="E299" i="6"/>
  <c r="B300" i="6"/>
  <c r="D299" i="6"/>
  <c r="F299" i="6" l="1"/>
  <c r="B301" i="6"/>
  <c r="D300" i="6"/>
  <c r="E300" i="6"/>
  <c r="C299" i="6"/>
  <c r="C300" i="6" l="1"/>
  <c r="F300" i="6"/>
  <c r="E301" i="6"/>
  <c r="B302" i="6"/>
  <c r="D301" i="6"/>
  <c r="F301" i="6" l="1"/>
  <c r="B303" i="6"/>
  <c r="D302" i="6"/>
  <c r="E302" i="6"/>
  <c r="C301" i="6"/>
  <c r="F302" i="6" l="1"/>
  <c r="C302" i="6"/>
  <c r="E303" i="6"/>
  <c r="B304" i="6"/>
  <c r="D303" i="6"/>
  <c r="F303" i="6" l="1"/>
  <c r="B305" i="6"/>
  <c r="D304" i="6"/>
  <c r="E304" i="6"/>
  <c r="C303" i="6"/>
  <c r="F304" i="6" l="1"/>
  <c r="C304" i="6"/>
  <c r="E305" i="6"/>
  <c r="B306" i="6"/>
  <c r="D305" i="6"/>
  <c r="F305" i="6" l="1"/>
  <c r="B307" i="6"/>
  <c r="D306" i="6"/>
  <c r="E306" i="6"/>
  <c r="C305" i="6"/>
  <c r="F306" i="6" l="1"/>
  <c r="C306" i="6"/>
  <c r="E307" i="6"/>
  <c r="D307" i="6"/>
  <c r="B308" i="6"/>
  <c r="F307" i="6" l="1"/>
  <c r="E308" i="6"/>
  <c r="B309" i="6"/>
  <c r="D308" i="6"/>
  <c r="C307" i="6"/>
  <c r="C308" i="6" l="1"/>
  <c r="F308" i="6"/>
  <c r="E309" i="6"/>
  <c r="B310" i="6"/>
  <c r="D309" i="6"/>
  <c r="C309" i="6" l="1"/>
  <c r="F309" i="6"/>
  <c r="F8" i="6" s="1"/>
  <c r="E310" i="6"/>
  <c r="E8" i="6" s="1"/>
  <c r="B311" i="6"/>
  <c r="D310" i="6"/>
  <c r="D8" i="6" s="1"/>
  <c r="C310" i="6" l="1"/>
  <c r="E311" i="6"/>
  <c r="B312" i="6"/>
  <c r="D311" i="6"/>
  <c r="F310" i="6"/>
  <c r="F311" i="6" l="1"/>
  <c r="C311" i="6"/>
  <c r="E312" i="6"/>
  <c r="B313" i="6"/>
  <c r="D312" i="6"/>
  <c r="C312" i="6" l="1"/>
  <c r="F312" i="6"/>
  <c r="E313" i="6"/>
  <c r="B314" i="6"/>
  <c r="D313" i="6"/>
  <c r="C313" i="6" s="1"/>
  <c r="F313" i="6" l="1"/>
  <c r="E314" i="6"/>
  <c r="B315" i="6"/>
  <c r="D314" i="6"/>
  <c r="F314" i="6" l="1"/>
  <c r="C314" i="6"/>
  <c r="E315" i="6"/>
  <c r="B316" i="6"/>
  <c r="D315" i="6"/>
  <c r="F315" i="6" l="1"/>
  <c r="C315" i="6"/>
  <c r="E316" i="6"/>
  <c r="B317" i="6"/>
  <c r="D316" i="6"/>
  <c r="C316" i="6" l="1"/>
  <c r="F316" i="6"/>
  <c r="E317" i="6"/>
  <c r="B318" i="6"/>
  <c r="D317" i="6"/>
  <c r="C317" i="6" l="1"/>
  <c r="F317" i="6"/>
  <c r="E318" i="6"/>
  <c r="B319" i="6"/>
  <c r="D318" i="6"/>
  <c r="F318" i="6" l="1"/>
  <c r="C318" i="6"/>
  <c r="E319" i="6"/>
  <c r="B320" i="6"/>
  <c r="D319" i="6"/>
  <c r="C319" i="6" l="1"/>
  <c r="F319" i="6"/>
  <c r="E320" i="6"/>
  <c r="B321" i="6"/>
  <c r="D320" i="6"/>
  <c r="C320" i="6" l="1"/>
  <c r="F320" i="6"/>
  <c r="E321" i="6"/>
  <c r="B322" i="6"/>
  <c r="D321" i="6"/>
  <c r="C321" i="6" s="1"/>
  <c r="F321" i="6" l="1"/>
  <c r="E322" i="6"/>
  <c r="B323" i="6"/>
  <c r="D322" i="6"/>
  <c r="C322" i="6" s="1"/>
  <c r="E323" i="6" l="1"/>
  <c r="B324" i="6"/>
  <c r="D323" i="6"/>
  <c r="C323" i="6" s="1"/>
  <c r="F322" i="6"/>
  <c r="F323" i="6" l="1"/>
  <c r="E324" i="6"/>
  <c r="B325" i="6"/>
  <c r="D324" i="6"/>
  <c r="C324" i="6" s="1"/>
  <c r="F324" i="6" l="1"/>
  <c r="E325" i="6"/>
  <c r="B326" i="6"/>
  <c r="D325" i="6"/>
  <c r="C325" i="6" s="1"/>
  <c r="F325" i="6" l="1"/>
  <c r="E326" i="6"/>
  <c r="B327" i="6"/>
  <c r="D326" i="6"/>
  <c r="C326" i="6" s="1"/>
  <c r="F326" i="6" l="1"/>
  <c r="E327" i="6"/>
  <c r="B328" i="6"/>
  <c r="D327" i="6"/>
  <c r="F327" i="6" l="1"/>
  <c r="C327" i="6"/>
  <c r="E328" i="6"/>
  <c r="B329" i="6"/>
  <c r="D328" i="6"/>
  <c r="C328" i="6" l="1"/>
  <c r="E329" i="6"/>
  <c r="B330" i="6"/>
  <c r="D329" i="6"/>
  <c r="F328" i="6"/>
  <c r="C329" i="6" l="1"/>
  <c r="F329" i="6"/>
  <c r="E330" i="6"/>
  <c r="B331" i="6"/>
  <c r="D330" i="6"/>
  <c r="C330" i="6" l="1"/>
  <c r="F330" i="6"/>
  <c r="E331" i="6"/>
  <c r="B332" i="6"/>
  <c r="D331" i="6"/>
  <c r="C331" i="6" s="1"/>
  <c r="F331" i="6" l="1"/>
  <c r="E332" i="6"/>
  <c r="B333" i="6"/>
  <c r="D332" i="6"/>
  <c r="C332" i="6" s="1"/>
  <c r="F332" i="6" l="1"/>
  <c r="E333" i="6"/>
  <c r="B334" i="6"/>
  <c r="D333" i="6"/>
  <c r="C333" i="6" s="1"/>
  <c r="F333" i="6" l="1"/>
  <c r="E334" i="6"/>
  <c r="B335" i="6"/>
  <c r="D334" i="6"/>
  <c r="F334" i="6" l="1"/>
  <c r="C334" i="6"/>
  <c r="E335" i="6"/>
  <c r="B336" i="6"/>
  <c r="D335" i="6"/>
  <c r="F335" i="6" l="1"/>
  <c r="C335" i="6"/>
  <c r="E336" i="6"/>
  <c r="B337" i="6"/>
  <c r="D336" i="6"/>
  <c r="F336" i="6" l="1"/>
  <c r="C336" i="6"/>
  <c r="E337" i="6"/>
  <c r="B338" i="6"/>
  <c r="D337" i="6"/>
  <c r="C337" i="6" l="1"/>
  <c r="F337" i="6"/>
  <c r="E338" i="6"/>
  <c r="B339" i="6"/>
  <c r="D338" i="6"/>
  <c r="C338" i="6" l="1"/>
  <c r="F338" i="6"/>
  <c r="E339" i="6"/>
  <c r="B340" i="6"/>
  <c r="D339" i="6"/>
  <c r="F339" i="6" l="1"/>
  <c r="C339" i="6"/>
  <c r="E340" i="6"/>
  <c r="B341" i="6"/>
  <c r="D340" i="6"/>
  <c r="F340" i="6" l="1"/>
  <c r="C340" i="6"/>
  <c r="E341" i="6"/>
  <c r="B342" i="6"/>
  <c r="D341" i="6"/>
  <c r="C341" i="6" l="1"/>
  <c r="B343" i="6"/>
  <c r="D342" i="6"/>
  <c r="E342" i="6"/>
  <c r="F341" i="6"/>
  <c r="C342" i="6" l="1"/>
  <c r="F342" i="6"/>
  <c r="E343" i="6"/>
  <c r="B344" i="6"/>
  <c r="D343" i="6"/>
  <c r="C343" i="6" s="1"/>
  <c r="F343" i="6" l="1"/>
  <c r="E344" i="6"/>
  <c r="B345" i="6"/>
  <c r="D344" i="6"/>
  <c r="C344" i="6" s="1"/>
  <c r="F344" i="6" l="1"/>
  <c r="E345" i="6"/>
  <c r="B346" i="6"/>
  <c r="D345" i="6"/>
  <c r="C345" i="6" s="1"/>
  <c r="F345" i="6" l="1"/>
  <c r="E346" i="6"/>
  <c r="B347" i="6"/>
  <c r="D346" i="6"/>
  <c r="C346" i="6" s="1"/>
  <c r="F346" i="6" l="1"/>
  <c r="E347" i="6"/>
  <c r="B348" i="6"/>
  <c r="D347" i="6"/>
  <c r="C347" i="6" s="1"/>
  <c r="F347" i="6" l="1"/>
  <c r="E348" i="6"/>
  <c r="B349" i="6"/>
  <c r="D348" i="6"/>
  <c r="C348" i="6" s="1"/>
  <c r="F348" i="6" l="1"/>
  <c r="E349" i="6"/>
  <c r="B350" i="6"/>
  <c r="D349" i="6"/>
  <c r="C349" i="6" s="1"/>
  <c r="E350" i="6" l="1"/>
  <c r="B351" i="6"/>
  <c r="D350" i="6"/>
  <c r="F349" i="6"/>
  <c r="F350" i="6" l="1"/>
  <c r="C350" i="6"/>
  <c r="E351" i="6"/>
  <c r="B352" i="6"/>
  <c r="D351" i="6"/>
  <c r="C351" i="6" l="1"/>
  <c r="F351" i="6"/>
  <c r="E352" i="6"/>
  <c r="B353" i="6"/>
  <c r="D352" i="6"/>
  <c r="C352" i="6" s="1"/>
  <c r="F352" i="6" l="1"/>
  <c r="E353" i="6"/>
  <c r="B354" i="6"/>
  <c r="D353" i="6"/>
  <c r="C353" i="6" s="1"/>
  <c r="E354" i="6" l="1"/>
  <c r="B355" i="6"/>
  <c r="D354" i="6"/>
  <c r="F353" i="6"/>
  <c r="F354" i="6" l="1"/>
  <c r="C354" i="6"/>
  <c r="E355" i="6"/>
  <c r="B356" i="6"/>
  <c r="D355" i="6"/>
  <c r="F355" i="6" l="1"/>
  <c r="C355" i="6"/>
  <c r="E356" i="6"/>
  <c r="B357" i="6"/>
  <c r="D356" i="6"/>
  <c r="C356" i="6" l="1"/>
  <c r="E357" i="6"/>
  <c r="B358" i="6"/>
  <c r="D357" i="6"/>
  <c r="F356" i="6"/>
  <c r="F357" i="6" l="1"/>
  <c r="C357" i="6"/>
  <c r="E358" i="6"/>
  <c r="B359" i="6"/>
  <c r="D358" i="6"/>
  <c r="F358" i="6" l="1"/>
  <c r="C358" i="6"/>
  <c r="E359" i="6"/>
  <c r="B360" i="6"/>
  <c r="D359" i="6"/>
  <c r="C359" i="6" l="1"/>
  <c r="F359" i="6"/>
  <c r="E360" i="6"/>
  <c r="D360" i="6"/>
  <c r="C360" i="6" l="1"/>
  <c r="F360" i="6"/>
</calcChain>
</file>

<file path=xl/sharedStrings.xml><?xml version="1.0" encoding="utf-8"?>
<sst xmlns="http://schemas.openxmlformats.org/spreadsheetml/2006/main" count="60" uniqueCount="56">
  <si>
    <t>כלי עזר</t>
  </si>
  <si>
    <t>מס רכישה</t>
  </si>
  <si>
    <t>משכנתא</t>
  </si>
  <si>
    <t>שיפוץ</t>
  </si>
  <si>
    <t>סה"כ עלות הנכס</t>
  </si>
  <si>
    <t xml:space="preserve"> </t>
  </si>
  <si>
    <t>סכום</t>
  </si>
  <si>
    <t>ריבית</t>
  </si>
  <si>
    <t>חודשים</t>
  </si>
  <si>
    <t>חודש</t>
  </si>
  <si>
    <t>יתרת קרן</t>
  </si>
  <si>
    <t>קרן</t>
  </si>
  <si>
    <t>החזר</t>
  </si>
  <si>
    <t>סה"כ</t>
  </si>
  <si>
    <t>סוג הוצאה</t>
  </si>
  <si>
    <t>סכום כולל מע"מ</t>
  </si>
  <si>
    <t>הערות</t>
  </si>
  <si>
    <t>עמודה1</t>
  </si>
  <si>
    <t>עלות הנכס</t>
  </si>
  <si>
    <t>עו"ד</t>
  </si>
  <si>
    <t>עלויות נלוות לרכישה</t>
  </si>
  <si>
    <t>שמאי, פתיחת תיק משכנתא, ייפוי כוח נוטריוני, מהנדס וכו'</t>
  </si>
  <si>
    <t>מימון בנקאי</t>
  </si>
  <si>
    <t>תיוןך</t>
  </si>
  <si>
    <t>הון עצמי</t>
  </si>
  <si>
    <t>סה"כ עלויות נלוות ברכישה</t>
  </si>
  <si>
    <t>סה"כ חודשי שכירות בשנה</t>
  </si>
  <si>
    <t>עלויות במכירה</t>
  </si>
  <si>
    <t>שכ"ד חודשי נטו</t>
  </si>
  <si>
    <t>מס שבח</t>
  </si>
  <si>
    <t>תשואה שנתית על עלות הנכס</t>
  </si>
  <si>
    <t>משך העסקה בחודשים</t>
  </si>
  <si>
    <t>ריבית על ההון הזר בשנה</t>
  </si>
  <si>
    <t>משך העסקה בשנים</t>
  </si>
  <si>
    <t>שכ"ד שנתי</t>
  </si>
  <si>
    <t>ריבית שנתית על ההון הזר</t>
  </si>
  <si>
    <t>תשואה שוטפת על ההון העצמי בשנה</t>
  </si>
  <si>
    <t>מכירה-שווי שוק</t>
  </si>
  <si>
    <t>שכ"ד לכל התקופה</t>
  </si>
  <si>
    <t>סה"כ הון עצמי נדרש</t>
  </si>
  <si>
    <t>בהנחה והתקבלו כל ההוצאות ברכישה ובמכירה (מצב אופטימי) במס שבח</t>
  </si>
  <si>
    <t>הערכה</t>
  </si>
  <si>
    <t>רווח בתוספת שכ"ד פחות ריביות</t>
  </si>
  <si>
    <t>ריבית על ההון הזר לכל התקופה</t>
  </si>
  <si>
    <t>תשואה שנתית על ההון העצמי במכירה</t>
  </si>
  <si>
    <t xml:space="preserve">תזרים </t>
  </si>
  <si>
    <t>החזר חודשי</t>
  </si>
  <si>
    <t>תשואה על עלות ההשקעה הכוללת לכל התקופה</t>
  </si>
  <si>
    <t>תשואה על ההון העצמי בעסקה לכל התקופה</t>
  </si>
  <si>
    <t>הערת שווי ע"י שמאי</t>
  </si>
  <si>
    <t>הפחתת שווי של השמאי</t>
  </si>
  <si>
    <t>תיווך קנייה</t>
  </si>
  <si>
    <t>מע"מ - בעלי מקצוע</t>
  </si>
  <si>
    <t>תקופת המשכנתא בשנים</t>
  </si>
  <si>
    <t>רווח ברוטו לפני מס</t>
  </si>
  <si>
    <t>רווח לאחר תשלום מס שבח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</si>
</sst>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Fill="1"/>
    <xf numFmtId="0" fontId="0" fillId="0" borderId="9" xfId="0" applyBorder="1"/>
    <xf numFmtId="3" fontId="0" fillId="0" borderId="10" xfId="0" applyNumberForma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Border="1"/>
    <xf numFmtId="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4" fillId="0" borderId="9" xfId="0" applyFont="1" applyBorder="1"/>
    <xf numFmtId="3" fontId="4" fillId="0" borderId="10" xfId="0" applyNumberFormat="1" applyFont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טבלה1" displayName="טבלה1" ref="A1:C27" totalsRowShown="0">
  <autoFilter ref="A1:C27"/>
  <tableColumns count="3">
    <tableColumn id="1" name="סוג הוצאה"/>
    <tableColumn id="2" name="סכום כולל מע&quot;מ" dataDxfId="2"/>
    <tableColumn id="3" name="הערות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E1:F16" totalsRowShown="0" headerRowDxfId="1">
  <tableColumns count="2">
    <tableColumn id="1" name="כלי עזר"/>
    <tableColumn id="2" name="עמודה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tabSelected="1" zoomScale="110" zoomScaleNormal="110" workbookViewId="0">
      <selection activeCell="B5" sqref="B5"/>
    </sheetView>
  </sheetViews>
  <sheetFormatPr defaultRowHeight="15" x14ac:dyDescent="0.25"/>
  <cols>
    <col min="1" max="1" width="39.140625" bestFit="1" customWidth="1"/>
    <col min="2" max="2" width="18.5703125" style="4" customWidth="1"/>
    <col min="3" max="3" width="57.7109375" bestFit="1" customWidth="1"/>
    <col min="5" max="5" width="24.7109375" bestFit="1" customWidth="1"/>
    <col min="6" max="6" width="9.85546875" style="5" bestFit="1" customWidth="1"/>
  </cols>
  <sheetData>
    <row r="1" spans="1:6" ht="21.6" customHeight="1" thickBot="1" x14ac:dyDescent="0.3">
      <c r="A1" t="s">
        <v>14</v>
      </c>
      <c r="B1" s="4" t="s">
        <v>15</v>
      </c>
      <c r="C1" t="s">
        <v>16</v>
      </c>
      <c r="E1" s="5" t="s">
        <v>0</v>
      </c>
      <c r="F1" s="5" t="s">
        <v>17</v>
      </c>
    </row>
    <row r="2" spans="1:6" ht="15.75" thickBot="1" x14ac:dyDescent="0.3">
      <c r="A2" s="10" t="s">
        <v>18</v>
      </c>
      <c r="B2" s="13">
        <v>1650000</v>
      </c>
      <c r="E2" t="s">
        <v>1</v>
      </c>
      <c r="F2" s="25">
        <v>0</v>
      </c>
    </row>
    <row r="3" spans="1:6" x14ac:dyDescent="0.25">
      <c r="A3" s="24" t="s">
        <v>49</v>
      </c>
      <c r="B3" s="33">
        <f>B2*F5</f>
        <v>1600500</v>
      </c>
      <c r="E3" t="s">
        <v>19</v>
      </c>
      <c r="F3" s="31">
        <v>5.0000000000000001E-3</v>
      </c>
    </row>
    <row r="4" spans="1:6" x14ac:dyDescent="0.25">
      <c r="A4" t="s">
        <v>2</v>
      </c>
      <c r="B4" s="4">
        <f>B3*F6</f>
        <v>1200375</v>
      </c>
      <c r="E4" t="s">
        <v>52</v>
      </c>
      <c r="F4" s="16">
        <v>1.17</v>
      </c>
    </row>
    <row r="5" spans="1:6" x14ac:dyDescent="0.25">
      <c r="A5" t="s">
        <v>19</v>
      </c>
      <c r="B5" s="4">
        <f>F3*B2*F4</f>
        <v>9652.5</v>
      </c>
      <c r="E5" t="s">
        <v>50</v>
      </c>
      <c r="F5" s="27">
        <v>0.97</v>
      </c>
    </row>
    <row r="6" spans="1:6" x14ac:dyDescent="0.25">
      <c r="A6" t="s">
        <v>3</v>
      </c>
      <c r="B6" s="14">
        <v>40000</v>
      </c>
      <c r="E6" t="s">
        <v>22</v>
      </c>
      <c r="F6" s="27">
        <v>0.75</v>
      </c>
    </row>
    <row r="7" spans="1:6" x14ac:dyDescent="0.25">
      <c r="A7" t="s">
        <v>20</v>
      </c>
      <c r="B7" s="14">
        <v>5000</v>
      </c>
      <c r="C7" t="s">
        <v>21</v>
      </c>
      <c r="E7" t="s">
        <v>24</v>
      </c>
      <c r="F7" s="27">
        <v>0.25</v>
      </c>
    </row>
    <row r="8" spans="1:6" x14ac:dyDescent="0.25">
      <c r="A8" t="s">
        <v>23</v>
      </c>
      <c r="B8" s="4">
        <f>B2*F8*F4</f>
        <v>34748.999999999993</v>
      </c>
      <c r="E8" t="s">
        <v>51</v>
      </c>
      <c r="F8" s="26">
        <v>1.7999999999999999E-2</v>
      </c>
    </row>
    <row r="9" spans="1:6" x14ac:dyDescent="0.25">
      <c r="A9" t="s">
        <v>1</v>
      </c>
      <c r="B9" s="4">
        <f>F2*B2</f>
        <v>0</v>
      </c>
      <c r="E9" t="s">
        <v>26</v>
      </c>
      <c r="F9" s="16">
        <v>11</v>
      </c>
    </row>
    <row r="10" spans="1:6" ht="15.75" thickBot="1" x14ac:dyDescent="0.3">
      <c r="A10" t="s">
        <v>25</v>
      </c>
      <c r="B10" s="4">
        <f>B9+B8+B7+B6+B5</f>
        <v>89401.5</v>
      </c>
      <c r="E10" t="s">
        <v>27</v>
      </c>
      <c r="F10" s="14">
        <v>30000</v>
      </c>
    </row>
    <row r="11" spans="1:6" ht="15.75" thickBot="1" x14ac:dyDescent="0.3">
      <c r="A11" s="10" t="s">
        <v>4</v>
      </c>
      <c r="B11" s="11">
        <f>B9+B8+B7+B6+B5+B2</f>
        <v>1739401.5</v>
      </c>
      <c r="E11" t="s">
        <v>29</v>
      </c>
      <c r="F11" s="16">
        <v>1</v>
      </c>
    </row>
    <row r="12" spans="1:6" ht="15.75" thickBot="1" x14ac:dyDescent="0.3">
      <c r="A12" s="28" t="s">
        <v>39</v>
      </c>
      <c r="B12" s="29">
        <f>B2-B4+B10</f>
        <v>539026.5</v>
      </c>
      <c r="E12" t="s">
        <v>31</v>
      </c>
      <c r="F12" s="16">
        <v>48</v>
      </c>
    </row>
    <row r="13" spans="1:6" x14ac:dyDescent="0.25">
      <c r="A13" s="9" t="s">
        <v>28</v>
      </c>
      <c r="B13" s="15">
        <v>4000</v>
      </c>
      <c r="E13" t="s">
        <v>33</v>
      </c>
      <c r="F13" s="16">
        <v>4</v>
      </c>
    </row>
    <row r="14" spans="1:6" x14ac:dyDescent="0.25">
      <c r="A14" t="s">
        <v>46</v>
      </c>
      <c r="B14" s="4">
        <f>'לוח סילוקין'!F10</f>
        <v>5593.235552001086</v>
      </c>
      <c r="E14" t="s">
        <v>35</v>
      </c>
      <c r="F14" s="31">
        <v>3.7999999999999999E-2</v>
      </c>
    </row>
    <row r="15" spans="1:6" ht="15.75" thickBot="1" x14ac:dyDescent="0.3">
      <c r="A15" s="8" t="s">
        <v>45</v>
      </c>
      <c r="B15" s="7">
        <f>B13-B14</f>
        <v>-1593.235552001086</v>
      </c>
      <c r="E15" t="s">
        <v>53</v>
      </c>
      <c r="F15" s="14">
        <v>30</v>
      </c>
    </row>
    <row r="16" spans="1:6" ht="15.75" thickBot="1" x14ac:dyDescent="0.3">
      <c r="A16" s="10" t="s">
        <v>30</v>
      </c>
      <c r="B16" s="12">
        <f>B13*F9/B11</f>
        <v>2.5296057293270127E-2</v>
      </c>
      <c r="E16" t="s">
        <v>37</v>
      </c>
      <c r="F16" s="14">
        <v>2200000</v>
      </c>
    </row>
    <row r="17" spans="1:3" x14ac:dyDescent="0.25">
      <c r="A17" t="s">
        <v>32</v>
      </c>
      <c r="B17" s="4">
        <f>B4*F14</f>
        <v>45614.25</v>
      </c>
    </row>
    <row r="18" spans="1:3" ht="15.75" thickBot="1" x14ac:dyDescent="0.3">
      <c r="A18" t="s">
        <v>34</v>
      </c>
      <c r="B18" s="4">
        <f>B13*F9</f>
        <v>44000</v>
      </c>
    </row>
    <row r="19" spans="1:3" ht="15.75" thickBot="1" x14ac:dyDescent="0.3">
      <c r="A19" s="10" t="s">
        <v>36</v>
      </c>
      <c r="B19" s="12">
        <f>(B18-B17)/B12</f>
        <v>-2.9947507219032833E-3</v>
      </c>
    </row>
    <row r="20" spans="1:3" x14ac:dyDescent="0.25">
      <c r="A20" t="s">
        <v>38</v>
      </c>
      <c r="B20" s="4">
        <f>B18*F13</f>
        <v>176000</v>
      </c>
    </row>
    <row r="21" spans="1:3" x14ac:dyDescent="0.25">
      <c r="A21" t="s">
        <v>54</v>
      </c>
      <c r="B21" s="4">
        <f>F16-B11-F10</f>
        <v>430598.5</v>
      </c>
      <c r="C21" t="s">
        <v>40</v>
      </c>
    </row>
    <row r="22" spans="1:3" ht="15.75" thickBot="1" x14ac:dyDescent="0.3">
      <c r="A22" t="s">
        <v>55</v>
      </c>
      <c r="B22" s="4">
        <f>B21*F11</f>
        <v>430598.5</v>
      </c>
      <c r="C22" t="s">
        <v>41</v>
      </c>
    </row>
    <row r="23" spans="1:3" ht="15.75" thickBot="1" x14ac:dyDescent="0.3">
      <c r="A23" s="10" t="s">
        <v>42</v>
      </c>
      <c r="B23" s="11">
        <f>B22+B20-B24</f>
        <v>424141.5</v>
      </c>
    </row>
    <row r="24" spans="1:3" ht="15.75" thickBot="1" x14ac:dyDescent="0.3">
      <c r="A24" t="s">
        <v>43</v>
      </c>
      <c r="B24" s="4">
        <f>B4*F14*F13</f>
        <v>182457</v>
      </c>
      <c r="C24" t="s">
        <v>41</v>
      </c>
    </row>
    <row r="25" spans="1:3" ht="15.75" thickBot="1" x14ac:dyDescent="0.3">
      <c r="A25" s="10" t="s">
        <v>47</v>
      </c>
      <c r="B25" s="12">
        <f>B23/B11</f>
        <v>0.243843356464853</v>
      </c>
    </row>
    <row r="26" spans="1:3" ht="15.75" thickBot="1" x14ac:dyDescent="0.3">
      <c r="A26" t="s">
        <v>48</v>
      </c>
      <c r="B26" s="6">
        <f>B23/B12</f>
        <v>0.78686576633987382</v>
      </c>
    </row>
    <row r="27" spans="1:3" ht="15.75" thickBot="1" x14ac:dyDescent="0.3">
      <c r="A27" s="10" t="s">
        <v>44</v>
      </c>
      <c r="B27" s="12">
        <f>(B26/F12)*12</f>
        <v>0.19671644158496843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0"/>
  <sheetViews>
    <sheetView rightToLeft="1" zoomScale="160" zoomScaleNormal="160" workbookViewId="0">
      <selection activeCell="B5" sqref="B5"/>
    </sheetView>
  </sheetViews>
  <sheetFormatPr defaultRowHeight="15" x14ac:dyDescent="0.25"/>
  <cols>
    <col min="2" max="2" width="6.85546875" bestFit="1" customWidth="1"/>
    <col min="3" max="4" width="9.85546875" style="4" bestFit="1" customWidth="1"/>
    <col min="5" max="5" width="8.140625" style="4" bestFit="1" customWidth="1"/>
    <col min="6" max="6" width="9.85546875" style="4" bestFit="1" customWidth="1"/>
    <col min="7" max="7" width="8.85546875" style="4"/>
  </cols>
  <sheetData>
    <row r="1" spans="2:6" ht="15.75" thickBot="1" x14ac:dyDescent="0.3"/>
    <row r="2" spans="2:6" x14ac:dyDescent="0.25">
      <c r="B2" s="1" t="s">
        <v>6</v>
      </c>
      <c r="C2" s="17"/>
      <c r="D2" s="18">
        <f>'בחינת פוטנציאל'!B4</f>
        <v>1200375</v>
      </c>
    </row>
    <row r="3" spans="2:6" x14ac:dyDescent="0.25">
      <c r="B3" s="2" t="s">
        <v>7</v>
      </c>
      <c r="C3" s="19"/>
      <c r="D3" s="30">
        <f>'בחינת פוטנציאל'!F14</f>
        <v>3.7999999999999999E-2</v>
      </c>
    </row>
    <row r="4" spans="2:6" ht="15.75" thickBot="1" x14ac:dyDescent="0.3">
      <c r="B4" s="3" t="s">
        <v>8</v>
      </c>
      <c r="C4" s="20"/>
      <c r="D4" s="32">
        <f>'בחינת פוטנציאל'!F15*12</f>
        <v>360</v>
      </c>
    </row>
    <row r="5" spans="2:6" ht="15.75" thickBot="1" x14ac:dyDescent="0.3">
      <c r="F5" s="4" t="s">
        <v>5</v>
      </c>
    </row>
    <row r="6" spans="2:6" ht="15.75" thickBot="1" x14ac:dyDescent="0.3">
      <c r="B6" s="10" t="s">
        <v>9</v>
      </c>
      <c r="C6" s="21" t="s">
        <v>10</v>
      </c>
      <c r="D6" s="21" t="s">
        <v>11</v>
      </c>
      <c r="E6" s="21" t="s">
        <v>7</v>
      </c>
      <c r="F6" s="11" t="s">
        <v>12</v>
      </c>
    </row>
    <row r="7" spans="2:6" ht="15.75" thickBot="1" x14ac:dyDescent="0.3"/>
    <row r="8" spans="2:6" ht="15.75" thickBot="1" x14ac:dyDescent="0.3">
      <c r="B8" s="10" t="s">
        <v>13</v>
      </c>
      <c r="C8" s="21"/>
      <c r="D8" s="21">
        <f>SUM(D10:D310)</f>
        <v>899800.84645627742</v>
      </c>
      <c r="E8" s="21">
        <f>SUM(E10:E310)</f>
        <v>783763.05469604966</v>
      </c>
      <c r="F8" s="11">
        <f>SUM(F10:F309)</f>
        <v>1677970.6656003182</v>
      </c>
    </row>
    <row r="9" spans="2:6" ht="15.75" thickBot="1" x14ac:dyDescent="0.3"/>
    <row r="10" spans="2:6" x14ac:dyDescent="0.25">
      <c r="B10" s="1">
        <v>1</v>
      </c>
      <c r="C10" s="17">
        <f>D2-D10</f>
        <v>1198582.951947999</v>
      </c>
      <c r="D10" s="17">
        <f>PPMT($D$3/12,B10,$D$4,-$D$2)</f>
        <v>1792.0480520010865</v>
      </c>
      <c r="E10" s="17">
        <f>IPMT($D$3/12,B10,$D$4,-$D$2)</f>
        <v>3801.1875</v>
      </c>
      <c r="F10" s="18">
        <f>D10+E10</f>
        <v>5593.235552001086</v>
      </c>
    </row>
    <row r="11" spans="2:6" x14ac:dyDescent="0.25">
      <c r="B11" s="2">
        <f t="shared" ref="B11:B74" si="0">IF(B10=0,0,IF(B10+1&lt;$D$4+1,B10+1,0))</f>
        <v>2</v>
      </c>
      <c r="C11" s="19">
        <f t="shared" ref="C11:C74" si="1">IF(B11=0,0,C10-D11)</f>
        <v>1196785.2290771666</v>
      </c>
      <c r="D11" s="19">
        <f t="shared" ref="D11:D74" si="2">IF(B11=0,0,PPMT($D$3/12,B11,$D$4,-$D$2))</f>
        <v>1797.7228708324235</v>
      </c>
      <c r="E11" s="19">
        <f t="shared" ref="E11:E74" si="3">IF(B11=0,0,IPMT($D$3/12,B11,$D$4,-$D$2))</f>
        <v>3795.5126811686632</v>
      </c>
      <c r="F11" s="22">
        <f t="shared" ref="F11:F74" si="4">IF(B11=0,0,D11+E11)</f>
        <v>5593.2355520010869</v>
      </c>
    </row>
    <row r="12" spans="2:6" x14ac:dyDescent="0.25">
      <c r="B12" s="2">
        <f t="shared" si="0"/>
        <v>3</v>
      </c>
      <c r="C12" s="19">
        <f t="shared" si="1"/>
        <v>1194981.8134172433</v>
      </c>
      <c r="D12" s="19">
        <f t="shared" si="2"/>
        <v>1803.4156599233927</v>
      </c>
      <c r="E12" s="19">
        <f t="shared" si="3"/>
        <v>3789.8198920776936</v>
      </c>
      <c r="F12" s="22">
        <f t="shared" si="4"/>
        <v>5593.235552001086</v>
      </c>
    </row>
    <row r="13" spans="2:6" x14ac:dyDescent="0.25">
      <c r="B13" s="2">
        <f t="shared" si="0"/>
        <v>4</v>
      </c>
      <c r="C13" s="19">
        <f t="shared" si="1"/>
        <v>1193172.6869410635</v>
      </c>
      <c r="D13" s="19">
        <f t="shared" si="2"/>
        <v>1809.126476179817</v>
      </c>
      <c r="E13" s="19">
        <f t="shared" si="3"/>
        <v>3784.1090758212695</v>
      </c>
      <c r="F13" s="22">
        <f t="shared" si="4"/>
        <v>5593.235552001086</v>
      </c>
    </row>
    <row r="14" spans="2:6" x14ac:dyDescent="0.25">
      <c r="B14" s="2">
        <f t="shared" si="0"/>
        <v>5</v>
      </c>
      <c r="C14" s="19">
        <f t="shared" si="1"/>
        <v>1191357.8315643757</v>
      </c>
      <c r="D14" s="19">
        <f t="shared" si="2"/>
        <v>1814.8553766877192</v>
      </c>
      <c r="E14" s="19">
        <f t="shared" si="3"/>
        <v>3778.3801753133671</v>
      </c>
      <c r="F14" s="22">
        <f t="shared" si="4"/>
        <v>5593.235552001086</v>
      </c>
    </row>
    <row r="15" spans="2:6" x14ac:dyDescent="0.25">
      <c r="B15" s="2">
        <f t="shared" si="0"/>
        <v>6</v>
      </c>
      <c r="C15" s="19">
        <f t="shared" si="1"/>
        <v>1189537.2291456617</v>
      </c>
      <c r="D15" s="19">
        <f t="shared" si="2"/>
        <v>1820.6024187138971</v>
      </c>
      <c r="E15" s="19">
        <f t="shared" si="3"/>
        <v>3772.6331332871887</v>
      </c>
      <c r="F15" s="22">
        <f t="shared" si="4"/>
        <v>5593.235552001086</v>
      </c>
    </row>
    <row r="16" spans="2:6" x14ac:dyDescent="0.25">
      <c r="B16" s="2">
        <f t="shared" si="0"/>
        <v>7</v>
      </c>
      <c r="C16" s="19">
        <f t="shared" si="1"/>
        <v>1187710.8614859553</v>
      </c>
      <c r="D16" s="19">
        <f t="shared" si="2"/>
        <v>1826.3676597064914</v>
      </c>
      <c r="E16" s="19">
        <f t="shared" si="3"/>
        <v>3766.8678922945946</v>
      </c>
      <c r="F16" s="22">
        <f t="shared" si="4"/>
        <v>5593.235552001086</v>
      </c>
    </row>
    <row r="17" spans="2:6" x14ac:dyDescent="0.25">
      <c r="B17" s="2">
        <f t="shared" si="0"/>
        <v>8</v>
      </c>
      <c r="C17" s="19">
        <f t="shared" si="1"/>
        <v>1185878.7103286597</v>
      </c>
      <c r="D17" s="19">
        <f t="shared" si="2"/>
        <v>1832.1511572955617</v>
      </c>
      <c r="E17" s="19">
        <f t="shared" si="3"/>
        <v>3761.0843947055241</v>
      </c>
      <c r="F17" s="22">
        <f t="shared" si="4"/>
        <v>5593.235552001086</v>
      </c>
    </row>
    <row r="18" spans="2:6" x14ac:dyDescent="0.25">
      <c r="B18" s="2">
        <f t="shared" si="0"/>
        <v>9</v>
      </c>
      <c r="C18" s="19">
        <f t="shared" si="1"/>
        <v>1184040.7573593662</v>
      </c>
      <c r="D18" s="19">
        <f t="shared" si="2"/>
        <v>1837.9529692936646</v>
      </c>
      <c r="E18" s="19">
        <f t="shared" si="3"/>
        <v>3755.2825827074216</v>
      </c>
      <c r="F18" s="22">
        <f t="shared" si="4"/>
        <v>5593.235552001086</v>
      </c>
    </row>
    <row r="19" spans="2:6" x14ac:dyDescent="0.25">
      <c r="B19" s="2">
        <f t="shared" si="0"/>
        <v>10</v>
      </c>
      <c r="C19" s="19">
        <f t="shared" si="1"/>
        <v>1182196.9842056697</v>
      </c>
      <c r="D19" s="19">
        <f t="shared" si="2"/>
        <v>1843.7731536964277</v>
      </c>
      <c r="E19" s="19">
        <f t="shared" si="3"/>
        <v>3749.4623983046581</v>
      </c>
      <c r="F19" s="22">
        <f t="shared" si="4"/>
        <v>5593.235552001086</v>
      </c>
    </row>
    <row r="20" spans="2:6" x14ac:dyDescent="0.25">
      <c r="B20" s="2">
        <f t="shared" si="0"/>
        <v>11</v>
      </c>
      <c r="C20" s="19">
        <f t="shared" si="1"/>
        <v>1180347.3724369865</v>
      </c>
      <c r="D20" s="19">
        <f t="shared" si="2"/>
        <v>1849.6117686831331</v>
      </c>
      <c r="E20" s="19">
        <f t="shared" si="3"/>
        <v>3743.6237833179534</v>
      </c>
      <c r="F20" s="22">
        <f t="shared" si="4"/>
        <v>5593.235552001086</v>
      </c>
    </row>
    <row r="21" spans="2:6" x14ac:dyDescent="0.25">
      <c r="B21" s="2">
        <f t="shared" si="0"/>
        <v>12</v>
      </c>
      <c r="C21" s="19">
        <f t="shared" si="1"/>
        <v>1178491.9035643693</v>
      </c>
      <c r="D21" s="19">
        <f t="shared" si="2"/>
        <v>1855.4688726172965</v>
      </c>
      <c r="E21" s="19">
        <f t="shared" si="3"/>
        <v>3737.7666793837898</v>
      </c>
      <c r="F21" s="22">
        <f t="shared" si="4"/>
        <v>5593.235552001086</v>
      </c>
    </row>
    <row r="22" spans="2:6" x14ac:dyDescent="0.25">
      <c r="B22" s="2">
        <f t="shared" si="0"/>
        <v>13</v>
      </c>
      <c r="C22" s="19">
        <f t="shared" si="1"/>
        <v>1176630.559040322</v>
      </c>
      <c r="D22" s="19">
        <f t="shared" si="2"/>
        <v>1861.3445240472515</v>
      </c>
      <c r="E22" s="19">
        <f t="shared" si="3"/>
        <v>3731.8910279538345</v>
      </c>
      <c r="F22" s="22">
        <f t="shared" si="4"/>
        <v>5593.235552001086</v>
      </c>
    </row>
    <row r="23" spans="2:6" x14ac:dyDescent="0.25">
      <c r="B23" s="2">
        <f t="shared" si="0"/>
        <v>14</v>
      </c>
      <c r="C23" s="19">
        <f t="shared" si="1"/>
        <v>1174763.3202586153</v>
      </c>
      <c r="D23" s="19">
        <f t="shared" si="2"/>
        <v>1867.238781706734</v>
      </c>
      <c r="E23" s="19">
        <f t="shared" si="3"/>
        <v>3725.9967702943522</v>
      </c>
      <c r="F23" s="22">
        <f t="shared" si="4"/>
        <v>5593.235552001086</v>
      </c>
    </row>
    <row r="24" spans="2:6" x14ac:dyDescent="0.25">
      <c r="B24" s="2">
        <f t="shared" si="0"/>
        <v>15</v>
      </c>
      <c r="C24" s="19">
        <f t="shared" si="1"/>
        <v>1172890.1685540997</v>
      </c>
      <c r="D24" s="19">
        <f t="shared" si="2"/>
        <v>1873.1517045154724</v>
      </c>
      <c r="E24" s="19">
        <f t="shared" si="3"/>
        <v>3720.0838474856141</v>
      </c>
      <c r="F24" s="22">
        <f t="shared" si="4"/>
        <v>5593.235552001086</v>
      </c>
    </row>
    <row r="25" spans="2:6" x14ac:dyDescent="0.25">
      <c r="B25" s="2">
        <f t="shared" si="0"/>
        <v>16</v>
      </c>
      <c r="C25" s="19">
        <f t="shared" si="1"/>
        <v>1171011.08520252</v>
      </c>
      <c r="D25" s="19">
        <f t="shared" si="2"/>
        <v>1879.083351579771</v>
      </c>
      <c r="E25" s="19">
        <f t="shared" si="3"/>
        <v>3714.1522004213152</v>
      </c>
      <c r="F25" s="22">
        <f t="shared" si="4"/>
        <v>5593.235552001086</v>
      </c>
    </row>
    <row r="26" spans="2:6" x14ac:dyDescent="0.25">
      <c r="B26" s="2">
        <f t="shared" si="0"/>
        <v>17</v>
      </c>
      <c r="C26" s="19">
        <f t="shared" si="1"/>
        <v>1169126.0514203268</v>
      </c>
      <c r="D26" s="19">
        <f t="shared" si="2"/>
        <v>1885.0337821931071</v>
      </c>
      <c r="E26" s="19">
        <f t="shared" si="3"/>
        <v>3708.2017698079794</v>
      </c>
      <c r="F26" s="22">
        <f t="shared" si="4"/>
        <v>5593.235552001086</v>
      </c>
    </row>
    <row r="27" spans="2:6" x14ac:dyDescent="0.25">
      <c r="B27" s="2">
        <f t="shared" si="0"/>
        <v>18</v>
      </c>
      <c r="C27" s="19">
        <f t="shared" si="1"/>
        <v>1167235.04836449</v>
      </c>
      <c r="D27" s="19">
        <f t="shared" si="2"/>
        <v>1891.0030558367187</v>
      </c>
      <c r="E27" s="19">
        <f t="shared" si="3"/>
        <v>3702.2324961643681</v>
      </c>
      <c r="F27" s="22">
        <f t="shared" si="4"/>
        <v>5593.2355520010869</v>
      </c>
    </row>
    <row r="28" spans="2:6" x14ac:dyDescent="0.25">
      <c r="B28" s="2">
        <f t="shared" si="0"/>
        <v>19</v>
      </c>
      <c r="C28" s="19">
        <f t="shared" si="1"/>
        <v>1165338.0571323098</v>
      </c>
      <c r="D28" s="19">
        <f t="shared" si="2"/>
        <v>1896.9912321802017</v>
      </c>
      <c r="E28" s="19">
        <f t="shared" si="3"/>
        <v>3696.2443198208848</v>
      </c>
      <c r="F28" s="22">
        <f t="shared" si="4"/>
        <v>5593.235552001086</v>
      </c>
    </row>
    <row r="29" spans="2:6" x14ac:dyDescent="0.25">
      <c r="B29" s="2">
        <f t="shared" si="0"/>
        <v>20</v>
      </c>
      <c r="C29" s="19">
        <f t="shared" si="1"/>
        <v>1163435.0587612276</v>
      </c>
      <c r="D29" s="19">
        <f t="shared" si="2"/>
        <v>1902.9983710821052</v>
      </c>
      <c r="E29" s="19">
        <f t="shared" si="3"/>
        <v>3690.2371809189808</v>
      </c>
      <c r="F29" s="22">
        <f t="shared" si="4"/>
        <v>5593.235552001086</v>
      </c>
    </row>
    <row r="30" spans="2:6" x14ac:dyDescent="0.25">
      <c r="B30" s="2">
        <f t="shared" si="0"/>
        <v>21</v>
      </c>
      <c r="C30" s="19">
        <f t="shared" si="1"/>
        <v>1161526.0342286371</v>
      </c>
      <c r="D30" s="19">
        <f t="shared" si="2"/>
        <v>1909.0245325905323</v>
      </c>
      <c r="E30" s="19">
        <f t="shared" si="3"/>
        <v>3684.2110194105539</v>
      </c>
      <c r="F30" s="22">
        <f t="shared" si="4"/>
        <v>5593.235552001086</v>
      </c>
    </row>
    <row r="31" spans="2:6" x14ac:dyDescent="0.25">
      <c r="B31" s="2">
        <f t="shared" si="0"/>
        <v>22</v>
      </c>
      <c r="C31" s="19">
        <f t="shared" si="1"/>
        <v>1159610.9644516935</v>
      </c>
      <c r="D31" s="19">
        <f t="shared" si="2"/>
        <v>1915.0697769437356</v>
      </c>
      <c r="E31" s="19">
        <f t="shared" si="3"/>
        <v>3678.1657750573509</v>
      </c>
      <c r="F31" s="22">
        <f t="shared" si="4"/>
        <v>5593.235552001086</v>
      </c>
    </row>
    <row r="32" spans="2:6" x14ac:dyDescent="0.25">
      <c r="B32" s="2">
        <f t="shared" si="0"/>
        <v>23</v>
      </c>
      <c r="C32" s="19">
        <f t="shared" si="1"/>
        <v>1157689.8302871226</v>
      </c>
      <c r="D32" s="19">
        <f t="shared" si="2"/>
        <v>1921.1341645707239</v>
      </c>
      <c r="E32" s="19">
        <f t="shared" si="3"/>
        <v>3672.1013874303626</v>
      </c>
      <c r="F32" s="22">
        <f t="shared" si="4"/>
        <v>5593.235552001086</v>
      </c>
    </row>
    <row r="33" spans="2:6" x14ac:dyDescent="0.25">
      <c r="B33" s="2">
        <f t="shared" si="0"/>
        <v>24</v>
      </c>
      <c r="C33" s="19">
        <f t="shared" si="1"/>
        <v>1155762.6125310308</v>
      </c>
      <c r="D33" s="19">
        <f t="shared" si="2"/>
        <v>1927.2177560918644</v>
      </c>
      <c r="E33" s="19">
        <f t="shared" si="3"/>
        <v>3666.0177959092216</v>
      </c>
      <c r="F33" s="22">
        <f t="shared" si="4"/>
        <v>5593.235552001086</v>
      </c>
    </row>
    <row r="34" spans="2:6" x14ac:dyDescent="0.25">
      <c r="B34" s="2">
        <f t="shared" si="0"/>
        <v>25</v>
      </c>
      <c r="C34" s="19">
        <f t="shared" si="1"/>
        <v>1153829.2919187113</v>
      </c>
      <c r="D34" s="19">
        <f t="shared" si="2"/>
        <v>1933.3206123194886</v>
      </c>
      <c r="E34" s="19">
        <f t="shared" si="3"/>
        <v>3659.9149396815974</v>
      </c>
      <c r="F34" s="22">
        <f t="shared" si="4"/>
        <v>5593.235552001086</v>
      </c>
    </row>
    <row r="35" spans="2:6" x14ac:dyDescent="0.25">
      <c r="B35" s="2">
        <f t="shared" si="0"/>
        <v>26</v>
      </c>
      <c r="C35" s="19">
        <f t="shared" si="1"/>
        <v>1151889.8491244528</v>
      </c>
      <c r="D35" s="19">
        <f t="shared" si="2"/>
        <v>1939.4427942585007</v>
      </c>
      <c r="E35" s="19">
        <f t="shared" si="3"/>
        <v>3653.7927577425858</v>
      </c>
      <c r="F35" s="22">
        <f t="shared" si="4"/>
        <v>5593.235552001086</v>
      </c>
    </row>
    <row r="36" spans="2:6" x14ac:dyDescent="0.25">
      <c r="B36" s="2">
        <f t="shared" si="0"/>
        <v>27</v>
      </c>
      <c r="C36" s="19">
        <f t="shared" si="1"/>
        <v>1149944.2647613459</v>
      </c>
      <c r="D36" s="19">
        <f t="shared" si="2"/>
        <v>1945.5843631069858</v>
      </c>
      <c r="E36" s="19">
        <f t="shared" si="3"/>
        <v>3647.6511888941004</v>
      </c>
      <c r="F36" s="22">
        <f t="shared" si="4"/>
        <v>5593.235552001086</v>
      </c>
    </row>
    <row r="37" spans="2:6" x14ac:dyDescent="0.25">
      <c r="B37" s="2">
        <f t="shared" si="0"/>
        <v>28</v>
      </c>
      <c r="C37" s="19">
        <f t="shared" si="1"/>
        <v>1147992.5193810891</v>
      </c>
      <c r="D37" s="19">
        <f t="shared" si="2"/>
        <v>1951.7453802568243</v>
      </c>
      <c r="E37" s="19">
        <f t="shared" si="3"/>
        <v>3641.4901717442622</v>
      </c>
      <c r="F37" s="22">
        <f t="shared" si="4"/>
        <v>5593.235552001086</v>
      </c>
    </row>
    <row r="38" spans="2:6" x14ac:dyDescent="0.25">
      <c r="B38" s="2">
        <f t="shared" si="0"/>
        <v>29</v>
      </c>
      <c r="C38" s="19">
        <f t="shared" si="1"/>
        <v>1146034.5934737949</v>
      </c>
      <c r="D38" s="19">
        <f t="shared" si="2"/>
        <v>1957.9259072943046</v>
      </c>
      <c r="E38" s="19">
        <f t="shared" si="3"/>
        <v>3635.3096447067815</v>
      </c>
      <c r="F38" s="22">
        <f t="shared" si="4"/>
        <v>5593.235552001086</v>
      </c>
    </row>
    <row r="39" spans="2:6" x14ac:dyDescent="0.25">
      <c r="B39" s="2">
        <f t="shared" si="0"/>
        <v>30</v>
      </c>
      <c r="C39" s="19">
        <f t="shared" si="1"/>
        <v>1144070.4674677942</v>
      </c>
      <c r="D39" s="19">
        <f t="shared" si="2"/>
        <v>1964.1260060007364</v>
      </c>
      <c r="E39" s="19">
        <f t="shared" si="3"/>
        <v>3629.1095460003494</v>
      </c>
      <c r="F39" s="22">
        <f t="shared" si="4"/>
        <v>5593.235552001086</v>
      </c>
    </row>
    <row r="40" spans="2:6" x14ac:dyDescent="0.25">
      <c r="B40" s="2">
        <f t="shared" si="0"/>
        <v>31</v>
      </c>
      <c r="C40" s="19">
        <f t="shared" si="1"/>
        <v>1142100.1217294412</v>
      </c>
      <c r="D40" s="19">
        <f t="shared" si="2"/>
        <v>1970.3457383530722</v>
      </c>
      <c r="E40" s="19">
        <f t="shared" si="3"/>
        <v>3622.8898136480143</v>
      </c>
      <c r="F40" s="22">
        <f t="shared" si="4"/>
        <v>5593.235552001086</v>
      </c>
    </row>
    <row r="41" spans="2:6" x14ac:dyDescent="0.25">
      <c r="B41" s="2">
        <f t="shared" si="0"/>
        <v>32</v>
      </c>
      <c r="C41" s="19">
        <f t="shared" si="1"/>
        <v>1140123.5365629166</v>
      </c>
      <c r="D41" s="19">
        <f t="shared" si="2"/>
        <v>1976.5851665245236</v>
      </c>
      <c r="E41" s="19">
        <f t="shared" si="3"/>
        <v>3616.6503854765624</v>
      </c>
      <c r="F41" s="22">
        <f t="shared" si="4"/>
        <v>5593.235552001086</v>
      </c>
    </row>
    <row r="42" spans="2:6" x14ac:dyDescent="0.25">
      <c r="B42" s="2">
        <f t="shared" si="0"/>
        <v>33</v>
      </c>
      <c r="C42" s="19">
        <f t="shared" si="1"/>
        <v>1138140.6922100314</v>
      </c>
      <c r="D42" s="19">
        <f t="shared" si="2"/>
        <v>1982.8443528851851</v>
      </c>
      <c r="E42" s="19">
        <f t="shared" si="3"/>
        <v>3610.3911991159016</v>
      </c>
      <c r="F42" s="22">
        <f t="shared" si="4"/>
        <v>5593.2355520010869</v>
      </c>
    </row>
    <row r="43" spans="2:6" x14ac:dyDescent="0.25">
      <c r="B43" s="2">
        <f t="shared" si="0"/>
        <v>34</v>
      </c>
      <c r="C43" s="19">
        <f t="shared" si="1"/>
        <v>1136151.5688500288</v>
      </c>
      <c r="D43" s="19">
        <f t="shared" si="2"/>
        <v>1989.1233600026542</v>
      </c>
      <c r="E43" s="19">
        <f t="shared" si="3"/>
        <v>3604.1121919984321</v>
      </c>
      <c r="F43" s="22">
        <f t="shared" si="4"/>
        <v>5593.235552001086</v>
      </c>
    </row>
    <row r="44" spans="2:6" x14ac:dyDescent="0.25">
      <c r="B44" s="2">
        <f t="shared" si="0"/>
        <v>35</v>
      </c>
      <c r="C44" s="19">
        <f t="shared" si="1"/>
        <v>1134156.1465993861</v>
      </c>
      <c r="D44" s="19">
        <f t="shared" si="2"/>
        <v>1995.4222506426627</v>
      </c>
      <c r="E44" s="19">
        <f t="shared" si="3"/>
        <v>3597.8133013584229</v>
      </c>
      <c r="F44" s="22">
        <f t="shared" si="4"/>
        <v>5593.235552001086</v>
      </c>
    </row>
    <row r="45" spans="2:6" x14ac:dyDescent="0.25">
      <c r="B45" s="2">
        <f t="shared" si="0"/>
        <v>36</v>
      </c>
      <c r="C45" s="19">
        <f t="shared" si="1"/>
        <v>1132154.4055116165</v>
      </c>
      <c r="D45" s="19">
        <f t="shared" si="2"/>
        <v>2001.7410877696982</v>
      </c>
      <c r="E45" s="19">
        <f t="shared" si="3"/>
        <v>3591.4944642313885</v>
      </c>
      <c r="F45" s="22">
        <f t="shared" si="4"/>
        <v>5593.2355520010869</v>
      </c>
    </row>
    <row r="46" spans="2:6" x14ac:dyDescent="0.25">
      <c r="B46" s="2">
        <f t="shared" si="0"/>
        <v>37</v>
      </c>
      <c r="C46" s="19">
        <f t="shared" si="1"/>
        <v>1130146.3255770688</v>
      </c>
      <c r="D46" s="19">
        <f t="shared" si="2"/>
        <v>2008.079934547635</v>
      </c>
      <c r="E46" s="19">
        <f t="shared" si="3"/>
        <v>3585.1556174534512</v>
      </c>
      <c r="F46" s="22">
        <f t="shared" si="4"/>
        <v>5593.235552001086</v>
      </c>
    </row>
    <row r="47" spans="2:6" x14ac:dyDescent="0.25">
      <c r="B47" s="2">
        <f t="shared" si="0"/>
        <v>38</v>
      </c>
      <c r="C47" s="19">
        <f t="shared" si="1"/>
        <v>1128131.8867227284</v>
      </c>
      <c r="D47" s="19">
        <f t="shared" si="2"/>
        <v>2014.4388543403693</v>
      </c>
      <c r="E47" s="19">
        <f t="shared" si="3"/>
        <v>3578.7966976607172</v>
      </c>
      <c r="F47" s="22">
        <f t="shared" si="4"/>
        <v>5593.235552001086</v>
      </c>
    </row>
    <row r="48" spans="2:6" x14ac:dyDescent="0.25">
      <c r="B48" s="2">
        <f t="shared" si="0"/>
        <v>39</v>
      </c>
      <c r="C48" s="19">
        <f t="shared" si="1"/>
        <v>1126111.0688120159</v>
      </c>
      <c r="D48" s="19">
        <f t="shared" si="2"/>
        <v>2020.8179107124474</v>
      </c>
      <c r="E48" s="19">
        <f t="shared" si="3"/>
        <v>3572.4176412886391</v>
      </c>
      <c r="F48" s="22">
        <f t="shared" si="4"/>
        <v>5593.235552001086</v>
      </c>
    </row>
    <row r="49" spans="2:6" x14ac:dyDescent="0.25">
      <c r="B49" s="2">
        <f t="shared" si="0"/>
        <v>40</v>
      </c>
      <c r="C49" s="19">
        <f t="shared" si="1"/>
        <v>1124083.8516445863</v>
      </c>
      <c r="D49" s="19">
        <f t="shared" si="2"/>
        <v>2027.2171674297033</v>
      </c>
      <c r="E49" s="19">
        <f t="shared" si="3"/>
        <v>3566.0183845713827</v>
      </c>
      <c r="F49" s="22">
        <f t="shared" si="4"/>
        <v>5593.235552001086</v>
      </c>
    </row>
    <row r="50" spans="2:6" x14ac:dyDescent="0.25">
      <c r="B50" s="2">
        <f t="shared" si="0"/>
        <v>41</v>
      </c>
      <c r="C50" s="19">
        <f t="shared" si="1"/>
        <v>1122050.2149561264</v>
      </c>
      <c r="D50" s="19">
        <f t="shared" si="2"/>
        <v>2033.6366884598976</v>
      </c>
      <c r="E50" s="19">
        <f t="shared" si="3"/>
        <v>3559.5988635411891</v>
      </c>
      <c r="F50" s="22">
        <f t="shared" si="4"/>
        <v>5593.2355520010869</v>
      </c>
    </row>
    <row r="51" spans="2:6" x14ac:dyDescent="0.25">
      <c r="B51" s="2">
        <f t="shared" si="0"/>
        <v>42</v>
      </c>
      <c r="C51" s="19">
        <f t="shared" si="1"/>
        <v>1120010.1384181532</v>
      </c>
      <c r="D51" s="19">
        <f t="shared" si="2"/>
        <v>2040.0765379733539</v>
      </c>
      <c r="E51" s="19">
        <f t="shared" si="3"/>
        <v>3553.1590140277322</v>
      </c>
      <c r="F51" s="22">
        <f t="shared" si="4"/>
        <v>5593.235552001086</v>
      </c>
    </row>
    <row r="52" spans="2:6" x14ac:dyDescent="0.25">
      <c r="B52" s="2">
        <f t="shared" si="0"/>
        <v>43</v>
      </c>
      <c r="C52" s="19">
        <f t="shared" si="1"/>
        <v>1117963.6016378095</v>
      </c>
      <c r="D52" s="19">
        <f t="shared" si="2"/>
        <v>2046.5367803436025</v>
      </c>
      <c r="E52" s="19">
        <f t="shared" si="3"/>
        <v>3546.698771657484</v>
      </c>
      <c r="F52" s="22">
        <f t="shared" si="4"/>
        <v>5593.235552001086</v>
      </c>
    </row>
    <row r="53" spans="2:6" x14ac:dyDescent="0.25">
      <c r="B53" s="2">
        <f t="shared" si="0"/>
        <v>44</v>
      </c>
      <c r="C53" s="19">
        <f t="shared" si="1"/>
        <v>1115910.5841576615</v>
      </c>
      <c r="D53" s="19">
        <f t="shared" si="2"/>
        <v>2053.0174801480243</v>
      </c>
      <c r="E53" s="19">
        <f t="shared" si="3"/>
        <v>3540.2180718530622</v>
      </c>
      <c r="F53" s="22">
        <f t="shared" si="4"/>
        <v>5593.235552001086</v>
      </c>
    </row>
    <row r="54" spans="2:6" x14ac:dyDescent="0.25">
      <c r="B54" s="2">
        <f t="shared" si="0"/>
        <v>45</v>
      </c>
      <c r="C54" s="19">
        <f t="shared" si="1"/>
        <v>1113851.0654554931</v>
      </c>
      <c r="D54" s="19">
        <f t="shared" si="2"/>
        <v>2059.5187021684928</v>
      </c>
      <c r="E54" s="19">
        <f t="shared" si="3"/>
        <v>3533.7168498325932</v>
      </c>
      <c r="F54" s="22">
        <f t="shared" si="4"/>
        <v>5593.235552001086</v>
      </c>
    </row>
    <row r="55" spans="2:6" x14ac:dyDescent="0.25">
      <c r="B55" s="2">
        <f t="shared" si="0"/>
        <v>46</v>
      </c>
      <c r="C55" s="19">
        <f t="shared" si="1"/>
        <v>1111785.024944101</v>
      </c>
      <c r="D55" s="19">
        <f t="shared" si="2"/>
        <v>2066.040511392026</v>
      </c>
      <c r="E55" s="19">
        <f t="shared" si="3"/>
        <v>3527.1950406090605</v>
      </c>
      <c r="F55" s="22">
        <f t="shared" si="4"/>
        <v>5593.235552001086</v>
      </c>
    </row>
    <row r="56" spans="2:6" x14ac:dyDescent="0.25">
      <c r="B56" s="2">
        <f t="shared" si="0"/>
        <v>47</v>
      </c>
      <c r="C56" s="19">
        <f t="shared" si="1"/>
        <v>1109712.4419710895</v>
      </c>
      <c r="D56" s="19">
        <f t="shared" si="2"/>
        <v>2072.5829730114347</v>
      </c>
      <c r="E56" s="19">
        <f t="shared" si="3"/>
        <v>3520.6525789896514</v>
      </c>
      <c r="F56" s="22">
        <f t="shared" si="4"/>
        <v>5593.235552001086</v>
      </c>
    </row>
    <row r="57" spans="2:6" x14ac:dyDescent="0.25">
      <c r="B57" s="2">
        <f t="shared" si="0"/>
        <v>48</v>
      </c>
      <c r="C57" s="19">
        <f t="shared" si="1"/>
        <v>1107633.2958186634</v>
      </c>
      <c r="D57" s="19">
        <f t="shared" si="2"/>
        <v>2079.1461524259707</v>
      </c>
      <c r="E57" s="19">
        <f t="shared" si="3"/>
        <v>3514.0893995751148</v>
      </c>
      <c r="F57" s="22">
        <f t="shared" si="4"/>
        <v>5593.235552001086</v>
      </c>
    </row>
    <row r="58" spans="2:6" x14ac:dyDescent="0.25">
      <c r="B58" s="2">
        <f t="shared" si="0"/>
        <v>49</v>
      </c>
      <c r="C58" s="19">
        <f t="shared" si="1"/>
        <v>1105547.5657034214</v>
      </c>
      <c r="D58" s="19">
        <f t="shared" si="2"/>
        <v>2085.7301152419864</v>
      </c>
      <c r="E58" s="19">
        <f t="shared" si="3"/>
        <v>3507.5054367591001</v>
      </c>
      <c r="F58" s="22">
        <f t="shared" si="4"/>
        <v>5593.235552001086</v>
      </c>
    </row>
    <row r="59" spans="2:6" x14ac:dyDescent="0.25">
      <c r="B59" s="2">
        <f t="shared" si="0"/>
        <v>50</v>
      </c>
      <c r="C59" s="19">
        <f t="shared" si="1"/>
        <v>1103455.2307761477</v>
      </c>
      <c r="D59" s="19">
        <f t="shared" si="2"/>
        <v>2092.3349272735859</v>
      </c>
      <c r="E59" s="19">
        <f t="shared" si="3"/>
        <v>3500.9006247275001</v>
      </c>
      <c r="F59" s="22">
        <f t="shared" si="4"/>
        <v>5593.235552001086</v>
      </c>
    </row>
    <row r="60" spans="2:6" x14ac:dyDescent="0.25">
      <c r="B60" s="2">
        <f t="shared" si="0"/>
        <v>51</v>
      </c>
      <c r="C60" s="19">
        <f t="shared" si="1"/>
        <v>1101356.2701216044</v>
      </c>
      <c r="D60" s="19">
        <f t="shared" si="2"/>
        <v>2098.9606545432853</v>
      </c>
      <c r="E60" s="19">
        <f t="shared" si="3"/>
        <v>3494.2748974578008</v>
      </c>
      <c r="F60" s="22">
        <f t="shared" si="4"/>
        <v>5593.235552001086</v>
      </c>
    </row>
    <row r="61" spans="2:6" x14ac:dyDescent="0.25">
      <c r="B61" s="2">
        <f t="shared" si="0"/>
        <v>52</v>
      </c>
      <c r="C61" s="19">
        <f t="shared" si="1"/>
        <v>1099250.6627583217</v>
      </c>
      <c r="D61" s="19">
        <f t="shared" si="2"/>
        <v>2105.6073632826724</v>
      </c>
      <c r="E61" s="19">
        <f t="shared" si="3"/>
        <v>3487.6281887184141</v>
      </c>
      <c r="F61" s="22">
        <f t="shared" si="4"/>
        <v>5593.235552001086</v>
      </c>
    </row>
    <row r="62" spans="2:6" x14ac:dyDescent="0.25">
      <c r="B62" s="2">
        <f t="shared" si="0"/>
        <v>53</v>
      </c>
      <c r="C62" s="19">
        <f t="shared" si="1"/>
        <v>1097138.3876383887</v>
      </c>
      <c r="D62" s="19">
        <f t="shared" si="2"/>
        <v>2112.2751199330678</v>
      </c>
      <c r="E62" s="19">
        <f t="shared" si="3"/>
        <v>3480.9604320680187</v>
      </c>
      <c r="F62" s="22">
        <f t="shared" si="4"/>
        <v>5593.235552001086</v>
      </c>
    </row>
    <row r="63" spans="2:6" x14ac:dyDescent="0.25">
      <c r="B63" s="2">
        <f t="shared" si="0"/>
        <v>54</v>
      </c>
      <c r="C63" s="19">
        <f t="shared" si="1"/>
        <v>1095019.4236472424</v>
      </c>
      <c r="D63" s="19">
        <f t="shared" si="2"/>
        <v>2118.9639911461891</v>
      </c>
      <c r="E63" s="19">
        <f t="shared" si="3"/>
        <v>3474.2715608548965</v>
      </c>
      <c r="F63" s="22">
        <f t="shared" si="4"/>
        <v>5593.235552001086</v>
      </c>
    </row>
    <row r="64" spans="2:6" x14ac:dyDescent="0.25">
      <c r="B64" s="2">
        <f t="shared" si="0"/>
        <v>55</v>
      </c>
      <c r="C64" s="19">
        <f t="shared" si="1"/>
        <v>1092893.7496034575</v>
      </c>
      <c r="D64" s="19">
        <f t="shared" si="2"/>
        <v>2125.6740437848184</v>
      </c>
      <c r="E64" s="19">
        <f t="shared" si="3"/>
        <v>3467.5615082162676</v>
      </c>
      <c r="F64" s="22">
        <f t="shared" si="4"/>
        <v>5593.235552001086</v>
      </c>
    </row>
    <row r="65" spans="2:6" x14ac:dyDescent="0.25">
      <c r="B65" s="2">
        <f t="shared" si="0"/>
        <v>56</v>
      </c>
      <c r="C65" s="19">
        <f t="shared" si="1"/>
        <v>1090761.344258534</v>
      </c>
      <c r="D65" s="19">
        <f t="shared" si="2"/>
        <v>2132.4053449234707</v>
      </c>
      <c r="E65" s="19">
        <f t="shared" si="3"/>
        <v>3460.8302070776153</v>
      </c>
      <c r="F65" s="22">
        <f t="shared" si="4"/>
        <v>5593.235552001086</v>
      </c>
    </row>
    <row r="66" spans="2:6" x14ac:dyDescent="0.25">
      <c r="B66" s="2">
        <f t="shared" si="0"/>
        <v>57</v>
      </c>
      <c r="C66" s="19">
        <f t="shared" si="1"/>
        <v>1088622.1862966849</v>
      </c>
      <c r="D66" s="19">
        <f t="shared" si="2"/>
        <v>2139.1579618490618</v>
      </c>
      <c r="E66" s="19">
        <f t="shared" si="3"/>
        <v>3454.0775901520251</v>
      </c>
      <c r="F66" s="22">
        <f t="shared" si="4"/>
        <v>5593.2355520010869</v>
      </c>
    </row>
    <row r="67" spans="2:6" x14ac:dyDescent="0.25">
      <c r="B67" s="2">
        <f t="shared" si="0"/>
        <v>58</v>
      </c>
      <c r="C67" s="19">
        <f t="shared" si="1"/>
        <v>1086476.2543346232</v>
      </c>
      <c r="D67" s="19">
        <f t="shared" si="2"/>
        <v>2145.9319620615838</v>
      </c>
      <c r="E67" s="19">
        <f t="shared" si="3"/>
        <v>3447.3035899395027</v>
      </c>
      <c r="F67" s="22">
        <f t="shared" si="4"/>
        <v>5593.235552001086</v>
      </c>
    </row>
    <row r="68" spans="2:6" x14ac:dyDescent="0.25">
      <c r="B68" s="2">
        <f t="shared" si="0"/>
        <v>59</v>
      </c>
      <c r="C68" s="19">
        <f t="shared" si="1"/>
        <v>1084323.5269213484</v>
      </c>
      <c r="D68" s="19">
        <f t="shared" si="2"/>
        <v>2152.7274132747784</v>
      </c>
      <c r="E68" s="19">
        <f t="shared" si="3"/>
        <v>3440.5081387263076</v>
      </c>
      <c r="F68" s="22">
        <f t="shared" si="4"/>
        <v>5593.235552001086</v>
      </c>
    </row>
    <row r="69" spans="2:6" x14ac:dyDescent="0.25">
      <c r="B69" s="2">
        <f t="shared" si="0"/>
        <v>60</v>
      </c>
      <c r="C69" s="19">
        <f t="shared" si="1"/>
        <v>1082163.9825379315</v>
      </c>
      <c r="D69" s="19">
        <f t="shared" si="2"/>
        <v>2159.5443834168154</v>
      </c>
      <c r="E69" s="19">
        <f t="shared" si="3"/>
        <v>3433.6911685842715</v>
      </c>
      <c r="F69" s="22">
        <f t="shared" si="4"/>
        <v>5593.2355520010869</v>
      </c>
    </row>
    <row r="70" spans="2:6" x14ac:dyDescent="0.25">
      <c r="B70" s="2">
        <f t="shared" si="0"/>
        <v>61</v>
      </c>
      <c r="C70" s="19">
        <f t="shared" si="1"/>
        <v>1079997.5995973006</v>
      </c>
      <c r="D70" s="19">
        <f t="shared" si="2"/>
        <v>2166.3829406309687</v>
      </c>
      <c r="E70" s="19">
        <f t="shared" si="3"/>
        <v>3426.8526113701173</v>
      </c>
      <c r="F70" s="22">
        <f t="shared" si="4"/>
        <v>5593.235552001086</v>
      </c>
    </row>
    <row r="71" spans="2:6" x14ac:dyDescent="0.25">
      <c r="B71" s="2">
        <f t="shared" si="0"/>
        <v>62</v>
      </c>
      <c r="C71" s="19">
        <f t="shared" si="1"/>
        <v>1077824.3564440242</v>
      </c>
      <c r="D71" s="19">
        <f t="shared" si="2"/>
        <v>2173.2431532762998</v>
      </c>
      <c r="E71" s="19">
        <f t="shared" si="3"/>
        <v>3419.9923987247867</v>
      </c>
      <c r="F71" s="22">
        <f t="shared" si="4"/>
        <v>5593.235552001086</v>
      </c>
    </row>
    <row r="72" spans="2:6" x14ac:dyDescent="0.25">
      <c r="B72" s="2">
        <f t="shared" si="0"/>
        <v>63</v>
      </c>
      <c r="C72" s="19">
        <f t="shared" si="1"/>
        <v>1075644.231354096</v>
      </c>
      <c r="D72" s="19">
        <f t="shared" si="2"/>
        <v>2180.1250899283418</v>
      </c>
      <c r="E72" s="19">
        <f t="shared" si="3"/>
        <v>3413.1104620727456</v>
      </c>
      <c r="F72" s="22">
        <f t="shared" si="4"/>
        <v>5593.2355520010879</v>
      </c>
    </row>
    <row r="73" spans="2:6" x14ac:dyDescent="0.25">
      <c r="B73" s="2">
        <f t="shared" si="0"/>
        <v>64</v>
      </c>
      <c r="C73" s="19">
        <f t="shared" si="1"/>
        <v>1073457.2025347161</v>
      </c>
      <c r="D73" s="19">
        <f t="shared" si="2"/>
        <v>2187.0288193797819</v>
      </c>
      <c r="E73" s="19">
        <f t="shared" si="3"/>
        <v>3406.2067326213055</v>
      </c>
      <c r="F73" s="22">
        <f t="shared" si="4"/>
        <v>5593.2355520010879</v>
      </c>
    </row>
    <row r="74" spans="2:6" x14ac:dyDescent="0.25">
      <c r="B74" s="2">
        <f t="shared" si="0"/>
        <v>65</v>
      </c>
      <c r="C74" s="19">
        <f t="shared" si="1"/>
        <v>1071263.2481240749</v>
      </c>
      <c r="D74" s="19">
        <f t="shared" si="2"/>
        <v>2193.9544106411504</v>
      </c>
      <c r="E74" s="19">
        <f t="shared" si="3"/>
        <v>3399.2811413599356</v>
      </c>
      <c r="F74" s="22">
        <f t="shared" si="4"/>
        <v>5593.235552001086</v>
      </c>
    </row>
    <row r="75" spans="2:6" x14ac:dyDescent="0.25">
      <c r="B75" s="2">
        <f t="shared" ref="B75:B138" si="5">IF(B74=0,0,IF(B74+1&lt;$D$4+1,B74+1,0))</f>
        <v>66</v>
      </c>
      <c r="C75" s="19">
        <f t="shared" ref="C75:C138" si="6">IF(B75=0,0,C74-D75)</f>
        <v>1069062.3461911334</v>
      </c>
      <c r="D75" s="19">
        <f t="shared" ref="D75:D138" si="7">IF(B75=0,0,PPMT($D$3/12,B75,$D$4,-$D$2))</f>
        <v>2200.9019329415146</v>
      </c>
      <c r="E75" s="19">
        <f t="shared" ref="E75:E138" si="8">IF(B75=0,0,IPMT($D$3/12,B75,$D$4,-$D$2))</f>
        <v>3392.3336190595728</v>
      </c>
      <c r="F75" s="22">
        <f t="shared" ref="F75:F138" si="9">IF(B75=0,0,D75+E75)</f>
        <v>5593.2355520010879</v>
      </c>
    </row>
    <row r="76" spans="2:6" x14ac:dyDescent="0.25">
      <c r="B76" s="2">
        <f t="shared" si="5"/>
        <v>67</v>
      </c>
      <c r="C76" s="19">
        <f t="shared" si="6"/>
        <v>1066854.4747354041</v>
      </c>
      <c r="D76" s="19">
        <f t="shared" si="7"/>
        <v>2207.8714557291628</v>
      </c>
      <c r="E76" s="19">
        <f t="shared" si="8"/>
        <v>3385.3640962719228</v>
      </c>
      <c r="F76" s="22">
        <f t="shared" si="9"/>
        <v>5593.235552001086</v>
      </c>
    </row>
    <row r="77" spans="2:6" x14ac:dyDescent="0.25">
      <c r="B77" s="2">
        <f t="shared" si="5"/>
        <v>68</v>
      </c>
      <c r="C77" s="19">
        <f t="shared" si="6"/>
        <v>1064639.6116867319</v>
      </c>
      <c r="D77" s="19">
        <f t="shared" si="7"/>
        <v>2214.863048672305</v>
      </c>
      <c r="E77" s="19">
        <f t="shared" si="8"/>
        <v>3378.372503328781</v>
      </c>
      <c r="F77" s="22">
        <f t="shared" si="9"/>
        <v>5593.235552001086</v>
      </c>
    </row>
    <row r="78" spans="2:6" x14ac:dyDescent="0.25">
      <c r="B78" s="2">
        <f t="shared" si="5"/>
        <v>69</v>
      </c>
      <c r="C78" s="19">
        <f t="shared" si="6"/>
        <v>1062417.7349050723</v>
      </c>
      <c r="D78" s="19">
        <f t="shared" si="7"/>
        <v>2221.8767816597669</v>
      </c>
      <c r="E78" s="19">
        <f t="shared" si="8"/>
        <v>3371.3587703413186</v>
      </c>
      <c r="F78" s="22">
        <f t="shared" si="9"/>
        <v>5593.235552001086</v>
      </c>
    </row>
    <row r="79" spans="2:6" x14ac:dyDescent="0.25">
      <c r="B79" s="2">
        <f t="shared" si="5"/>
        <v>70</v>
      </c>
      <c r="C79" s="19">
        <f t="shared" si="6"/>
        <v>1060188.8221802705</v>
      </c>
      <c r="D79" s="19">
        <f t="shared" si="7"/>
        <v>2228.9127248016894</v>
      </c>
      <c r="E79" s="19">
        <f t="shared" si="8"/>
        <v>3364.3228271993967</v>
      </c>
      <c r="F79" s="22">
        <f t="shared" si="9"/>
        <v>5593.235552001086</v>
      </c>
    </row>
    <row r="80" spans="2:6" x14ac:dyDescent="0.25">
      <c r="B80" s="2">
        <f t="shared" si="5"/>
        <v>71</v>
      </c>
      <c r="C80" s="19">
        <f t="shared" si="6"/>
        <v>1057952.8512318402</v>
      </c>
      <c r="D80" s="19">
        <f t="shared" si="7"/>
        <v>2235.9709484302284</v>
      </c>
      <c r="E80" s="19">
        <f t="shared" si="8"/>
        <v>3357.2646035708576</v>
      </c>
      <c r="F80" s="22">
        <f t="shared" si="9"/>
        <v>5593.235552001086</v>
      </c>
    </row>
    <row r="81" spans="2:6" x14ac:dyDescent="0.25">
      <c r="B81" s="2">
        <f t="shared" si="5"/>
        <v>72</v>
      </c>
      <c r="C81" s="19">
        <f t="shared" si="6"/>
        <v>1055709.7997087399</v>
      </c>
      <c r="D81" s="19">
        <f t="shared" si="7"/>
        <v>2243.0515231002578</v>
      </c>
      <c r="E81" s="19">
        <f t="shared" si="8"/>
        <v>3350.1840289008287</v>
      </c>
      <c r="F81" s="22">
        <f t="shared" si="9"/>
        <v>5593.235552001086</v>
      </c>
    </row>
    <row r="82" spans="2:6" x14ac:dyDescent="0.25">
      <c r="B82" s="2">
        <f t="shared" si="5"/>
        <v>73</v>
      </c>
      <c r="C82" s="19">
        <f t="shared" si="6"/>
        <v>1053459.6451891498</v>
      </c>
      <c r="D82" s="19">
        <f t="shared" si="7"/>
        <v>2250.1545195900749</v>
      </c>
      <c r="E82" s="19">
        <f t="shared" si="8"/>
        <v>3343.0810324110116</v>
      </c>
      <c r="F82" s="22">
        <f t="shared" si="9"/>
        <v>5593.235552001086</v>
      </c>
    </row>
    <row r="83" spans="2:6" x14ac:dyDescent="0.25">
      <c r="B83" s="2">
        <f t="shared" si="5"/>
        <v>74</v>
      </c>
      <c r="C83" s="19">
        <f t="shared" si="6"/>
        <v>1051202.3651802477</v>
      </c>
      <c r="D83" s="19">
        <f t="shared" si="7"/>
        <v>2257.2800089021102</v>
      </c>
      <c r="E83" s="19">
        <f t="shared" si="8"/>
        <v>3335.9555430989758</v>
      </c>
      <c r="F83" s="22">
        <f t="shared" si="9"/>
        <v>5593.235552001086</v>
      </c>
    </row>
    <row r="84" spans="2:6" x14ac:dyDescent="0.25">
      <c r="B84" s="2">
        <f t="shared" si="5"/>
        <v>75</v>
      </c>
      <c r="C84" s="19">
        <f t="shared" si="6"/>
        <v>1048937.9371179841</v>
      </c>
      <c r="D84" s="19">
        <f t="shared" si="7"/>
        <v>2264.4280622636334</v>
      </c>
      <c r="E84" s="19">
        <f t="shared" si="8"/>
        <v>3328.8074897374522</v>
      </c>
      <c r="F84" s="22">
        <f t="shared" si="9"/>
        <v>5593.235552001086</v>
      </c>
    </row>
    <row r="85" spans="2:6" x14ac:dyDescent="0.25">
      <c r="B85" s="2">
        <f t="shared" si="5"/>
        <v>76</v>
      </c>
      <c r="C85" s="19">
        <f t="shared" si="6"/>
        <v>1046666.3383668566</v>
      </c>
      <c r="D85" s="19">
        <f t="shared" si="7"/>
        <v>2271.5987511274684</v>
      </c>
      <c r="E85" s="19">
        <f t="shared" si="8"/>
        <v>3321.6368008736176</v>
      </c>
      <c r="F85" s="22">
        <f t="shared" si="9"/>
        <v>5593.235552001086</v>
      </c>
    </row>
    <row r="86" spans="2:6" x14ac:dyDescent="0.25">
      <c r="B86" s="2">
        <f t="shared" si="5"/>
        <v>77</v>
      </c>
      <c r="C86" s="19">
        <f t="shared" si="6"/>
        <v>1044387.5462196838</v>
      </c>
      <c r="D86" s="19">
        <f t="shared" si="7"/>
        <v>2278.7921471727054</v>
      </c>
      <c r="E86" s="19">
        <f t="shared" si="8"/>
        <v>3314.4434048283811</v>
      </c>
      <c r="F86" s="22">
        <f t="shared" si="9"/>
        <v>5593.235552001086</v>
      </c>
    </row>
    <row r="87" spans="2:6" x14ac:dyDescent="0.25">
      <c r="B87" s="2">
        <f t="shared" si="5"/>
        <v>78</v>
      </c>
      <c r="C87" s="19">
        <f t="shared" si="6"/>
        <v>1042101.5378973784</v>
      </c>
      <c r="D87" s="19">
        <f t="shared" si="7"/>
        <v>2286.0083223054189</v>
      </c>
      <c r="E87" s="19">
        <f t="shared" si="8"/>
        <v>3307.2272296956671</v>
      </c>
      <c r="F87" s="22">
        <f t="shared" si="9"/>
        <v>5593.235552001086</v>
      </c>
    </row>
    <row r="88" spans="2:6" x14ac:dyDescent="0.25">
      <c r="B88" s="2">
        <f t="shared" si="5"/>
        <v>79</v>
      </c>
      <c r="C88" s="19">
        <f t="shared" si="6"/>
        <v>1039808.290548719</v>
      </c>
      <c r="D88" s="19">
        <f t="shared" si="7"/>
        <v>2293.2473486593863</v>
      </c>
      <c r="E88" s="19">
        <f t="shared" si="8"/>
        <v>3299.9882033417007</v>
      </c>
      <c r="F88" s="22">
        <f t="shared" si="9"/>
        <v>5593.2355520010869</v>
      </c>
    </row>
    <row r="89" spans="2:6" x14ac:dyDescent="0.25">
      <c r="B89" s="2">
        <f t="shared" si="5"/>
        <v>80</v>
      </c>
      <c r="C89" s="19">
        <f t="shared" si="6"/>
        <v>1037507.7812501222</v>
      </c>
      <c r="D89" s="19">
        <f t="shared" si="7"/>
        <v>2300.5092985968072</v>
      </c>
      <c r="E89" s="19">
        <f t="shared" si="8"/>
        <v>3292.7262534042789</v>
      </c>
      <c r="F89" s="22">
        <f t="shared" si="9"/>
        <v>5593.235552001086</v>
      </c>
    </row>
    <row r="90" spans="2:6" x14ac:dyDescent="0.25">
      <c r="B90" s="2">
        <f t="shared" si="5"/>
        <v>81</v>
      </c>
      <c r="C90" s="19">
        <f t="shared" si="6"/>
        <v>1035199.9870054132</v>
      </c>
      <c r="D90" s="19">
        <f t="shared" si="7"/>
        <v>2307.7942447090309</v>
      </c>
      <c r="E90" s="19">
        <f t="shared" si="8"/>
        <v>3285.4413072920556</v>
      </c>
      <c r="F90" s="22">
        <f t="shared" si="9"/>
        <v>5593.235552001086</v>
      </c>
    </row>
    <row r="91" spans="2:6" x14ac:dyDescent="0.25">
      <c r="B91" s="2">
        <f t="shared" si="5"/>
        <v>82</v>
      </c>
      <c r="C91" s="19">
        <f t="shared" si="6"/>
        <v>1032884.8847455959</v>
      </c>
      <c r="D91" s="19">
        <f t="shared" si="7"/>
        <v>2315.1022598172758</v>
      </c>
      <c r="E91" s="19">
        <f t="shared" si="8"/>
        <v>3278.1332921838107</v>
      </c>
      <c r="F91" s="22">
        <f t="shared" si="9"/>
        <v>5593.235552001086</v>
      </c>
    </row>
    <row r="92" spans="2:6" x14ac:dyDescent="0.25">
      <c r="B92" s="2">
        <f t="shared" si="5"/>
        <v>83</v>
      </c>
      <c r="C92" s="19">
        <f t="shared" si="6"/>
        <v>1030562.4513286225</v>
      </c>
      <c r="D92" s="19">
        <f t="shared" si="7"/>
        <v>2322.4334169733638</v>
      </c>
      <c r="E92" s="19">
        <f t="shared" si="8"/>
        <v>3270.8021350277222</v>
      </c>
      <c r="F92" s="22">
        <f t="shared" si="9"/>
        <v>5593.235552001086</v>
      </c>
    </row>
    <row r="93" spans="2:6" x14ac:dyDescent="0.25">
      <c r="B93" s="2">
        <f t="shared" si="5"/>
        <v>84</v>
      </c>
      <c r="C93" s="19">
        <f t="shared" si="6"/>
        <v>1028232.663539162</v>
      </c>
      <c r="D93" s="19">
        <f t="shared" si="7"/>
        <v>2329.7877894604467</v>
      </c>
      <c r="E93" s="19">
        <f t="shared" si="8"/>
        <v>3263.4477625406398</v>
      </c>
      <c r="F93" s="22">
        <f t="shared" si="9"/>
        <v>5593.235552001086</v>
      </c>
    </row>
    <row r="94" spans="2:6" x14ac:dyDescent="0.25">
      <c r="B94" s="2">
        <f t="shared" si="5"/>
        <v>85</v>
      </c>
      <c r="C94" s="19">
        <f t="shared" si="6"/>
        <v>1025895.4980883683</v>
      </c>
      <c r="D94" s="19">
        <f t="shared" si="7"/>
        <v>2337.1654507937378</v>
      </c>
      <c r="E94" s="19">
        <f t="shared" si="8"/>
        <v>3256.0701012073487</v>
      </c>
      <c r="F94" s="22">
        <f t="shared" si="9"/>
        <v>5593.235552001086</v>
      </c>
    </row>
    <row r="95" spans="2:6" x14ac:dyDescent="0.25">
      <c r="B95" s="2">
        <f t="shared" si="5"/>
        <v>86</v>
      </c>
      <c r="C95" s="19">
        <f t="shared" si="6"/>
        <v>1023550.931613647</v>
      </c>
      <c r="D95" s="19">
        <f t="shared" si="7"/>
        <v>2344.5664747212513</v>
      </c>
      <c r="E95" s="19">
        <f t="shared" si="8"/>
        <v>3248.6690772798343</v>
      </c>
      <c r="F95" s="22">
        <f t="shared" si="9"/>
        <v>5593.235552001086</v>
      </c>
    </row>
    <row r="96" spans="2:6" x14ac:dyDescent="0.25">
      <c r="B96" s="2">
        <f t="shared" si="5"/>
        <v>87</v>
      </c>
      <c r="C96" s="19">
        <f t="shared" si="6"/>
        <v>1021198.9406784225</v>
      </c>
      <c r="D96" s="19">
        <f t="shared" si="7"/>
        <v>2351.9909352245354</v>
      </c>
      <c r="E96" s="19">
        <f t="shared" si="8"/>
        <v>3241.2446167765502</v>
      </c>
      <c r="F96" s="22">
        <f t="shared" si="9"/>
        <v>5593.235552001086</v>
      </c>
    </row>
    <row r="97" spans="2:6" x14ac:dyDescent="0.25">
      <c r="B97" s="2">
        <f t="shared" si="5"/>
        <v>88</v>
      </c>
      <c r="C97" s="19">
        <f t="shared" si="6"/>
        <v>1018839.501771903</v>
      </c>
      <c r="D97" s="19">
        <f t="shared" si="7"/>
        <v>2359.4389065194132</v>
      </c>
      <c r="E97" s="19">
        <f t="shared" si="8"/>
        <v>3233.7966454816733</v>
      </c>
      <c r="F97" s="22">
        <f t="shared" si="9"/>
        <v>5593.235552001086</v>
      </c>
    </row>
    <row r="98" spans="2:6" x14ac:dyDescent="0.25">
      <c r="B98" s="2">
        <f t="shared" si="5"/>
        <v>89</v>
      </c>
      <c r="C98" s="19">
        <f t="shared" si="6"/>
        <v>1016472.5913088463</v>
      </c>
      <c r="D98" s="19">
        <f t="shared" si="7"/>
        <v>2366.9104630567244</v>
      </c>
      <c r="E98" s="19">
        <f t="shared" si="8"/>
        <v>3226.3250889443611</v>
      </c>
      <c r="F98" s="22">
        <f t="shared" si="9"/>
        <v>5593.235552001086</v>
      </c>
    </row>
    <row r="99" spans="2:6" x14ac:dyDescent="0.25">
      <c r="B99" s="2">
        <f t="shared" si="5"/>
        <v>90</v>
      </c>
      <c r="C99" s="19">
        <f t="shared" si="6"/>
        <v>1014098.1856293232</v>
      </c>
      <c r="D99" s="19">
        <f t="shared" si="7"/>
        <v>2374.4056795230708</v>
      </c>
      <c r="E99" s="19">
        <f t="shared" si="8"/>
        <v>3218.8298724780157</v>
      </c>
      <c r="F99" s="22">
        <f t="shared" si="9"/>
        <v>5593.235552001086</v>
      </c>
    </row>
    <row r="100" spans="2:6" x14ac:dyDescent="0.25">
      <c r="B100" s="2">
        <f t="shared" si="5"/>
        <v>91</v>
      </c>
      <c r="C100" s="19">
        <f t="shared" si="6"/>
        <v>1011716.2609984817</v>
      </c>
      <c r="D100" s="19">
        <f t="shared" si="7"/>
        <v>2381.9246308415604</v>
      </c>
      <c r="E100" s="19">
        <f t="shared" si="8"/>
        <v>3211.3109211595261</v>
      </c>
      <c r="F100" s="22">
        <f t="shared" si="9"/>
        <v>5593.235552001086</v>
      </c>
    </row>
    <row r="101" spans="2:6" x14ac:dyDescent="0.25">
      <c r="B101" s="2">
        <f t="shared" si="5"/>
        <v>92</v>
      </c>
      <c r="C101" s="19">
        <f t="shared" si="6"/>
        <v>1009326.7936063091</v>
      </c>
      <c r="D101" s="19">
        <f t="shared" si="7"/>
        <v>2389.4673921725584</v>
      </c>
      <c r="E101" s="19">
        <f t="shared" si="8"/>
        <v>3203.768159828528</v>
      </c>
      <c r="F101" s="22">
        <f t="shared" si="9"/>
        <v>5593.235552001086</v>
      </c>
    </row>
    <row r="102" spans="2:6" x14ac:dyDescent="0.25">
      <c r="B102" s="2">
        <f t="shared" si="5"/>
        <v>93</v>
      </c>
      <c r="C102" s="19">
        <f t="shared" si="6"/>
        <v>1006929.7595673946</v>
      </c>
      <c r="D102" s="19">
        <f t="shared" si="7"/>
        <v>2397.0340389144385</v>
      </c>
      <c r="E102" s="19">
        <f t="shared" si="8"/>
        <v>3196.2015130866475</v>
      </c>
      <c r="F102" s="22">
        <f t="shared" si="9"/>
        <v>5593.235552001086</v>
      </c>
    </row>
    <row r="103" spans="2:6" x14ac:dyDescent="0.25">
      <c r="B103" s="2">
        <f t="shared" si="5"/>
        <v>94</v>
      </c>
      <c r="C103" s="19">
        <f t="shared" si="6"/>
        <v>1004525.1349206903</v>
      </c>
      <c r="D103" s="19">
        <f t="shared" si="7"/>
        <v>2404.6246467043343</v>
      </c>
      <c r="E103" s="19">
        <f t="shared" si="8"/>
        <v>3188.6109052967522</v>
      </c>
      <c r="F103" s="22">
        <f t="shared" si="9"/>
        <v>5593.235552001086</v>
      </c>
    </row>
    <row r="104" spans="2:6" x14ac:dyDescent="0.25">
      <c r="B104" s="2">
        <f t="shared" si="5"/>
        <v>95</v>
      </c>
      <c r="C104" s="19">
        <f t="shared" si="6"/>
        <v>1002112.8956292714</v>
      </c>
      <c r="D104" s="19">
        <f t="shared" si="7"/>
        <v>2412.2392914188981</v>
      </c>
      <c r="E104" s="19">
        <f t="shared" si="8"/>
        <v>3180.9962605821884</v>
      </c>
      <c r="F104" s="22">
        <f t="shared" si="9"/>
        <v>5593.235552001086</v>
      </c>
    </row>
    <row r="105" spans="2:6" x14ac:dyDescent="0.25">
      <c r="B105" s="2">
        <f t="shared" si="5"/>
        <v>96</v>
      </c>
      <c r="C105" s="19">
        <f t="shared" si="6"/>
        <v>999693.01758009638</v>
      </c>
      <c r="D105" s="19">
        <f t="shared" si="7"/>
        <v>2419.8780491750576</v>
      </c>
      <c r="E105" s="19">
        <f t="shared" si="8"/>
        <v>3173.3575028260284</v>
      </c>
      <c r="F105" s="22">
        <f t="shared" si="9"/>
        <v>5593.235552001086</v>
      </c>
    </row>
    <row r="106" spans="2:6" x14ac:dyDescent="0.25">
      <c r="B106" s="2">
        <f t="shared" si="5"/>
        <v>97</v>
      </c>
      <c r="C106" s="19">
        <f t="shared" si="6"/>
        <v>997265.47658376559</v>
      </c>
      <c r="D106" s="19">
        <f t="shared" si="7"/>
        <v>2427.5409963307789</v>
      </c>
      <c r="E106" s="19">
        <f t="shared" si="8"/>
        <v>3165.6945556703072</v>
      </c>
      <c r="F106" s="22">
        <f t="shared" si="9"/>
        <v>5593.235552001086</v>
      </c>
    </row>
    <row r="107" spans="2:6" x14ac:dyDescent="0.25">
      <c r="B107" s="2">
        <f t="shared" si="5"/>
        <v>98</v>
      </c>
      <c r="C107" s="19">
        <f t="shared" si="6"/>
        <v>994830.2483742797</v>
      </c>
      <c r="D107" s="19">
        <f t="shared" si="7"/>
        <v>2435.228209485826</v>
      </c>
      <c r="E107" s="19">
        <f t="shared" si="8"/>
        <v>3158.00734251526</v>
      </c>
      <c r="F107" s="22">
        <f t="shared" si="9"/>
        <v>5593.235552001086</v>
      </c>
    </row>
    <row r="108" spans="2:6" x14ac:dyDescent="0.25">
      <c r="B108" s="2">
        <f t="shared" si="5"/>
        <v>99</v>
      </c>
      <c r="C108" s="19">
        <f t="shared" si="6"/>
        <v>992387.30860879715</v>
      </c>
      <c r="D108" s="19">
        <f t="shared" si="7"/>
        <v>2442.9397654825316</v>
      </c>
      <c r="E108" s="19">
        <f t="shared" si="8"/>
        <v>3150.2957865185549</v>
      </c>
      <c r="F108" s="22">
        <f t="shared" si="9"/>
        <v>5593.235552001086</v>
      </c>
    </row>
    <row r="109" spans="2:6" x14ac:dyDescent="0.25">
      <c r="B109" s="2">
        <f t="shared" si="5"/>
        <v>100</v>
      </c>
      <c r="C109" s="19">
        <f t="shared" si="6"/>
        <v>989936.63286739064</v>
      </c>
      <c r="D109" s="19">
        <f t="shared" si="7"/>
        <v>2450.6757414065592</v>
      </c>
      <c r="E109" s="19">
        <f t="shared" si="8"/>
        <v>3142.5598105945269</v>
      </c>
      <c r="F109" s="22">
        <f t="shared" si="9"/>
        <v>5593.235552001086</v>
      </c>
    </row>
    <row r="110" spans="2:6" x14ac:dyDescent="0.25">
      <c r="B110" s="2">
        <f t="shared" si="5"/>
        <v>101</v>
      </c>
      <c r="C110" s="19">
        <f t="shared" si="6"/>
        <v>987478.19665280299</v>
      </c>
      <c r="D110" s="19">
        <f t="shared" si="7"/>
        <v>2458.4362145876803</v>
      </c>
      <c r="E110" s="19">
        <f t="shared" si="8"/>
        <v>3134.7993374134062</v>
      </c>
      <c r="F110" s="22">
        <f t="shared" si="9"/>
        <v>5593.235552001086</v>
      </c>
    </row>
    <row r="111" spans="2:6" x14ac:dyDescent="0.25">
      <c r="B111" s="2">
        <f t="shared" si="5"/>
        <v>102</v>
      </c>
      <c r="C111" s="19">
        <f t="shared" si="6"/>
        <v>985011.97539020248</v>
      </c>
      <c r="D111" s="19">
        <f t="shared" si="7"/>
        <v>2466.2212626005412</v>
      </c>
      <c r="E111" s="19">
        <f t="shared" si="8"/>
        <v>3127.0142894005444</v>
      </c>
      <c r="F111" s="22">
        <f t="shared" si="9"/>
        <v>5593.235552001086</v>
      </c>
    </row>
    <row r="112" spans="2:6" x14ac:dyDescent="0.25">
      <c r="B112" s="2">
        <f t="shared" si="5"/>
        <v>103</v>
      </c>
      <c r="C112" s="19">
        <f t="shared" si="6"/>
        <v>982537.94442693703</v>
      </c>
      <c r="D112" s="19">
        <f t="shared" si="7"/>
        <v>2474.0309632654426</v>
      </c>
      <c r="E112" s="19">
        <f t="shared" si="8"/>
        <v>3119.2045887356435</v>
      </c>
      <c r="F112" s="22">
        <f t="shared" si="9"/>
        <v>5593.235552001086</v>
      </c>
    </row>
    <row r="113" spans="2:6" x14ac:dyDescent="0.25">
      <c r="B113" s="2">
        <f t="shared" si="5"/>
        <v>104</v>
      </c>
      <c r="C113" s="19">
        <f t="shared" si="6"/>
        <v>980056.07903228793</v>
      </c>
      <c r="D113" s="19">
        <f t="shared" si="7"/>
        <v>2481.8653946491168</v>
      </c>
      <c r="E113" s="19">
        <f t="shared" si="8"/>
        <v>3111.3701573519688</v>
      </c>
      <c r="F113" s="22">
        <f t="shared" si="9"/>
        <v>5593.235552001086</v>
      </c>
    </row>
    <row r="114" spans="2:6" x14ac:dyDescent="0.25">
      <c r="B114" s="2">
        <f t="shared" si="5"/>
        <v>105</v>
      </c>
      <c r="C114" s="19">
        <f t="shared" si="6"/>
        <v>977566.3543972224</v>
      </c>
      <c r="D114" s="19">
        <f t="shared" si="7"/>
        <v>2489.7246350655059</v>
      </c>
      <c r="E114" s="19">
        <f t="shared" si="8"/>
        <v>3103.5109169355806</v>
      </c>
      <c r="F114" s="22">
        <f t="shared" si="9"/>
        <v>5593.235552001086</v>
      </c>
    </row>
    <row r="115" spans="2:6" x14ac:dyDescent="0.25">
      <c r="B115" s="2">
        <f t="shared" si="5"/>
        <v>106</v>
      </c>
      <c r="C115" s="19">
        <f t="shared" si="6"/>
        <v>975068.7456341458</v>
      </c>
      <c r="D115" s="19">
        <f t="shared" si="7"/>
        <v>2497.6087630765464</v>
      </c>
      <c r="E115" s="19">
        <f t="shared" si="8"/>
        <v>3095.6267889245401</v>
      </c>
      <c r="F115" s="22">
        <f t="shared" si="9"/>
        <v>5593.235552001086</v>
      </c>
    </row>
    <row r="116" spans="2:6" x14ac:dyDescent="0.25">
      <c r="B116" s="2">
        <f t="shared" si="5"/>
        <v>107</v>
      </c>
      <c r="C116" s="19">
        <f t="shared" si="6"/>
        <v>972563.2277766529</v>
      </c>
      <c r="D116" s="19">
        <f t="shared" si="7"/>
        <v>2505.517857492956</v>
      </c>
      <c r="E116" s="19">
        <f t="shared" si="8"/>
        <v>3087.7176945081305</v>
      </c>
      <c r="F116" s="22">
        <f t="shared" si="9"/>
        <v>5593.235552001086</v>
      </c>
    </row>
    <row r="117" spans="2:6" x14ac:dyDescent="0.25">
      <c r="B117" s="2">
        <f t="shared" si="5"/>
        <v>108</v>
      </c>
      <c r="C117" s="19">
        <f t="shared" si="6"/>
        <v>970049.7757792779</v>
      </c>
      <c r="D117" s="19">
        <f t="shared" si="7"/>
        <v>2513.4519973750166</v>
      </c>
      <c r="E117" s="19">
        <f t="shared" si="8"/>
        <v>3079.7835546260699</v>
      </c>
      <c r="F117" s="22">
        <f t="shared" si="9"/>
        <v>5593.235552001086</v>
      </c>
    </row>
    <row r="118" spans="2:6" x14ac:dyDescent="0.25">
      <c r="B118" s="2">
        <f t="shared" si="5"/>
        <v>109</v>
      </c>
      <c r="C118" s="19">
        <f t="shared" si="6"/>
        <v>967528.36451724451</v>
      </c>
      <c r="D118" s="19">
        <f t="shared" si="7"/>
        <v>2521.4112620333708</v>
      </c>
      <c r="E118" s="19">
        <f t="shared" si="8"/>
        <v>3071.8242899677157</v>
      </c>
      <c r="F118" s="22">
        <f t="shared" si="9"/>
        <v>5593.235552001086</v>
      </c>
    </row>
    <row r="119" spans="2:6" x14ac:dyDescent="0.25">
      <c r="B119" s="2">
        <f t="shared" si="5"/>
        <v>110</v>
      </c>
      <c r="C119" s="19">
        <f t="shared" si="6"/>
        <v>964998.96878621471</v>
      </c>
      <c r="D119" s="19">
        <f t="shared" si="7"/>
        <v>2529.3957310298101</v>
      </c>
      <c r="E119" s="19">
        <f t="shared" si="8"/>
        <v>3063.8398209712764</v>
      </c>
      <c r="F119" s="22">
        <f t="shared" si="9"/>
        <v>5593.235552001086</v>
      </c>
    </row>
    <row r="120" spans="2:6" x14ac:dyDescent="0.25">
      <c r="B120" s="2">
        <f t="shared" si="5"/>
        <v>111</v>
      </c>
      <c r="C120" s="19">
        <f t="shared" si="6"/>
        <v>962461.56330203661</v>
      </c>
      <c r="D120" s="19">
        <f t="shared" si="7"/>
        <v>2537.4054841780708</v>
      </c>
      <c r="E120" s="19">
        <f t="shared" si="8"/>
        <v>3055.8300678230153</v>
      </c>
      <c r="F120" s="22">
        <f t="shared" si="9"/>
        <v>5593.235552001086</v>
      </c>
    </row>
    <row r="121" spans="2:6" x14ac:dyDescent="0.25">
      <c r="B121" s="2">
        <f t="shared" si="5"/>
        <v>112</v>
      </c>
      <c r="C121" s="19">
        <f t="shared" si="6"/>
        <v>959916.12270049192</v>
      </c>
      <c r="D121" s="19">
        <f t="shared" si="7"/>
        <v>2545.4406015446348</v>
      </c>
      <c r="E121" s="19">
        <f t="shared" si="8"/>
        <v>3047.7949504564522</v>
      </c>
      <c r="F121" s="22">
        <f t="shared" si="9"/>
        <v>5593.2355520010869</v>
      </c>
    </row>
    <row r="122" spans="2:6" x14ac:dyDescent="0.25">
      <c r="B122" s="2">
        <f t="shared" si="5"/>
        <v>113</v>
      </c>
      <c r="C122" s="19">
        <f t="shared" si="6"/>
        <v>957362.62153704243</v>
      </c>
      <c r="D122" s="19">
        <f t="shared" si="7"/>
        <v>2553.5011634495263</v>
      </c>
      <c r="E122" s="19">
        <f t="shared" si="8"/>
        <v>3039.7343885515597</v>
      </c>
      <c r="F122" s="22">
        <f t="shared" si="9"/>
        <v>5593.235552001086</v>
      </c>
    </row>
    <row r="123" spans="2:6" x14ac:dyDescent="0.25">
      <c r="B123" s="2">
        <f t="shared" si="5"/>
        <v>114</v>
      </c>
      <c r="C123" s="19">
        <f t="shared" si="6"/>
        <v>954801.03428657528</v>
      </c>
      <c r="D123" s="19">
        <f t="shared" si="7"/>
        <v>2561.5872504671165</v>
      </c>
      <c r="E123" s="19">
        <f t="shared" si="8"/>
        <v>3031.64830153397</v>
      </c>
      <c r="F123" s="22">
        <f t="shared" si="9"/>
        <v>5593.235552001086</v>
      </c>
    </row>
    <row r="124" spans="2:6" x14ac:dyDescent="0.25">
      <c r="B124" s="2">
        <f t="shared" si="5"/>
        <v>115</v>
      </c>
      <c r="C124" s="19">
        <f t="shared" si="6"/>
        <v>952231.33534314833</v>
      </c>
      <c r="D124" s="19">
        <f t="shared" si="7"/>
        <v>2569.698943426929</v>
      </c>
      <c r="E124" s="19">
        <f t="shared" si="8"/>
        <v>3023.5366085741575</v>
      </c>
      <c r="F124" s="22">
        <f t="shared" si="9"/>
        <v>5593.235552001086</v>
      </c>
    </row>
    <row r="125" spans="2:6" x14ac:dyDescent="0.25">
      <c r="B125" s="2">
        <f t="shared" si="5"/>
        <v>116</v>
      </c>
      <c r="C125" s="19">
        <f t="shared" si="6"/>
        <v>949653.49901973386</v>
      </c>
      <c r="D125" s="19">
        <f t="shared" si="7"/>
        <v>2577.8363234144476</v>
      </c>
      <c r="E125" s="19">
        <f t="shared" si="8"/>
        <v>3015.3992285866389</v>
      </c>
      <c r="F125" s="22">
        <f t="shared" si="9"/>
        <v>5593.235552001086</v>
      </c>
    </row>
    <row r="126" spans="2:6" x14ac:dyDescent="0.25">
      <c r="B126" s="2">
        <f t="shared" si="5"/>
        <v>117</v>
      </c>
      <c r="C126" s="19">
        <f t="shared" si="6"/>
        <v>947067.49954796198</v>
      </c>
      <c r="D126" s="19">
        <f t="shared" si="7"/>
        <v>2585.9994717719264</v>
      </c>
      <c r="E126" s="19">
        <f t="shared" si="8"/>
        <v>3007.2360802291596</v>
      </c>
      <c r="F126" s="22">
        <f t="shared" si="9"/>
        <v>5593.235552001086</v>
      </c>
    </row>
    <row r="127" spans="2:6" x14ac:dyDescent="0.25">
      <c r="B127" s="2">
        <f t="shared" si="5"/>
        <v>118</v>
      </c>
      <c r="C127" s="19">
        <f t="shared" si="6"/>
        <v>944473.31107786275</v>
      </c>
      <c r="D127" s="19">
        <f t="shared" si="7"/>
        <v>2594.1884700992041</v>
      </c>
      <c r="E127" s="19">
        <f t="shared" si="8"/>
        <v>2999.0470819018819</v>
      </c>
      <c r="F127" s="22">
        <f t="shared" si="9"/>
        <v>5593.235552001086</v>
      </c>
    </row>
    <row r="128" spans="2:6" x14ac:dyDescent="0.25">
      <c r="B128" s="2">
        <f t="shared" si="5"/>
        <v>119</v>
      </c>
      <c r="C128" s="19">
        <f t="shared" si="6"/>
        <v>941870.90767760819</v>
      </c>
      <c r="D128" s="19">
        <f t="shared" si="7"/>
        <v>2602.4034002545186</v>
      </c>
      <c r="E128" s="19">
        <f t="shared" si="8"/>
        <v>2990.8321517465679</v>
      </c>
      <c r="F128" s="22">
        <f t="shared" si="9"/>
        <v>5593.235552001086</v>
      </c>
    </row>
    <row r="129" spans="2:6" x14ac:dyDescent="0.25">
      <c r="B129" s="2">
        <f t="shared" si="5"/>
        <v>120</v>
      </c>
      <c r="C129" s="19">
        <f t="shared" si="6"/>
        <v>939260.26333325286</v>
      </c>
      <c r="D129" s="19">
        <f t="shared" si="7"/>
        <v>2610.6443443553244</v>
      </c>
      <c r="E129" s="19">
        <f t="shared" si="8"/>
        <v>2982.5912076457621</v>
      </c>
      <c r="F129" s="22">
        <f t="shared" si="9"/>
        <v>5593.235552001086</v>
      </c>
    </row>
    <row r="130" spans="2:6" x14ac:dyDescent="0.25">
      <c r="B130" s="2">
        <f t="shared" si="5"/>
        <v>121</v>
      </c>
      <c r="C130" s="19">
        <f t="shared" si="6"/>
        <v>936641.35194847372</v>
      </c>
      <c r="D130" s="19">
        <f t="shared" si="7"/>
        <v>2618.9113847791159</v>
      </c>
      <c r="E130" s="19">
        <f t="shared" si="8"/>
        <v>2974.3241672219706</v>
      </c>
      <c r="F130" s="22">
        <f t="shared" si="9"/>
        <v>5593.235552001086</v>
      </c>
    </row>
    <row r="131" spans="2:6" x14ac:dyDescent="0.25">
      <c r="B131" s="2">
        <f t="shared" si="5"/>
        <v>122</v>
      </c>
      <c r="C131" s="19">
        <f t="shared" si="6"/>
        <v>934014.14734430949</v>
      </c>
      <c r="D131" s="19">
        <f t="shared" si="7"/>
        <v>2627.2046041642502</v>
      </c>
      <c r="E131" s="19">
        <f t="shared" si="8"/>
        <v>2966.0309478368363</v>
      </c>
      <c r="F131" s="22">
        <f t="shared" si="9"/>
        <v>5593.235552001086</v>
      </c>
    </row>
    <row r="132" spans="2:6" x14ac:dyDescent="0.25">
      <c r="B132" s="2">
        <f t="shared" si="5"/>
        <v>123</v>
      </c>
      <c r="C132" s="19">
        <f t="shared" si="6"/>
        <v>931378.62325889873</v>
      </c>
      <c r="D132" s="19">
        <f t="shared" si="7"/>
        <v>2635.5240854107701</v>
      </c>
      <c r="E132" s="19">
        <f t="shared" si="8"/>
        <v>2957.7114665903164</v>
      </c>
      <c r="F132" s="22">
        <f t="shared" si="9"/>
        <v>5593.235552001086</v>
      </c>
    </row>
    <row r="133" spans="2:6" x14ac:dyDescent="0.25">
      <c r="B133" s="2">
        <f t="shared" si="5"/>
        <v>124</v>
      </c>
      <c r="C133" s="19">
        <f t="shared" si="6"/>
        <v>928734.75334721745</v>
      </c>
      <c r="D133" s="19">
        <f t="shared" si="7"/>
        <v>2643.8699116812377</v>
      </c>
      <c r="E133" s="19">
        <f t="shared" si="8"/>
        <v>2949.3656403198493</v>
      </c>
      <c r="F133" s="22">
        <f t="shared" si="9"/>
        <v>5593.2355520010869</v>
      </c>
    </row>
    <row r="134" spans="2:6" x14ac:dyDescent="0.25">
      <c r="B134" s="2">
        <f t="shared" si="5"/>
        <v>125</v>
      </c>
      <c r="C134" s="19">
        <f t="shared" si="6"/>
        <v>926082.51118081587</v>
      </c>
      <c r="D134" s="19">
        <f t="shared" si="7"/>
        <v>2652.2421664015615</v>
      </c>
      <c r="E134" s="19">
        <f t="shared" si="8"/>
        <v>2940.9933855995246</v>
      </c>
      <c r="F134" s="22">
        <f t="shared" si="9"/>
        <v>5593.235552001086</v>
      </c>
    </row>
    <row r="135" spans="2:6" x14ac:dyDescent="0.25">
      <c r="B135" s="2">
        <f t="shared" si="5"/>
        <v>126</v>
      </c>
      <c r="C135" s="19">
        <f t="shared" si="6"/>
        <v>923421.87024755403</v>
      </c>
      <c r="D135" s="19">
        <f t="shared" si="7"/>
        <v>2660.6409332618327</v>
      </c>
      <c r="E135" s="19">
        <f t="shared" si="8"/>
        <v>2932.5946187392533</v>
      </c>
      <c r="F135" s="22">
        <f t="shared" si="9"/>
        <v>5593.235552001086</v>
      </c>
    </row>
    <row r="136" spans="2:6" x14ac:dyDescent="0.25">
      <c r="B136" s="2">
        <f t="shared" si="5"/>
        <v>127</v>
      </c>
      <c r="C136" s="19">
        <f t="shared" si="6"/>
        <v>920752.80395133689</v>
      </c>
      <c r="D136" s="19">
        <f t="shared" si="7"/>
        <v>2669.0662962171623</v>
      </c>
      <c r="E136" s="19">
        <f t="shared" si="8"/>
        <v>2924.1692557839242</v>
      </c>
      <c r="F136" s="22">
        <f t="shared" si="9"/>
        <v>5593.235552001086</v>
      </c>
    </row>
    <row r="137" spans="2:6" x14ac:dyDescent="0.25">
      <c r="B137" s="2">
        <f t="shared" si="5"/>
        <v>128</v>
      </c>
      <c r="C137" s="19">
        <f t="shared" si="6"/>
        <v>918075.28561184835</v>
      </c>
      <c r="D137" s="19">
        <f t="shared" si="7"/>
        <v>2677.5183394885166</v>
      </c>
      <c r="E137" s="19">
        <f t="shared" si="8"/>
        <v>2915.7172125125694</v>
      </c>
      <c r="F137" s="22">
        <f t="shared" si="9"/>
        <v>5593.235552001086</v>
      </c>
    </row>
    <row r="138" spans="2:6" x14ac:dyDescent="0.25">
      <c r="B138" s="2">
        <f t="shared" si="5"/>
        <v>129</v>
      </c>
      <c r="C138" s="19">
        <f t="shared" si="6"/>
        <v>915389.28846428473</v>
      </c>
      <c r="D138" s="19">
        <f t="shared" si="7"/>
        <v>2685.9971475635639</v>
      </c>
      <c r="E138" s="19">
        <f t="shared" si="8"/>
        <v>2907.2384044375226</v>
      </c>
      <c r="F138" s="22">
        <f t="shared" si="9"/>
        <v>5593.235552001086</v>
      </c>
    </row>
    <row r="139" spans="2:6" x14ac:dyDescent="0.25">
      <c r="B139" s="2">
        <f t="shared" ref="B139:B202" si="10">IF(B138=0,0,IF(B138+1&lt;$D$4+1,B138+1,0))</f>
        <v>130</v>
      </c>
      <c r="C139" s="19">
        <f t="shared" ref="C139:C202" si="11">IF(B139=0,0,C138-D139)</f>
        <v>912694.78565908724</v>
      </c>
      <c r="D139" s="19">
        <f t="shared" ref="D139:D202" si="12">IF(B139=0,0,PPMT($D$3/12,B139,$D$4,-$D$2))</f>
        <v>2694.5028051975146</v>
      </c>
      <c r="E139" s="19">
        <f t="shared" ref="E139:E202" si="13">IF(B139=0,0,IPMT($D$3/12,B139,$D$4,-$D$2))</f>
        <v>2898.732746803571</v>
      </c>
      <c r="F139" s="22">
        <f t="shared" ref="F139:F202" si="14">IF(B139=0,0,D139+E139)</f>
        <v>5593.235552001086</v>
      </c>
    </row>
    <row r="140" spans="2:6" x14ac:dyDescent="0.25">
      <c r="B140" s="2">
        <f t="shared" si="10"/>
        <v>131</v>
      </c>
      <c r="C140" s="19">
        <f t="shared" si="11"/>
        <v>909991.75026167324</v>
      </c>
      <c r="D140" s="19">
        <f t="shared" si="12"/>
        <v>2703.0353974139739</v>
      </c>
      <c r="E140" s="19">
        <f t="shared" si="13"/>
        <v>2890.2001545871121</v>
      </c>
      <c r="F140" s="22">
        <f t="shared" si="14"/>
        <v>5593.235552001086</v>
      </c>
    </row>
    <row r="141" spans="2:6" x14ac:dyDescent="0.25">
      <c r="B141" s="2">
        <f t="shared" si="10"/>
        <v>132</v>
      </c>
      <c r="C141" s="19">
        <f t="shared" si="11"/>
        <v>907280.15525216749</v>
      </c>
      <c r="D141" s="19">
        <f t="shared" si="12"/>
        <v>2711.5950095057847</v>
      </c>
      <c r="E141" s="19">
        <f t="shared" si="13"/>
        <v>2881.6405424953018</v>
      </c>
      <c r="F141" s="22">
        <f t="shared" si="14"/>
        <v>5593.235552001086</v>
      </c>
    </row>
    <row r="142" spans="2:6" x14ac:dyDescent="0.25">
      <c r="B142" s="2">
        <f t="shared" si="10"/>
        <v>133</v>
      </c>
      <c r="C142" s="19">
        <f t="shared" si="11"/>
        <v>904559.97352513159</v>
      </c>
      <c r="D142" s="19">
        <f t="shared" si="12"/>
        <v>2720.1817270358861</v>
      </c>
      <c r="E142" s="19">
        <f t="shared" si="13"/>
        <v>2873.0538249652004</v>
      </c>
      <c r="F142" s="22">
        <f t="shared" si="14"/>
        <v>5593.235552001086</v>
      </c>
    </row>
    <row r="143" spans="2:6" x14ac:dyDescent="0.25">
      <c r="B143" s="2">
        <f t="shared" si="10"/>
        <v>134</v>
      </c>
      <c r="C143" s="19">
        <f t="shared" si="11"/>
        <v>901831.17788929341</v>
      </c>
      <c r="D143" s="19">
        <f t="shared" si="12"/>
        <v>2728.7956358381666</v>
      </c>
      <c r="E143" s="19">
        <f t="shared" si="13"/>
        <v>2864.4399161629194</v>
      </c>
      <c r="F143" s="22">
        <f t="shared" si="14"/>
        <v>5593.235552001086</v>
      </c>
    </row>
    <row r="144" spans="2:6" x14ac:dyDescent="0.25">
      <c r="B144" s="2">
        <f t="shared" si="10"/>
        <v>135</v>
      </c>
      <c r="C144" s="19">
        <f t="shared" si="11"/>
        <v>899093.74106727506</v>
      </c>
      <c r="D144" s="19">
        <f t="shared" si="12"/>
        <v>2737.436822018321</v>
      </c>
      <c r="E144" s="19">
        <f t="shared" si="13"/>
        <v>2855.7987299827655</v>
      </c>
      <c r="F144" s="22">
        <f t="shared" si="14"/>
        <v>5593.235552001086</v>
      </c>
    </row>
    <row r="145" spans="2:6" x14ac:dyDescent="0.25">
      <c r="B145" s="2">
        <f t="shared" si="10"/>
        <v>136</v>
      </c>
      <c r="C145" s="19">
        <f t="shared" si="11"/>
        <v>896347.63569532032</v>
      </c>
      <c r="D145" s="19">
        <f t="shared" si="12"/>
        <v>2746.1053719547117</v>
      </c>
      <c r="E145" s="19">
        <f t="shared" si="13"/>
        <v>2847.1301800463748</v>
      </c>
      <c r="F145" s="22">
        <f t="shared" si="14"/>
        <v>5593.235552001086</v>
      </c>
    </row>
    <row r="146" spans="2:6" x14ac:dyDescent="0.25">
      <c r="B146" s="2">
        <f t="shared" si="10"/>
        <v>137</v>
      </c>
      <c r="C146" s="19">
        <f t="shared" si="11"/>
        <v>893592.83432302112</v>
      </c>
      <c r="D146" s="19">
        <f t="shared" si="12"/>
        <v>2754.8013722992355</v>
      </c>
      <c r="E146" s="19">
        <f t="shared" si="13"/>
        <v>2838.434179701851</v>
      </c>
      <c r="F146" s="22">
        <f t="shared" si="14"/>
        <v>5593.235552001086</v>
      </c>
    </row>
    <row r="147" spans="2:6" x14ac:dyDescent="0.25">
      <c r="B147" s="2">
        <f t="shared" si="10"/>
        <v>138</v>
      </c>
      <c r="C147" s="19">
        <f t="shared" si="11"/>
        <v>890829.30941304297</v>
      </c>
      <c r="D147" s="19">
        <f t="shared" si="12"/>
        <v>2763.5249099781827</v>
      </c>
      <c r="E147" s="19">
        <f t="shared" si="13"/>
        <v>2829.7106420229034</v>
      </c>
      <c r="F147" s="22">
        <f t="shared" si="14"/>
        <v>5593.235552001086</v>
      </c>
    </row>
    <row r="148" spans="2:6" x14ac:dyDescent="0.25">
      <c r="B148" s="2">
        <f t="shared" si="10"/>
        <v>139</v>
      </c>
      <c r="C148" s="19">
        <f t="shared" si="11"/>
        <v>888057.0333408498</v>
      </c>
      <c r="D148" s="19">
        <f t="shared" si="12"/>
        <v>2772.2760721931136</v>
      </c>
      <c r="E148" s="19">
        <f t="shared" si="13"/>
        <v>2820.9594798079725</v>
      </c>
      <c r="F148" s="22">
        <f t="shared" si="14"/>
        <v>5593.235552001086</v>
      </c>
    </row>
    <row r="149" spans="2:6" x14ac:dyDescent="0.25">
      <c r="B149" s="2">
        <f t="shared" si="10"/>
        <v>140</v>
      </c>
      <c r="C149" s="19">
        <f t="shared" si="11"/>
        <v>885275.97839442804</v>
      </c>
      <c r="D149" s="19">
        <f t="shared" si="12"/>
        <v>2781.0549464217256</v>
      </c>
      <c r="E149" s="19">
        <f t="shared" si="13"/>
        <v>2812.1806055793604</v>
      </c>
      <c r="F149" s="22">
        <f t="shared" si="14"/>
        <v>5593.235552001086</v>
      </c>
    </row>
    <row r="150" spans="2:6" x14ac:dyDescent="0.25">
      <c r="B150" s="2">
        <f t="shared" si="10"/>
        <v>141</v>
      </c>
      <c r="C150" s="19">
        <f t="shared" si="11"/>
        <v>882486.11677400931</v>
      </c>
      <c r="D150" s="19">
        <f t="shared" si="12"/>
        <v>2789.8616204187279</v>
      </c>
      <c r="E150" s="19">
        <f t="shared" si="13"/>
        <v>2803.3739315823586</v>
      </c>
      <c r="F150" s="22">
        <f t="shared" si="14"/>
        <v>5593.235552001086</v>
      </c>
    </row>
    <row r="151" spans="2:6" x14ac:dyDescent="0.25">
      <c r="B151" s="2">
        <f t="shared" si="10"/>
        <v>142</v>
      </c>
      <c r="C151" s="19">
        <f t="shared" si="11"/>
        <v>879687.42059179256</v>
      </c>
      <c r="D151" s="19">
        <f t="shared" si="12"/>
        <v>2798.6961822167204</v>
      </c>
      <c r="E151" s="19">
        <f t="shared" si="13"/>
        <v>2794.539369784366</v>
      </c>
      <c r="F151" s="22">
        <f t="shared" si="14"/>
        <v>5593.235552001086</v>
      </c>
    </row>
    <row r="152" spans="2:6" x14ac:dyDescent="0.25">
      <c r="B152" s="2">
        <f t="shared" si="10"/>
        <v>143</v>
      </c>
      <c r="C152" s="19">
        <f t="shared" si="11"/>
        <v>876879.86187166546</v>
      </c>
      <c r="D152" s="19">
        <f t="shared" si="12"/>
        <v>2807.5587201270732</v>
      </c>
      <c r="E152" s="19">
        <f t="shared" si="13"/>
        <v>2785.6768318740133</v>
      </c>
      <c r="F152" s="22">
        <f t="shared" si="14"/>
        <v>5593.235552001086</v>
      </c>
    </row>
    <row r="153" spans="2:6" x14ac:dyDescent="0.25">
      <c r="B153" s="2">
        <f t="shared" si="10"/>
        <v>144</v>
      </c>
      <c r="C153" s="19">
        <f t="shared" si="11"/>
        <v>874063.41254892468</v>
      </c>
      <c r="D153" s="19">
        <f t="shared" si="12"/>
        <v>2816.4493227408088</v>
      </c>
      <c r="E153" s="19">
        <f t="shared" si="13"/>
        <v>2776.7862292602772</v>
      </c>
      <c r="F153" s="22">
        <f t="shared" si="14"/>
        <v>5593.235552001086</v>
      </c>
    </row>
    <row r="154" spans="2:6" x14ac:dyDescent="0.25">
      <c r="B154" s="2">
        <f t="shared" si="10"/>
        <v>145</v>
      </c>
      <c r="C154" s="19">
        <f t="shared" si="11"/>
        <v>871238.04446999519</v>
      </c>
      <c r="D154" s="19">
        <f t="shared" si="12"/>
        <v>2825.3680789294881</v>
      </c>
      <c r="E154" s="19">
        <f t="shared" si="13"/>
        <v>2767.8674730715979</v>
      </c>
      <c r="F154" s="22">
        <f t="shared" si="14"/>
        <v>5593.235552001086</v>
      </c>
    </row>
    <row r="155" spans="2:6" x14ac:dyDescent="0.25">
      <c r="B155" s="2">
        <f t="shared" si="10"/>
        <v>146</v>
      </c>
      <c r="C155" s="19">
        <f t="shared" si="11"/>
        <v>868403.72939214914</v>
      </c>
      <c r="D155" s="19">
        <f t="shared" si="12"/>
        <v>2834.3150778460981</v>
      </c>
      <c r="E155" s="19">
        <f t="shared" si="13"/>
        <v>2758.9204741549884</v>
      </c>
      <c r="F155" s="22">
        <f t="shared" si="14"/>
        <v>5593.235552001086</v>
      </c>
    </row>
    <row r="156" spans="2:6" x14ac:dyDescent="0.25">
      <c r="B156" s="2">
        <f t="shared" si="10"/>
        <v>147</v>
      </c>
      <c r="C156" s="19">
        <f t="shared" si="11"/>
        <v>865560.43898322317</v>
      </c>
      <c r="D156" s="19">
        <f t="shared" si="12"/>
        <v>2843.2904089259446</v>
      </c>
      <c r="E156" s="19">
        <f t="shared" si="13"/>
        <v>2749.9451430751424</v>
      </c>
      <c r="F156" s="22">
        <f t="shared" si="14"/>
        <v>5593.2355520010869</v>
      </c>
    </row>
    <row r="157" spans="2:6" x14ac:dyDescent="0.25">
      <c r="B157" s="2">
        <f t="shared" si="10"/>
        <v>148</v>
      </c>
      <c r="C157" s="19">
        <f t="shared" si="11"/>
        <v>862708.14482133568</v>
      </c>
      <c r="D157" s="19">
        <f t="shared" si="12"/>
        <v>2852.2941618875429</v>
      </c>
      <c r="E157" s="19">
        <f t="shared" si="13"/>
        <v>2740.9413901135431</v>
      </c>
      <c r="F157" s="22">
        <f t="shared" si="14"/>
        <v>5593.235552001086</v>
      </c>
    </row>
    <row r="158" spans="2:6" x14ac:dyDescent="0.25">
      <c r="B158" s="2">
        <f t="shared" si="10"/>
        <v>149</v>
      </c>
      <c r="C158" s="19">
        <f t="shared" si="11"/>
        <v>859846.81839460216</v>
      </c>
      <c r="D158" s="19">
        <f t="shared" si="12"/>
        <v>2861.3264267335203</v>
      </c>
      <c r="E158" s="19">
        <f t="shared" si="13"/>
        <v>2731.9091252675662</v>
      </c>
      <c r="F158" s="22">
        <f t="shared" si="14"/>
        <v>5593.235552001086</v>
      </c>
    </row>
    <row r="159" spans="2:6" x14ac:dyDescent="0.25">
      <c r="B159" s="2">
        <f t="shared" si="10"/>
        <v>150</v>
      </c>
      <c r="C159" s="19">
        <f t="shared" si="11"/>
        <v>856976.43110085069</v>
      </c>
      <c r="D159" s="19">
        <f t="shared" si="12"/>
        <v>2870.3872937515098</v>
      </c>
      <c r="E159" s="19">
        <f t="shared" si="13"/>
        <v>2722.8482582495772</v>
      </c>
      <c r="F159" s="22">
        <f t="shared" si="14"/>
        <v>5593.2355520010869</v>
      </c>
    </row>
    <row r="160" spans="2:6" x14ac:dyDescent="0.25">
      <c r="B160" s="2">
        <f t="shared" si="10"/>
        <v>151</v>
      </c>
      <c r="C160" s="19">
        <f t="shared" si="11"/>
        <v>854096.95424733567</v>
      </c>
      <c r="D160" s="19">
        <f t="shared" si="12"/>
        <v>2879.4768535150561</v>
      </c>
      <c r="E160" s="19">
        <f t="shared" si="13"/>
        <v>2713.75869848603</v>
      </c>
      <c r="F160" s="22">
        <f t="shared" si="14"/>
        <v>5593.235552001086</v>
      </c>
    </row>
    <row r="161" spans="2:6" x14ac:dyDescent="0.25">
      <c r="B161" s="2">
        <f t="shared" si="10"/>
        <v>152</v>
      </c>
      <c r="C161" s="19">
        <f t="shared" si="11"/>
        <v>851208.3590504512</v>
      </c>
      <c r="D161" s="19">
        <f t="shared" si="12"/>
        <v>2888.5951968845206</v>
      </c>
      <c r="E161" s="19">
        <f t="shared" si="13"/>
        <v>2704.6403551165668</v>
      </c>
      <c r="F161" s="22">
        <f t="shared" si="14"/>
        <v>5593.2355520010879</v>
      </c>
    </row>
    <row r="162" spans="2:6" x14ac:dyDescent="0.25">
      <c r="B162" s="2">
        <f t="shared" si="10"/>
        <v>153</v>
      </c>
      <c r="C162" s="19">
        <f t="shared" si="11"/>
        <v>848310.61663544318</v>
      </c>
      <c r="D162" s="19">
        <f t="shared" si="12"/>
        <v>2897.7424150079878</v>
      </c>
      <c r="E162" s="19">
        <f t="shared" si="13"/>
        <v>2695.4931369930987</v>
      </c>
      <c r="F162" s="22">
        <f t="shared" si="14"/>
        <v>5593.235552001086</v>
      </c>
    </row>
    <row r="163" spans="2:6" x14ac:dyDescent="0.25">
      <c r="B163" s="2">
        <f t="shared" si="10"/>
        <v>154</v>
      </c>
      <c r="C163" s="19">
        <f t="shared" si="11"/>
        <v>845403.69803612097</v>
      </c>
      <c r="D163" s="19">
        <f t="shared" si="12"/>
        <v>2906.9185993221799</v>
      </c>
      <c r="E163" s="19">
        <f t="shared" si="13"/>
        <v>2686.3169526789065</v>
      </c>
      <c r="F163" s="22">
        <f t="shared" si="14"/>
        <v>5593.235552001086</v>
      </c>
    </row>
    <row r="164" spans="2:6" x14ac:dyDescent="0.25">
      <c r="B164" s="2">
        <f t="shared" si="10"/>
        <v>155</v>
      </c>
      <c r="C164" s="19">
        <f t="shared" si="11"/>
        <v>842487.57419456763</v>
      </c>
      <c r="D164" s="19">
        <f t="shared" si="12"/>
        <v>2916.1238415533671</v>
      </c>
      <c r="E164" s="19">
        <f t="shared" si="13"/>
        <v>2677.1117104477198</v>
      </c>
      <c r="F164" s="22">
        <f t="shared" si="14"/>
        <v>5593.2355520010869</v>
      </c>
    </row>
    <row r="165" spans="2:6" x14ac:dyDescent="0.25">
      <c r="B165" s="2">
        <f t="shared" si="10"/>
        <v>156</v>
      </c>
      <c r="C165" s="19">
        <f t="shared" si="11"/>
        <v>839562.21596084931</v>
      </c>
      <c r="D165" s="19">
        <f t="shared" si="12"/>
        <v>2925.3582337182856</v>
      </c>
      <c r="E165" s="19">
        <f t="shared" si="13"/>
        <v>2667.8773182828004</v>
      </c>
      <c r="F165" s="22">
        <f t="shared" si="14"/>
        <v>5593.235552001086</v>
      </c>
    </row>
    <row r="166" spans="2:6" x14ac:dyDescent="0.25">
      <c r="B166" s="2">
        <f t="shared" si="10"/>
        <v>157</v>
      </c>
      <c r="C166" s="19">
        <f t="shared" si="11"/>
        <v>836627.59409272426</v>
      </c>
      <c r="D166" s="19">
        <f t="shared" si="12"/>
        <v>2934.6218681250602</v>
      </c>
      <c r="E166" s="19">
        <f t="shared" si="13"/>
        <v>2658.6136838760258</v>
      </c>
      <c r="F166" s="22">
        <f t="shared" si="14"/>
        <v>5593.235552001086</v>
      </c>
    </row>
    <row r="167" spans="2:6" x14ac:dyDescent="0.25">
      <c r="B167" s="2">
        <f t="shared" si="10"/>
        <v>158</v>
      </c>
      <c r="C167" s="19">
        <f t="shared" si="11"/>
        <v>833683.67925535014</v>
      </c>
      <c r="D167" s="19">
        <f t="shared" si="12"/>
        <v>2943.9148373741236</v>
      </c>
      <c r="E167" s="19">
        <f t="shared" si="13"/>
        <v>2649.3207146269629</v>
      </c>
      <c r="F167" s="22">
        <f t="shared" si="14"/>
        <v>5593.235552001086</v>
      </c>
    </row>
    <row r="168" spans="2:6" x14ac:dyDescent="0.25">
      <c r="B168" s="2">
        <f t="shared" si="10"/>
        <v>159</v>
      </c>
      <c r="C168" s="19">
        <f t="shared" si="11"/>
        <v>830730.442020991</v>
      </c>
      <c r="D168" s="19">
        <f t="shared" si="12"/>
        <v>2953.237234359141</v>
      </c>
      <c r="E168" s="19">
        <f t="shared" si="13"/>
        <v>2639.9983176419451</v>
      </c>
      <c r="F168" s="22">
        <f t="shared" si="14"/>
        <v>5593.235552001086</v>
      </c>
    </row>
    <row r="169" spans="2:6" x14ac:dyDescent="0.25">
      <c r="B169" s="2">
        <f t="shared" si="10"/>
        <v>160</v>
      </c>
      <c r="C169" s="19">
        <f t="shared" si="11"/>
        <v>827767.8528687231</v>
      </c>
      <c r="D169" s="19">
        <f t="shared" si="12"/>
        <v>2962.5891522679449</v>
      </c>
      <c r="E169" s="19">
        <f t="shared" si="13"/>
        <v>2630.6463997331412</v>
      </c>
      <c r="F169" s="22">
        <f t="shared" si="14"/>
        <v>5593.235552001086</v>
      </c>
    </row>
    <row r="170" spans="2:6" x14ac:dyDescent="0.25">
      <c r="B170" s="2">
        <f t="shared" si="10"/>
        <v>161</v>
      </c>
      <c r="C170" s="19">
        <f t="shared" si="11"/>
        <v>824795.88218413969</v>
      </c>
      <c r="D170" s="19">
        <f t="shared" si="12"/>
        <v>2971.9706845834608</v>
      </c>
      <c r="E170" s="19">
        <f t="shared" si="13"/>
        <v>2621.2648674176262</v>
      </c>
      <c r="F170" s="22">
        <f t="shared" si="14"/>
        <v>5593.2355520010869</v>
      </c>
    </row>
    <row r="171" spans="2:6" x14ac:dyDescent="0.25">
      <c r="B171" s="2">
        <f t="shared" si="10"/>
        <v>162</v>
      </c>
      <c r="C171" s="19">
        <f t="shared" si="11"/>
        <v>821814.50025905506</v>
      </c>
      <c r="D171" s="19">
        <f t="shared" si="12"/>
        <v>2981.3819250846414</v>
      </c>
      <c r="E171" s="19">
        <f t="shared" si="13"/>
        <v>2611.8536269164451</v>
      </c>
      <c r="F171" s="22">
        <f t="shared" si="14"/>
        <v>5593.235552001086</v>
      </c>
    </row>
    <row r="172" spans="2:6" x14ac:dyDescent="0.25">
      <c r="B172" s="2">
        <f t="shared" si="10"/>
        <v>163</v>
      </c>
      <c r="C172" s="19">
        <f t="shared" si="11"/>
        <v>818823.6772912076</v>
      </c>
      <c r="D172" s="19">
        <f t="shared" si="12"/>
        <v>2990.822967847409</v>
      </c>
      <c r="E172" s="19">
        <f t="shared" si="13"/>
        <v>2602.412584153677</v>
      </c>
      <c r="F172" s="22">
        <f t="shared" si="14"/>
        <v>5593.235552001086</v>
      </c>
    </row>
    <row r="173" spans="2:6" x14ac:dyDescent="0.25">
      <c r="B173" s="2">
        <f t="shared" si="10"/>
        <v>164</v>
      </c>
      <c r="C173" s="19">
        <f t="shared" si="11"/>
        <v>815823.38338396198</v>
      </c>
      <c r="D173" s="19">
        <f t="shared" si="12"/>
        <v>3000.2939072455929</v>
      </c>
      <c r="E173" s="19">
        <f t="shared" si="13"/>
        <v>2592.9416447554931</v>
      </c>
      <c r="F173" s="22">
        <f t="shared" si="14"/>
        <v>5593.235552001086</v>
      </c>
    </row>
    <row r="174" spans="2:6" x14ac:dyDescent="0.25">
      <c r="B174" s="2">
        <f t="shared" si="10"/>
        <v>165</v>
      </c>
      <c r="C174" s="19">
        <f t="shared" si="11"/>
        <v>812813.58854601008</v>
      </c>
      <c r="D174" s="19">
        <f t="shared" si="12"/>
        <v>3009.7948379518702</v>
      </c>
      <c r="E174" s="19">
        <f t="shared" si="13"/>
        <v>2583.4407140492158</v>
      </c>
      <c r="F174" s="22">
        <f t="shared" si="14"/>
        <v>5593.235552001086</v>
      </c>
    </row>
    <row r="175" spans="2:6" x14ac:dyDescent="0.25">
      <c r="B175" s="2">
        <f t="shared" si="10"/>
        <v>166</v>
      </c>
      <c r="C175" s="19">
        <f t="shared" si="11"/>
        <v>809794.26269107137</v>
      </c>
      <c r="D175" s="19">
        <f t="shared" si="12"/>
        <v>3019.3258549387183</v>
      </c>
      <c r="E175" s="19">
        <f t="shared" si="13"/>
        <v>2573.9096970623691</v>
      </c>
      <c r="F175" s="22">
        <f t="shared" si="14"/>
        <v>5593.2355520010879</v>
      </c>
    </row>
    <row r="176" spans="2:6" x14ac:dyDescent="0.25">
      <c r="B176" s="2">
        <f t="shared" si="10"/>
        <v>167</v>
      </c>
      <c r="C176" s="19">
        <f t="shared" si="11"/>
        <v>806765.37563759205</v>
      </c>
      <c r="D176" s="19">
        <f t="shared" si="12"/>
        <v>3028.8870534793577</v>
      </c>
      <c r="E176" s="19">
        <f t="shared" si="13"/>
        <v>2564.3484985217287</v>
      </c>
      <c r="F176" s="22">
        <f t="shared" si="14"/>
        <v>5593.235552001086</v>
      </c>
    </row>
    <row r="177" spans="2:6" x14ac:dyDescent="0.25">
      <c r="B177" s="2">
        <f t="shared" si="10"/>
        <v>168</v>
      </c>
      <c r="C177" s="19">
        <f t="shared" si="11"/>
        <v>803726.89710844331</v>
      </c>
      <c r="D177" s="19">
        <f t="shared" si="12"/>
        <v>3038.4785291487087</v>
      </c>
      <c r="E177" s="19">
        <f t="shared" si="13"/>
        <v>2554.7570228523778</v>
      </c>
      <c r="F177" s="22">
        <f t="shared" si="14"/>
        <v>5593.235552001086</v>
      </c>
    </row>
    <row r="178" spans="2:6" x14ac:dyDescent="0.25">
      <c r="B178" s="2">
        <f t="shared" si="10"/>
        <v>169</v>
      </c>
      <c r="C178" s="19">
        <f t="shared" si="11"/>
        <v>800678.79673061892</v>
      </c>
      <c r="D178" s="19">
        <f t="shared" si="12"/>
        <v>3048.1003778243457</v>
      </c>
      <c r="E178" s="19">
        <f t="shared" si="13"/>
        <v>2545.1351741767398</v>
      </c>
      <c r="F178" s="22">
        <f t="shared" si="14"/>
        <v>5593.235552001086</v>
      </c>
    </row>
    <row r="179" spans="2:6" x14ac:dyDescent="0.25">
      <c r="B179" s="2">
        <f t="shared" si="10"/>
        <v>170</v>
      </c>
      <c r="C179" s="19">
        <f t="shared" si="11"/>
        <v>797621.04403493146</v>
      </c>
      <c r="D179" s="19">
        <f t="shared" si="12"/>
        <v>3057.7526956874567</v>
      </c>
      <c r="E179" s="19">
        <f t="shared" si="13"/>
        <v>2535.4828563136293</v>
      </c>
      <c r="F179" s="22">
        <f t="shared" si="14"/>
        <v>5593.235552001086</v>
      </c>
    </row>
    <row r="180" spans="2:6" x14ac:dyDescent="0.25">
      <c r="B180" s="2">
        <f t="shared" si="10"/>
        <v>171</v>
      </c>
      <c r="C180" s="19">
        <f t="shared" si="11"/>
        <v>794553.60845570767</v>
      </c>
      <c r="D180" s="19">
        <f t="shared" si="12"/>
        <v>3067.4355792238007</v>
      </c>
      <c r="E180" s="19">
        <f t="shared" si="13"/>
        <v>2525.7999727772863</v>
      </c>
      <c r="F180" s="22">
        <f t="shared" si="14"/>
        <v>5593.2355520010869</v>
      </c>
    </row>
    <row r="181" spans="2:6" x14ac:dyDescent="0.25">
      <c r="B181" s="2">
        <f t="shared" si="10"/>
        <v>172</v>
      </c>
      <c r="C181" s="19">
        <f t="shared" si="11"/>
        <v>791476.45933048299</v>
      </c>
      <c r="D181" s="19">
        <f t="shared" si="12"/>
        <v>3077.1491252246756</v>
      </c>
      <c r="E181" s="19">
        <f t="shared" si="13"/>
        <v>2516.0864267764109</v>
      </c>
      <c r="F181" s="22">
        <f t="shared" si="14"/>
        <v>5593.235552001086</v>
      </c>
    </row>
    <row r="182" spans="2:6" x14ac:dyDescent="0.25">
      <c r="B182" s="2">
        <f t="shared" si="10"/>
        <v>173</v>
      </c>
      <c r="C182" s="19">
        <f t="shared" si="11"/>
        <v>788389.56589969515</v>
      </c>
      <c r="D182" s="19">
        <f t="shared" si="12"/>
        <v>3086.8934307878872</v>
      </c>
      <c r="E182" s="19">
        <f t="shared" si="13"/>
        <v>2506.3421212131998</v>
      </c>
      <c r="F182" s="22">
        <f t="shared" si="14"/>
        <v>5593.2355520010869</v>
      </c>
    </row>
    <row r="183" spans="2:6" x14ac:dyDescent="0.25">
      <c r="B183" s="2">
        <f t="shared" si="10"/>
        <v>174</v>
      </c>
      <c r="C183" s="19">
        <f t="shared" si="11"/>
        <v>785292.89730637649</v>
      </c>
      <c r="D183" s="19">
        <f t="shared" si="12"/>
        <v>3096.6685933187159</v>
      </c>
      <c r="E183" s="19">
        <f t="shared" si="13"/>
        <v>2496.566958682371</v>
      </c>
      <c r="F183" s="22">
        <f t="shared" si="14"/>
        <v>5593.2355520010869</v>
      </c>
    </row>
    <row r="184" spans="2:6" x14ac:dyDescent="0.25">
      <c r="B184" s="2">
        <f t="shared" si="10"/>
        <v>175</v>
      </c>
      <c r="C184" s="19">
        <f t="shared" si="11"/>
        <v>782186.42259584565</v>
      </c>
      <c r="D184" s="19">
        <f t="shared" si="12"/>
        <v>3106.4747105308911</v>
      </c>
      <c r="E184" s="19">
        <f t="shared" si="13"/>
        <v>2486.7608414701949</v>
      </c>
      <c r="F184" s="22">
        <f t="shared" si="14"/>
        <v>5593.235552001086</v>
      </c>
    </row>
    <row r="185" spans="2:6" x14ac:dyDescent="0.25">
      <c r="B185" s="2">
        <f t="shared" si="10"/>
        <v>176</v>
      </c>
      <c r="C185" s="19">
        <f t="shared" si="11"/>
        <v>779070.1107153981</v>
      </c>
      <c r="D185" s="19">
        <f t="shared" si="12"/>
        <v>3116.3118804475725</v>
      </c>
      <c r="E185" s="19">
        <f t="shared" si="13"/>
        <v>2476.9236715535139</v>
      </c>
      <c r="F185" s="22">
        <f t="shared" si="14"/>
        <v>5593.235552001086</v>
      </c>
    </row>
    <row r="186" spans="2:6" x14ac:dyDescent="0.25">
      <c r="B186" s="2">
        <f t="shared" si="10"/>
        <v>177</v>
      </c>
      <c r="C186" s="19">
        <f t="shared" si="11"/>
        <v>775943.93051399582</v>
      </c>
      <c r="D186" s="19">
        <f t="shared" si="12"/>
        <v>3126.1802014023233</v>
      </c>
      <c r="E186" s="19">
        <f t="shared" si="13"/>
        <v>2467.0553505987627</v>
      </c>
      <c r="F186" s="22">
        <f t="shared" si="14"/>
        <v>5593.235552001086</v>
      </c>
    </row>
    <row r="187" spans="2:6" x14ac:dyDescent="0.25">
      <c r="B187" s="2">
        <f t="shared" si="10"/>
        <v>178</v>
      </c>
      <c r="C187" s="19">
        <f t="shared" si="11"/>
        <v>772807.85074195568</v>
      </c>
      <c r="D187" s="19">
        <f t="shared" si="12"/>
        <v>3136.0797720400969</v>
      </c>
      <c r="E187" s="19">
        <f t="shared" si="13"/>
        <v>2457.1557799609891</v>
      </c>
      <c r="F187" s="22">
        <f t="shared" si="14"/>
        <v>5593.235552001086</v>
      </c>
    </row>
    <row r="188" spans="2:6" x14ac:dyDescent="0.25">
      <c r="B188" s="2">
        <f t="shared" si="10"/>
        <v>179</v>
      </c>
      <c r="C188" s="19">
        <f t="shared" si="11"/>
        <v>769661.84005063749</v>
      </c>
      <c r="D188" s="19">
        <f t="shared" si="12"/>
        <v>3146.010691318224</v>
      </c>
      <c r="E188" s="19">
        <f t="shared" si="13"/>
        <v>2447.2248606828616</v>
      </c>
      <c r="F188" s="22">
        <f t="shared" si="14"/>
        <v>5593.235552001086</v>
      </c>
    </row>
    <row r="189" spans="2:6" x14ac:dyDescent="0.25">
      <c r="B189" s="2">
        <f t="shared" si="10"/>
        <v>180</v>
      </c>
      <c r="C189" s="19">
        <f t="shared" si="11"/>
        <v>766505.86699213006</v>
      </c>
      <c r="D189" s="19">
        <f t="shared" si="12"/>
        <v>3155.9730585073989</v>
      </c>
      <c r="E189" s="19">
        <f t="shared" si="13"/>
        <v>2437.2624934936875</v>
      </c>
      <c r="F189" s="22">
        <f t="shared" si="14"/>
        <v>5593.235552001086</v>
      </c>
    </row>
    <row r="190" spans="2:6" x14ac:dyDescent="0.25">
      <c r="B190" s="2">
        <f t="shared" si="10"/>
        <v>181</v>
      </c>
      <c r="C190" s="19">
        <f t="shared" si="11"/>
        <v>763339.90001893742</v>
      </c>
      <c r="D190" s="19">
        <f t="shared" si="12"/>
        <v>3165.966973192672</v>
      </c>
      <c r="E190" s="19">
        <f t="shared" si="13"/>
        <v>2427.2685788084145</v>
      </c>
      <c r="F190" s="22">
        <f t="shared" si="14"/>
        <v>5593.235552001086</v>
      </c>
    </row>
    <row r="191" spans="2:6" x14ac:dyDescent="0.25">
      <c r="B191" s="2">
        <f t="shared" si="10"/>
        <v>182</v>
      </c>
      <c r="C191" s="19">
        <f t="shared" si="11"/>
        <v>760163.90748366294</v>
      </c>
      <c r="D191" s="19">
        <f t="shared" si="12"/>
        <v>3175.992535274449</v>
      </c>
      <c r="E191" s="19">
        <f t="shared" si="13"/>
        <v>2417.243016726638</v>
      </c>
      <c r="F191" s="22">
        <f t="shared" si="14"/>
        <v>5593.2355520010869</v>
      </c>
    </row>
    <row r="192" spans="2:6" x14ac:dyDescent="0.25">
      <c r="B192" s="2">
        <f t="shared" si="10"/>
        <v>183</v>
      </c>
      <c r="C192" s="19">
        <f t="shared" si="11"/>
        <v>756977.85763869341</v>
      </c>
      <c r="D192" s="19">
        <f t="shared" si="12"/>
        <v>3186.0498449694842</v>
      </c>
      <c r="E192" s="19">
        <f t="shared" si="13"/>
        <v>2407.1857070316019</v>
      </c>
      <c r="F192" s="22">
        <f t="shared" si="14"/>
        <v>5593.235552001086</v>
      </c>
    </row>
    <row r="193" spans="2:6" x14ac:dyDescent="0.25">
      <c r="B193" s="2">
        <f t="shared" si="10"/>
        <v>184</v>
      </c>
      <c r="C193" s="19">
        <f t="shared" si="11"/>
        <v>753781.71863588155</v>
      </c>
      <c r="D193" s="19">
        <f t="shared" si="12"/>
        <v>3196.1390028118876</v>
      </c>
      <c r="E193" s="19">
        <f t="shared" si="13"/>
        <v>2397.0965491891984</v>
      </c>
      <c r="F193" s="22">
        <f t="shared" si="14"/>
        <v>5593.235552001086</v>
      </c>
    </row>
    <row r="194" spans="2:6" x14ac:dyDescent="0.25">
      <c r="B194" s="2">
        <f t="shared" si="10"/>
        <v>185</v>
      </c>
      <c r="C194" s="19">
        <f t="shared" si="11"/>
        <v>750575.45852622739</v>
      </c>
      <c r="D194" s="19">
        <f t="shared" si="12"/>
        <v>3206.2601096541252</v>
      </c>
      <c r="E194" s="19">
        <f t="shared" si="13"/>
        <v>2386.9754423469608</v>
      </c>
      <c r="F194" s="22">
        <f t="shared" si="14"/>
        <v>5593.235552001086</v>
      </c>
    </row>
    <row r="195" spans="2:6" x14ac:dyDescent="0.25">
      <c r="B195" s="2">
        <f t="shared" si="10"/>
        <v>186</v>
      </c>
      <c r="C195" s="19">
        <f t="shared" si="11"/>
        <v>747359.04525955941</v>
      </c>
      <c r="D195" s="19">
        <f t="shared" si="12"/>
        <v>3216.4132666680302</v>
      </c>
      <c r="E195" s="19">
        <f t="shared" si="13"/>
        <v>2376.8222853330562</v>
      </c>
      <c r="F195" s="22">
        <f t="shared" si="14"/>
        <v>5593.235552001086</v>
      </c>
    </row>
    <row r="196" spans="2:6" x14ac:dyDescent="0.25">
      <c r="B196" s="2">
        <f t="shared" si="10"/>
        <v>187</v>
      </c>
      <c r="C196" s="19">
        <f t="shared" si="11"/>
        <v>744132.44668421359</v>
      </c>
      <c r="D196" s="19">
        <f t="shared" si="12"/>
        <v>3226.5985753458122</v>
      </c>
      <c r="E196" s="19">
        <f t="shared" si="13"/>
        <v>2366.6369766552739</v>
      </c>
      <c r="F196" s="22">
        <f t="shared" si="14"/>
        <v>5593.235552001086</v>
      </c>
    </row>
    <row r="197" spans="2:6" x14ac:dyDescent="0.25">
      <c r="B197" s="2">
        <f t="shared" si="10"/>
        <v>188</v>
      </c>
      <c r="C197" s="19">
        <f t="shared" si="11"/>
        <v>740895.63054671255</v>
      </c>
      <c r="D197" s="19">
        <f t="shared" si="12"/>
        <v>3236.8161375010741</v>
      </c>
      <c r="E197" s="19">
        <f t="shared" si="13"/>
        <v>2356.4194145000124</v>
      </c>
      <c r="F197" s="22">
        <f t="shared" si="14"/>
        <v>5593.235552001086</v>
      </c>
    </row>
    <row r="198" spans="2:6" x14ac:dyDescent="0.25">
      <c r="B198" s="2">
        <f t="shared" si="10"/>
        <v>189</v>
      </c>
      <c r="C198" s="19">
        <f t="shared" si="11"/>
        <v>737648.56449144275</v>
      </c>
      <c r="D198" s="19">
        <f t="shared" si="12"/>
        <v>3247.0660552698273</v>
      </c>
      <c r="E198" s="19">
        <f t="shared" si="13"/>
        <v>2346.1694967312587</v>
      </c>
      <c r="F198" s="22">
        <f t="shared" si="14"/>
        <v>5593.235552001086</v>
      </c>
    </row>
    <row r="199" spans="2:6" x14ac:dyDescent="0.25">
      <c r="B199" s="2">
        <f t="shared" si="10"/>
        <v>190</v>
      </c>
      <c r="C199" s="19">
        <f t="shared" si="11"/>
        <v>734391.21606033121</v>
      </c>
      <c r="D199" s="19">
        <f t="shared" si="12"/>
        <v>3257.3484311115153</v>
      </c>
      <c r="E199" s="19">
        <f t="shared" si="13"/>
        <v>2335.8871208895707</v>
      </c>
      <c r="F199" s="22">
        <f t="shared" si="14"/>
        <v>5593.235552001086</v>
      </c>
    </row>
    <row r="200" spans="2:6" x14ac:dyDescent="0.25">
      <c r="B200" s="2">
        <f t="shared" si="10"/>
        <v>191</v>
      </c>
      <c r="C200" s="19">
        <f t="shared" si="11"/>
        <v>731123.55269252113</v>
      </c>
      <c r="D200" s="19">
        <f t="shared" si="12"/>
        <v>3267.6633678100352</v>
      </c>
      <c r="E200" s="19">
        <f t="shared" si="13"/>
        <v>2325.5721841910513</v>
      </c>
      <c r="F200" s="22">
        <f t="shared" si="14"/>
        <v>5593.235552001086</v>
      </c>
    </row>
    <row r="201" spans="2:6" x14ac:dyDescent="0.25">
      <c r="B201" s="2">
        <f t="shared" si="10"/>
        <v>192</v>
      </c>
      <c r="C201" s="19">
        <f t="shared" si="11"/>
        <v>727845.54172404634</v>
      </c>
      <c r="D201" s="19">
        <f t="shared" si="12"/>
        <v>3278.0109684747667</v>
      </c>
      <c r="E201" s="19">
        <f t="shared" si="13"/>
        <v>2315.2245835263197</v>
      </c>
      <c r="F201" s="22">
        <f t="shared" si="14"/>
        <v>5593.235552001086</v>
      </c>
    </row>
    <row r="202" spans="2:6" x14ac:dyDescent="0.25">
      <c r="B202" s="2">
        <f t="shared" si="10"/>
        <v>193</v>
      </c>
      <c r="C202" s="19">
        <f t="shared" si="11"/>
        <v>724557.15038750472</v>
      </c>
      <c r="D202" s="19">
        <f t="shared" si="12"/>
        <v>3288.3913365416033</v>
      </c>
      <c r="E202" s="19">
        <f t="shared" si="13"/>
        <v>2304.8442154594832</v>
      </c>
      <c r="F202" s="22">
        <f t="shared" si="14"/>
        <v>5593.235552001086</v>
      </c>
    </row>
    <row r="203" spans="2:6" x14ac:dyDescent="0.25">
      <c r="B203" s="2">
        <f t="shared" ref="B203:B266" si="15">IF(B202=0,0,IF(B202+1&lt;$D$4+1,B202+1,0))</f>
        <v>194</v>
      </c>
      <c r="C203" s="19">
        <f t="shared" ref="C203:C266" si="16">IF(B203=0,0,C202-D203)</f>
        <v>721258.34581173072</v>
      </c>
      <c r="D203" s="19">
        <f t="shared" ref="D203:D266" si="17">IF(B203=0,0,PPMT($D$3/12,B203,$D$4,-$D$2))</f>
        <v>3298.8045757739856</v>
      </c>
      <c r="E203" s="19">
        <f t="shared" ref="E203:E266" si="18">IF(B203=0,0,IPMT($D$3/12,B203,$D$4,-$D$2))</f>
        <v>2294.4309762271009</v>
      </c>
      <c r="F203" s="22">
        <f t="shared" ref="F203:F266" si="19">IF(B203=0,0,D203+E203)</f>
        <v>5593.235552001086</v>
      </c>
    </row>
    <row r="204" spans="2:6" x14ac:dyDescent="0.25">
      <c r="B204" s="2">
        <f t="shared" si="15"/>
        <v>195</v>
      </c>
      <c r="C204" s="19">
        <f t="shared" si="16"/>
        <v>717949.09502146672</v>
      </c>
      <c r="D204" s="19">
        <f t="shared" si="17"/>
        <v>3309.2507902639363</v>
      </c>
      <c r="E204" s="19">
        <f t="shared" si="18"/>
        <v>2283.9847617371502</v>
      </c>
      <c r="F204" s="22">
        <f t="shared" si="19"/>
        <v>5593.235552001086</v>
      </c>
    </row>
    <row r="205" spans="2:6" x14ac:dyDescent="0.25">
      <c r="B205" s="2">
        <f t="shared" si="15"/>
        <v>196</v>
      </c>
      <c r="C205" s="19">
        <f t="shared" si="16"/>
        <v>714629.36493703362</v>
      </c>
      <c r="D205" s="19">
        <f t="shared" si="17"/>
        <v>3319.7300844331053</v>
      </c>
      <c r="E205" s="19">
        <f t="shared" si="18"/>
        <v>2273.5054675679812</v>
      </c>
      <c r="F205" s="22">
        <f t="shared" si="19"/>
        <v>5593.235552001086</v>
      </c>
    </row>
    <row r="206" spans="2:6" x14ac:dyDescent="0.25">
      <c r="B206" s="2">
        <f t="shared" si="15"/>
        <v>197</v>
      </c>
      <c r="C206" s="19">
        <f t="shared" si="16"/>
        <v>711299.12237399979</v>
      </c>
      <c r="D206" s="19">
        <f t="shared" si="17"/>
        <v>3330.2425630338107</v>
      </c>
      <c r="E206" s="19">
        <f t="shared" si="18"/>
        <v>2262.9929889672762</v>
      </c>
      <c r="F206" s="22">
        <f t="shared" si="19"/>
        <v>5593.2355520010869</v>
      </c>
    </row>
    <row r="207" spans="2:6" x14ac:dyDescent="0.25">
      <c r="B207" s="2">
        <f t="shared" si="15"/>
        <v>198</v>
      </c>
      <c r="C207" s="19">
        <f t="shared" si="16"/>
        <v>707958.33404284972</v>
      </c>
      <c r="D207" s="19">
        <f t="shared" si="17"/>
        <v>3340.7883311500841</v>
      </c>
      <c r="E207" s="19">
        <f t="shared" si="18"/>
        <v>2252.4472208510024</v>
      </c>
      <c r="F207" s="22">
        <f t="shared" si="19"/>
        <v>5593.235552001086</v>
      </c>
    </row>
    <row r="208" spans="2:6" x14ac:dyDescent="0.25">
      <c r="B208" s="2">
        <f t="shared" si="15"/>
        <v>199</v>
      </c>
      <c r="C208" s="19">
        <f t="shared" si="16"/>
        <v>704606.96654865099</v>
      </c>
      <c r="D208" s="19">
        <f t="shared" si="17"/>
        <v>3351.367494198726</v>
      </c>
      <c r="E208" s="19">
        <f t="shared" si="18"/>
        <v>2241.8680578023605</v>
      </c>
      <c r="F208" s="22">
        <f t="shared" si="19"/>
        <v>5593.235552001086</v>
      </c>
    </row>
    <row r="209" spans="2:6" x14ac:dyDescent="0.25">
      <c r="B209" s="2">
        <f t="shared" si="15"/>
        <v>200</v>
      </c>
      <c r="C209" s="19">
        <f t="shared" si="16"/>
        <v>701244.98639072059</v>
      </c>
      <c r="D209" s="19">
        <f t="shared" si="17"/>
        <v>3361.9801579303553</v>
      </c>
      <c r="E209" s="19">
        <f t="shared" si="18"/>
        <v>2231.2553940707312</v>
      </c>
      <c r="F209" s="22">
        <f t="shared" si="19"/>
        <v>5593.235552001086</v>
      </c>
    </row>
    <row r="210" spans="2:6" x14ac:dyDescent="0.25">
      <c r="B210" s="2">
        <f t="shared" si="15"/>
        <v>201</v>
      </c>
      <c r="C210" s="19">
        <f t="shared" si="16"/>
        <v>697872.35996229015</v>
      </c>
      <c r="D210" s="19">
        <f t="shared" si="17"/>
        <v>3372.6264284304675</v>
      </c>
      <c r="E210" s="19">
        <f t="shared" si="18"/>
        <v>2220.6091235706181</v>
      </c>
      <c r="F210" s="22">
        <f t="shared" si="19"/>
        <v>5593.235552001086</v>
      </c>
    </row>
    <row r="211" spans="2:6" x14ac:dyDescent="0.25">
      <c r="B211" s="2">
        <f t="shared" si="15"/>
        <v>202</v>
      </c>
      <c r="C211" s="19">
        <f t="shared" si="16"/>
        <v>694489.05355016969</v>
      </c>
      <c r="D211" s="19">
        <f t="shared" si="17"/>
        <v>3383.306412120498</v>
      </c>
      <c r="E211" s="19">
        <f t="shared" si="18"/>
        <v>2209.9291398805885</v>
      </c>
      <c r="F211" s="22">
        <f t="shared" si="19"/>
        <v>5593.235552001086</v>
      </c>
    </row>
    <row r="212" spans="2:6" x14ac:dyDescent="0.25">
      <c r="B212" s="2">
        <f t="shared" si="15"/>
        <v>203</v>
      </c>
      <c r="C212" s="19">
        <f t="shared" si="16"/>
        <v>691095.03333441075</v>
      </c>
      <c r="D212" s="19">
        <f t="shared" si="17"/>
        <v>3394.0202157588792</v>
      </c>
      <c r="E212" s="19">
        <f t="shared" si="18"/>
        <v>2199.2153362422068</v>
      </c>
      <c r="F212" s="22">
        <f t="shared" si="19"/>
        <v>5593.235552001086</v>
      </c>
    </row>
    <row r="213" spans="2:6" x14ac:dyDescent="0.25">
      <c r="B213" s="2">
        <f t="shared" si="15"/>
        <v>204</v>
      </c>
      <c r="C213" s="19">
        <f t="shared" si="16"/>
        <v>687690.26538796863</v>
      </c>
      <c r="D213" s="19">
        <f t="shared" si="17"/>
        <v>3404.7679464421162</v>
      </c>
      <c r="E213" s="19">
        <f t="shared" si="18"/>
        <v>2188.4676055589703</v>
      </c>
      <c r="F213" s="22">
        <f t="shared" si="19"/>
        <v>5593.235552001086</v>
      </c>
    </row>
    <row r="214" spans="2:6" x14ac:dyDescent="0.25">
      <c r="B214" s="2">
        <f t="shared" si="15"/>
        <v>205</v>
      </c>
      <c r="C214" s="19">
        <f t="shared" si="16"/>
        <v>684274.71567636274</v>
      </c>
      <c r="D214" s="19">
        <f t="shared" si="17"/>
        <v>3415.5497116058496</v>
      </c>
      <c r="E214" s="19">
        <f t="shared" si="18"/>
        <v>2177.6858403952374</v>
      </c>
      <c r="F214" s="22">
        <f t="shared" si="19"/>
        <v>5593.2355520010869</v>
      </c>
    </row>
    <row r="215" spans="2:6" x14ac:dyDescent="0.25">
      <c r="B215" s="2">
        <f t="shared" si="15"/>
        <v>206</v>
      </c>
      <c r="C215" s="19">
        <f t="shared" si="16"/>
        <v>680848.35005733685</v>
      </c>
      <c r="D215" s="19">
        <f t="shared" si="17"/>
        <v>3426.3656190259344</v>
      </c>
      <c r="E215" s="19">
        <f t="shared" si="18"/>
        <v>2166.8699329751521</v>
      </c>
      <c r="F215" s="22">
        <f t="shared" si="19"/>
        <v>5593.235552001086</v>
      </c>
    </row>
    <row r="216" spans="2:6" x14ac:dyDescent="0.25">
      <c r="B216" s="2">
        <f t="shared" si="15"/>
        <v>207</v>
      </c>
      <c r="C216" s="19">
        <f t="shared" si="16"/>
        <v>677411.13428051735</v>
      </c>
      <c r="D216" s="19">
        <f t="shared" si="17"/>
        <v>3437.2157768195166</v>
      </c>
      <c r="E216" s="19">
        <f t="shared" si="18"/>
        <v>2156.0197751815699</v>
      </c>
      <c r="F216" s="22">
        <f t="shared" si="19"/>
        <v>5593.235552001086</v>
      </c>
    </row>
    <row r="217" spans="2:6" x14ac:dyDescent="0.25">
      <c r="B217" s="2">
        <f t="shared" si="15"/>
        <v>208</v>
      </c>
      <c r="C217" s="19">
        <f t="shared" si="16"/>
        <v>673963.03398707125</v>
      </c>
      <c r="D217" s="19">
        <f t="shared" si="17"/>
        <v>3448.1002934461117</v>
      </c>
      <c r="E217" s="19">
        <f t="shared" si="18"/>
        <v>2145.1352585549744</v>
      </c>
      <c r="F217" s="22">
        <f t="shared" si="19"/>
        <v>5593.235552001086</v>
      </c>
    </row>
    <row r="218" spans="2:6" x14ac:dyDescent="0.25">
      <c r="B218" s="2">
        <f t="shared" si="15"/>
        <v>209</v>
      </c>
      <c r="C218" s="19">
        <f t="shared" si="16"/>
        <v>670504.01470936253</v>
      </c>
      <c r="D218" s="19">
        <f t="shared" si="17"/>
        <v>3459.0192777086913</v>
      </c>
      <c r="E218" s="19">
        <f t="shared" si="18"/>
        <v>2134.2162742923947</v>
      </c>
      <c r="F218" s="22">
        <f t="shared" si="19"/>
        <v>5593.235552001086</v>
      </c>
    </row>
    <row r="219" spans="2:6" x14ac:dyDescent="0.25">
      <c r="B219" s="2">
        <f t="shared" si="15"/>
        <v>210</v>
      </c>
      <c r="C219" s="19">
        <f t="shared" si="16"/>
        <v>667034.04187060776</v>
      </c>
      <c r="D219" s="19">
        <f t="shared" si="17"/>
        <v>3469.972838754768</v>
      </c>
      <c r="E219" s="19">
        <f t="shared" si="18"/>
        <v>2123.2627132463181</v>
      </c>
      <c r="F219" s="22">
        <f t="shared" si="19"/>
        <v>5593.235552001086</v>
      </c>
    </row>
    <row r="220" spans="2:6" x14ac:dyDescent="0.25">
      <c r="B220" s="2">
        <f t="shared" si="15"/>
        <v>211</v>
      </c>
      <c r="C220" s="19">
        <f t="shared" si="16"/>
        <v>663553.08078453026</v>
      </c>
      <c r="D220" s="19">
        <f t="shared" si="17"/>
        <v>3480.9610860774924</v>
      </c>
      <c r="E220" s="19">
        <f t="shared" si="18"/>
        <v>2112.2744659235941</v>
      </c>
      <c r="F220" s="22">
        <f t="shared" si="19"/>
        <v>5593.235552001086</v>
      </c>
    </row>
    <row r="221" spans="2:6" x14ac:dyDescent="0.25">
      <c r="B221" s="2">
        <f t="shared" si="15"/>
        <v>212</v>
      </c>
      <c r="C221" s="19">
        <f t="shared" si="16"/>
        <v>660061.09665501351</v>
      </c>
      <c r="D221" s="19">
        <f t="shared" si="17"/>
        <v>3491.984129516738</v>
      </c>
      <c r="E221" s="19">
        <f t="shared" si="18"/>
        <v>2101.251422484349</v>
      </c>
      <c r="F221" s="22">
        <f t="shared" si="19"/>
        <v>5593.2355520010869</v>
      </c>
    </row>
    <row r="222" spans="2:6" x14ac:dyDescent="0.25">
      <c r="B222" s="2">
        <f t="shared" si="15"/>
        <v>213</v>
      </c>
      <c r="C222" s="19">
        <f t="shared" si="16"/>
        <v>656558.05457575328</v>
      </c>
      <c r="D222" s="19">
        <f t="shared" si="17"/>
        <v>3503.0420792602067</v>
      </c>
      <c r="E222" s="19">
        <f t="shared" si="18"/>
        <v>2090.1934727408793</v>
      </c>
      <c r="F222" s="22">
        <f t="shared" si="19"/>
        <v>5593.235552001086</v>
      </c>
    </row>
    <row r="223" spans="2:6" x14ac:dyDescent="0.25">
      <c r="B223" s="2">
        <f t="shared" si="15"/>
        <v>214</v>
      </c>
      <c r="C223" s="19">
        <f t="shared" si="16"/>
        <v>653043.9195299088</v>
      </c>
      <c r="D223" s="19">
        <f t="shared" si="17"/>
        <v>3514.1350458445309</v>
      </c>
      <c r="E223" s="19">
        <f t="shared" si="18"/>
        <v>2079.1005061565552</v>
      </c>
      <c r="F223" s="22">
        <f t="shared" si="19"/>
        <v>5593.235552001086</v>
      </c>
    </row>
    <row r="224" spans="2:6" x14ac:dyDescent="0.25">
      <c r="B224" s="2">
        <f t="shared" si="15"/>
        <v>215</v>
      </c>
      <c r="C224" s="19">
        <f t="shared" si="16"/>
        <v>649518.6563897524</v>
      </c>
      <c r="D224" s="19">
        <f t="shared" si="17"/>
        <v>3525.2631401563722</v>
      </c>
      <c r="E224" s="19">
        <f t="shared" si="18"/>
        <v>2067.9724118447143</v>
      </c>
      <c r="F224" s="22">
        <f t="shared" si="19"/>
        <v>5593.235552001086</v>
      </c>
    </row>
    <row r="225" spans="2:6" x14ac:dyDescent="0.25">
      <c r="B225" s="2">
        <f t="shared" si="15"/>
        <v>216</v>
      </c>
      <c r="C225" s="19">
        <f t="shared" si="16"/>
        <v>645982.2299163189</v>
      </c>
      <c r="D225" s="19">
        <f t="shared" si="17"/>
        <v>3536.4264734335343</v>
      </c>
      <c r="E225" s="19">
        <f t="shared" si="18"/>
        <v>2056.8090785675522</v>
      </c>
      <c r="F225" s="22">
        <f t="shared" si="19"/>
        <v>5593.235552001086</v>
      </c>
    </row>
    <row r="226" spans="2:6" x14ac:dyDescent="0.25">
      <c r="B226" s="2">
        <f t="shared" si="15"/>
        <v>217</v>
      </c>
      <c r="C226" s="19">
        <f t="shared" si="16"/>
        <v>642434.60475905286</v>
      </c>
      <c r="D226" s="19">
        <f t="shared" si="17"/>
        <v>3547.6251572660731</v>
      </c>
      <c r="E226" s="19">
        <f t="shared" si="18"/>
        <v>2045.6103947350127</v>
      </c>
      <c r="F226" s="22">
        <f t="shared" si="19"/>
        <v>5593.235552001086</v>
      </c>
    </row>
    <row r="227" spans="2:6" x14ac:dyDescent="0.25">
      <c r="B227" s="2">
        <f t="shared" si="15"/>
        <v>218</v>
      </c>
      <c r="C227" s="19">
        <f t="shared" si="16"/>
        <v>638875.7454554555</v>
      </c>
      <c r="D227" s="19">
        <f t="shared" si="17"/>
        <v>3558.8593035974159</v>
      </c>
      <c r="E227" s="19">
        <f t="shared" si="18"/>
        <v>2034.3762484036704</v>
      </c>
      <c r="F227" s="22">
        <f t="shared" si="19"/>
        <v>5593.235552001086</v>
      </c>
    </row>
    <row r="228" spans="2:6" x14ac:dyDescent="0.25">
      <c r="B228" s="2">
        <f t="shared" si="15"/>
        <v>219</v>
      </c>
      <c r="C228" s="19">
        <f t="shared" si="16"/>
        <v>635305.61643072998</v>
      </c>
      <c r="D228" s="19">
        <f t="shared" si="17"/>
        <v>3570.1290247254742</v>
      </c>
      <c r="E228" s="19">
        <f t="shared" si="18"/>
        <v>2023.1065272756116</v>
      </c>
      <c r="F228" s="22">
        <f t="shared" si="19"/>
        <v>5593.235552001086</v>
      </c>
    </row>
    <row r="229" spans="2:6" x14ac:dyDescent="0.25">
      <c r="B229" s="2">
        <f t="shared" si="15"/>
        <v>220</v>
      </c>
      <c r="C229" s="19">
        <f t="shared" si="16"/>
        <v>631724.1819974262</v>
      </c>
      <c r="D229" s="19">
        <f t="shared" si="17"/>
        <v>3581.4344333037716</v>
      </c>
      <c r="E229" s="19">
        <f t="shared" si="18"/>
        <v>2011.8011186973145</v>
      </c>
      <c r="F229" s="22">
        <f t="shared" si="19"/>
        <v>5593.235552001086</v>
      </c>
    </row>
    <row r="230" spans="2:6" x14ac:dyDescent="0.25">
      <c r="B230" s="2">
        <f t="shared" si="15"/>
        <v>221</v>
      </c>
      <c r="C230" s="19">
        <f t="shared" si="16"/>
        <v>628131.40635508369</v>
      </c>
      <c r="D230" s="19">
        <f t="shared" si="17"/>
        <v>3592.7756423425667</v>
      </c>
      <c r="E230" s="19">
        <f t="shared" si="18"/>
        <v>2000.4599096585191</v>
      </c>
      <c r="F230" s="22">
        <f t="shared" si="19"/>
        <v>5593.235552001086</v>
      </c>
    </row>
    <row r="231" spans="2:6" x14ac:dyDescent="0.25">
      <c r="B231" s="2">
        <f t="shared" si="15"/>
        <v>222</v>
      </c>
      <c r="C231" s="19">
        <f t="shared" si="16"/>
        <v>624527.25358987367</v>
      </c>
      <c r="D231" s="19">
        <f t="shared" si="17"/>
        <v>3604.1527652099853</v>
      </c>
      <c r="E231" s="19">
        <f t="shared" si="18"/>
        <v>1989.0827867911012</v>
      </c>
      <c r="F231" s="22">
        <f t="shared" si="19"/>
        <v>5593.235552001086</v>
      </c>
    </row>
    <row r="232" spans="2:6" x14ac:dyDescent="0.25">
      <c r="B232" s="2">
        <f t="shared" si="15"/>
        <v>223</v>
      </c>
      <c r="C232" s="19">
        <f t="shared" si="16"/>
        <v>620911.68767424056</v>
      </c>
      <c r="D232" s="19">
        <f t="shared" si="17"/>
        <v>3615.5659156331503</v>
      </c>
      <c r="E232" s="19">
        <f t="shared" si="18"/>
        <v>1977.6696363679362</v>
      </c>
      <c r="F232" s="22">
        <f t="shared" si="19"/>
        <v>5593.235552001086</v>
      </c>
    </row>
    <row r="233" spans="2:6" x14ac:dyDescent="0.25">
      <c r="B233" s="2">
        <f t="shared" si="15"/>
        <v>224</v>
      </c>
      <c r="C233" s="19">
        <f t="shared" si="16"/>
        <v>617284.67246654129</v>
      </c>
      <c r="D233" s="19">
        <f t="shared" si="17"/>
        <v>3627.0152076993222</v>
      </c>
      <c r="E233" s="19">
        <f t="shared" si="18"/>
        <v>1966.2203443017647</v>
      </c>
      <c r="F233" s="22">
        <f t="shared" si="19"/>
        <v>5593.2355520010869</v>
      </c>
    </row>
    <row r="234" spans="2:6" x14ac:dyDescent="0.25">
      <c r="B234" s="2">
        <f t="shared" si="15"/>
        <v>225</v>
      </c>
      <c r="C234" s="19">
        <f t="shared" si="16"/>
        <v>613646.1717106842</v>
      </c>
      <c r="D234" s="19">
        <f t="shared" si="17"/>
        <v>3638.5007558570364</v>
      </c>
      <c r="E234" s="19">
        <f t="shared" si="18"/>
        <v>1954.7347961440501</v>
      </c>
      <c r="F234" s="22">
        <f t="shared" si="19"/>
        <v>5593.235552001086</v>
      </c>
    </row>
    <row r="235" spans="2:6" x14ac:dyDescent="0.25">
      <c r="B235" s="2">
        <f t="shared" si="15"/>
        <v>226</v>
      </c>
      <c r="C235" s="19">
        <f t="shared" si="16"/>
        <v>609996.14903576695</v>
      </c>
      <c r="D235" s="19">
        <f t="shared" si="17"/>
        <v>3650.0226749172507</v>
      </c>
      <c r="E235" s="19">
        <f t="shared" si="18"/>
        <v>1943.2128770838362</v>
      </c>
      <c r="F235" s="22">
        <f t="shared" si="19"/>
        <v>5593.2355520010869</v>
      </c>
    </row>
    <row r="236" spans="2:6" x14ac:dyDescent="0.25">
      <c r="B236" s="2">
        <f t="shared" si="15"/>
        <v>227</v>
      </c>
      <c r="C236" s="19">
        <f t="shared" si="16"/>
        <v>606334.56795571244</v>
      </c>
      <c r="D236" s="19">
        <f t="shared" si="17"/>
        <v>3661.5810800544882</v>
      </c>
      <c r="E236" s="19">
        <f t="shared" si="18"/>
        <v>1931.6544719465983</v>
      </c>
      <c r="F236" s="22">
        <f t="shared" si="19"/>
        <v>5593.235552001086</v>
      </c>
    </row>
    <row r="237" spans="2:6" x14ac:dyDescent="0.25">
      <c r="B237" s="2">
        <f t="shared" si="15"/>
        <v>228</v>
      </c>
      <c r="C237" s="19">
        <f t="shared" si="16"/>
        <v>602661.39186890447</v>
      </c>
      <c r="D237" s="19">
        <f t="shared" si="17"/>
        <v>3673.1760868079946</v>
      </c>
      <c r="E237" s="19">
        <f t="shared" si="18"/>
        <v>1920.0594651930924</v>
      </c>
      <c r="F237" s="22">
        <f t="shared" si="19"/>
        <v>5593.2355520010869</v>
      </c>
    </row>
    <row r="238" spans="2:6" x14ac:dyDescent="0.25">
      <c r="B238" s="2">
        <f t="shared" si="15"/>
        <v>229</v>
      </c>
      <c r="C238" s="19">
        <f t="shared" si="16"/>
        <v>598976.58405782154</v>
      </c>
      <c r="D238" s="19">
        <f t="shared" si="17"/>
        <v>3684.8078110828869</v>
      </c>
      <c r="E238" s="19">
        <f t="shared" si="18"/>
        <v>1908.4277409182</v>
      </c>
      <c r="F238" s="22">
        <f t="shared" si="19"/>
        <v>5593.2355520010869</v>
      </c>
    </row>
    <row r="239" spans="2:6" x14ac:dyDescent="0.25">
      <c r="B239" s="2">
        <f t="shared" si="15"/>
        <v>230</v>
      </c>
      <c r="C239" s="19">
        <f t="shared" si="16"/>
        <v>595280.10768867028</v>
      </c>
      <c r="D239" s="19">
        <f t="shared" si="17"/>
        <v>3696.4763691513158</v>
      </c>
      <c r="E239" s="19">
        <f t="shared" si="18"/>
        <v>1896.7591828497712</v>
      </c>
      <c r="F239" s="22">
        <f t="shared" si="19"/>
        <v>5593.2355520010869</v>
      </c>
    </row>
    <row r="240" spans="2:6" x14ac:dyDescent="0.25">
      <c r="B240" s="2">
        <f t="shared" si="15"/>
        <v>231</v>
      </c>
      <c r="C240" s="19">
        <f t="shared" si="16"/>
        <v>591571.9258110167</v>
      </c>
      <c r="D240" s="19">
        <f t="shared" si="17"/>
        <v>3708.1818776536275</v>
      </c>
      <c r="E240" s="19">
        <f t="shared" si="18"/>
        <v>1885.0536743474584</v>
      </c>
      <c r="F240" s="22">
        <f t="shared" si="19"/>
        <v>5593.235552001086</v>
      </c>
    </row>
    <row r="241" spans="2:6" x14ac:dyDescent="0.25">
      <c r="B241" s="2">
        <f t="shared" si="15"/>
        <v>232</v>
      </c>
      <c r="C241" s="19">
        <f t="shared" si="16"/>
        <v>587852.0013574172</v>
      </c>
      <c r="D241" s="19">
        <f t="shared" si="17"/>
        <v>3719.9244535995304</v>
      </c>
      <c r="E241" s="19">
        <f t="shared" si="18"/>
        <v>1873.3110984015555</v>
      </c>
      <c r="F241" s="22">
        <f t="shared" si="19"/>
        <v>5593.235552001086</v>
      </c>
    </row>
    <row r="242" spans="2:6" x14ac:dyDescent="0.25">
      <c r="B242" s="2">
        <f t="shared" si="15"/>
        <v>233</v>
      </c>
      <c r="C242" s="19">
        <f t="shared" si="16"/>
        <v>584120.29714304791</v>
      </c>
      <c r="D242" s="19">
        <f t="shared" si="17"/>
        <v>3731.7042143692624</v>
      </c>
      <c r="E242" s="19">
        <f t="shared" si="18"/>
        <v>1861.5313376318234</v>
      </c>
      <c r="F242" s="22">
        <f t="shared" si="19"/>
        <v>5593.235552001086</v>
      </c>
    </row>
    <row r="243" spans="2:6" x14ac:dyDescent="0.25">
      <c r="B243" s="2">
        <f t="shared" si="15"/>
        <v>234</v>
      </c>
      <c r="C243" s="19">
        <f t="shared" si="16"/>
        <v>580376.77586533315</v>
      </c>
      <c r="D243" s="19">
        <f t="shared" si="17"/>
        <v>3743.5212777147649</v>
      </c>
      <c r="E243" s="19">
        <f t="shared" si="18"/>
        <v>1849.7142742863205</v>
      </c>
      <c r="F243" s="22">
        <f t="shared" si="19"/>
        <v>5593.2355520010851</v>
      </c>
    </row>
    <row r="244" spans="2:6" x14ac:dyDescent="0.25">
      <c r="B244" s="2">
        <f t="shared" si="15"/>
        <v>235</v>
      </c>
      <c r="C244" s="19">
        <f t="shared" si="16"/>
        <v>576621.40010357229</v>
      </c>
      <c r="D244" s="19">
        <f t="shared" si="17"/>
        <v>3755.3757617608626</v>
      </c>
      <c r="E244" s="19">
        <f t="shared" si="18"/>
        <v>1837.8597902402246</v>
      </c>
      <c r="F244" s="22">
        <f t="shared" si="19"/>
        <v>5593.2355520010869</v>
      </c>
    </row>
    <row r="245" spans="2:6" x14ac:dyDescent="0.25">
      <c r="B245" s="2">
        <f t="shared" si="15"/>
        <v>236</v>
      </c>
      <c r="C245" s="19">
        <f t="shared" si="16"/>
        <v>572854.13231856585</v>
      </c>
      <c r="D245" s="19">
        <f t="shared" si="17"/>
        <v>3767.2677850064388</v>
      </c>
      <c r="E245" s="19">
        <f t="shared" si="18"/>
        <v>1825.9677669946482</v>
      </c>
      <c r="F245" s="22">
        <f t="shared" si="19"/>
        <v>5593.2355520010869</v>
      </c>
    </row>
    <row r="246" spans="2:6" x14ac:dyDescent="0.25">
      <c r="B246" s="2">
        <f t="shared" si="15"/>
        <v>237</v>
      </c>
      <c r="C246" s="19">
        <f t="shared" si="16"/>
        <v>569074.93485224026</v>
      </c>
      <c r="D246" s="19">
        <f t="shared" si="17"/>
        <v>3779.1974663256251</v>
      </c>
      <c r="E246" s="19">
        <f t="shared" si="18"/>
        <v>1814.0380856754612</v>
      </c>
      <c r="F246" s="22">
        <f t="shared" si="19"/>
        <v>5593.235552001086</v>
      </c>
    </row>
    <row r="247" spans="2:6" x14ac:dyDescent="0.25">
      <c r="B247" s="2">
        <f t="shared" si="15"/>
        <v>238</v>
      </c>
      <c r="C247" s="19">
        <f t="shared" si="16"/>
        <v>565283.76992727129</v>
      </c>
      <c r="D247" s="19">
        <f t="shared" si="17"/>
        <v>3791.1649249689895</v>
      </c>
      <c r="E247" s="19">
        <f t="shared" si="18"/>
        <v>1802.0706270320966</v>
      </c>
      <c r="F247" s="22">
        <f t="shared" si="19"/>
        <v>5593.235552001086</v>
      </c>
    </row>
    <row r="248" spans="2:6" x14ac:dyDescent="0.25">
      <c r="B248" s="2">
        <f t="shared" si="15"/>
        <v>239</v>
      </c>
      <c r="C248" s="19">
        <f t="shared" si="16"/>
        <v>561480.5996467066</v>
      </c>
      <c r="D248" s="19">
        <f t="shared" si="17"/>
        <v>3803.1702805647255</v>
      </c>
      <c r="E248" s="19">
        <f t="shared" si="18"/>
        <v>1790.0652714363612</v>
      </c>
      <c r="F248" s="22">
        <f t="shared" si="19"/>
        <v>5593.2355520010869</v>
      </c>
    </row>
    <row r="249" spans="2:6" x14ac:dyDescent="0.25">
      <c r="B249" s="2">
        <f t="shared" si="15"/>
        <v>240</v>
      </c>
      <c r="C249" s="19">
        <f t="shared" si="16"/>
        <v>557665.38599358674</v>
      </c>
      <c r="D249" s="19">
        <f t="shared" si="17"/>
        <v>3815.2136531198466</v>
      </c>
      <c r="E249" s="19">
        <f t="shared" si="18"/>
        <v>1778.0218988812396</v>
      </c>
      <c r="F249" s="22">
        <f t="shared" si="19"/>
        <v>5593.235552001086</v>
      </c>
    </row>
    <row r="250" spans="2:6" x14ac:dyDescent="0.25">
      <c r="B250" s="2">
        <f t="shared" si="15"/>
        <v>241</v>
      </c>
      <c r="C250" s="19">
        <f t="shared" si="16"/>
        <v>553838.09083056531</v>
      </c>
      <c r="D250" s="19">
        <f t="shared" si="17"/>
        <v>3827.2951630213934</v>
      </c>
      <c r="E250" s="19">
        <f t="shared" si="18"/>
        <v>1765.9403889796936</v>
      </c>
      <c r="F250" s="22">
        <f t="shared" si="19"/>
        <v>5593.2355520010869</v>
      </c>
    </row>
    <row r="251" spans="2:6" x14ac:dyDescent="0.25">
      <c r="B251" s="2">
        <f t="shared" si="15"/>
        <v>242</v>
      </c>
      <c r="C251" s="19">
        <f t="shared" si="16"/>
        <v>549998.67589952773</v>
      </c>
      <c r="D251" s="19">
        <f t="shared" si="17"/>
        <v>3839.414931037627</v>
      </c>
      <c r="E251" s="19">
        <f t="shared" si="18"/>
        <v>1753.8206209634593</v>
      </c>
      <c r="F251" s="22">
        <f t="shared" si="19"/>
        <v>5593.235552001086</v>
      </c>
    </row>
    <row r="252" spans="2:6" x14ac:dyDescent="0.25">
      <c r="B252" s="2">
        <f t="shared" si="15"/>
        <v>243</v>
      </c>
      <c r="C252" s="19">
        <f t="shared" si="16"/>
        <v>546147.10282120854</v>
      </c>
      <c r="D252" s="19">
        <f t="shared" si="17"/>
        <v>3851.5730783192462</v>
      </c>
      <c r="E252" s="19">
        <f t="shared" si="18"/>
        <v>1741.6624736818401</v>
      </c>
      <c r="F252" s="22">
        <f t="shared" si="19"/>
        <v>5593.235552001086</v>
      </c>
    </row>
    <row r="253" spans="2:6" x14ac:dyDescent="0.25">
      <c r="B253" s="2">
        <f t="shared" si="15"/>
        <v>244</v>
      </c>
      <c r="C253" s="19">
        <f t="shared" si="16"/>
        <v>542283.33309480792</v>
      </c>
      <c r="D253" s="19">
        <f t="shared" si="17"/>
        <v>3863.769726400591</v>
      </c>
      <c r="E253" s="19">
        <f t="shared" si="18"/>
        <v>1729.4658256004955</v>
      </c>
      <c r="F253" s="22">
        <f t="shared" si="19"/>
        <v>5593.235552001086</v>
      </c>
    </row>
    <row r="254" spans="2:6" x14ac:dyDescent="0.25">
      <c r="B254" s="2">
        <f t="shared" si="15"/>
        <v>245</v>
      </c>
      <c r="C254" s="19">
        <f t="shared" si="16"/>
        <v>538407.32809760701</v>
      </c>
      <c r="D254" s="19">
        <f t="shared" si="17"/>
        <v>3876.0049972008596</v>
      </c>
      <c r="E254" s="19">
        <f t="shared" si="18"/>
        <v>1717.2305548002273</v>
      </c>
      <c r="F254" s="22">
        <f t="shared" si="19"/>
        <v>5593.2355520010869</v>
      </c>
    </row>
    <row r="255" spans="2:6" x14ac:dyDescent="0.25">
      <c r="B255" s="2">
        <f t="shared" si="15"/>
        <v>246</v>
      </c>
      <c r="C255" s="19">
        <f t="shared" si="16"/>
        <v>534519.04908458167</v>
      </c>
      <c r="D255" s="19">
        <f t="shared" si="17"/>
        <v>3888.2790130253288</v>
      </c>
      <c r="E255" s="19">
        <f t="shared" si="18"/>
        <v>1704.9565389757577</v>
      </c>
      <c r="F255" s="22">
        <f t="shared" si="19"/>
        <v>5593.235552001086</v>
      </c>
    </row>
    <row r="256" spans="2:6" x14ac:dyDescent="0.25">
      <c r="B256" s="2">
        <f t="shared" si="15"/>
        <v>247</v>
      </c>
      <c r="C256" s="19">
        <f t="shared" si="16"/>
        <v>530618.45718801511</v>
      </c>
      <c r="D256" s="19">
        <f t="shared" si="17"/>
        <v>3900.5918965665755</v>
      </c>
      <c r="E256" s="19">
        <f t="shared" si="18"/>
        <v>1692.6436554345112</v>
      </c>
      <c r="F256" s="22">
        <f t="shared" si="19"/>
        <v>5593.2355520010869</v>
      </c>
    </row>
    <row r="257" spans="2:6" x14ac:dyDescent="0.25">
      <c r="B257" s="2">
        <f t="shared" si="15"/>
        <v>248</v>
      </c>
      <c r="C257" s="19">
        <f t="shared" si="16"/>
        <v>526705.51341710938</v>
      </c>
      <c r="D257" s="19">
        <f t="shared" si="17"/>
        <v>3912.9437709057029</v>
      </c>
      <c r="E257" s="19">
        <f t="shared" si="18"/>
        <v>1680.2917810953834</v>
      </c>
      <c r="F257" s="22">
        <f t="shared" si="19"/>
        <v>5593.235552001086</v>
      </c>
    </row>
    <row r="258" spans="2:6" x14ac:dyDescent="0.25">
      <c r="B258" s="2">
        <f t="shared" si="15"/>
        <v>249</v>
      </c>
      <c r="C258" s="19">
        <f t="shared" si="16"/>
        <v>522780.17865759582</v>
      </c>
      <c r="D258" s="19">
        <f t="shared" si="17"/>
        <v>3925.334759513571</v>
      </c>
      <c r="E258" s="19">
        <f t="shared" si="18"/>
        <v>1667.9007924875152</v>
      </c>
      <c r="F258" s="22">
        <f t="shared" si="19"/>
        <v>5593.235552001086</v>
      </c>
    </row>
    <row r="259" spans="2:6" x14ac:dyDescent="0.25">
      <c r="B259" s="2">
        <f t="shared" si="15"/>
        <v>250</v>
      </c>
      <c r="C259" s="19">
        <f t="shared" si="16"/>
        <v>518842.41367134382</v>
      </c>
      <c r="D259" s="19">
        <f t="shared" si="17"/>
        <v>3937.7649862520311</v>
      </c>
      <c r="E259" s="19">
        <f t="shared" si="18"/>
        <v>1655.4705657490558</v>
      </c>
      <c r="F259" s="22">
        <f t="shared" si="19"/>
        <v>5593.2355520010869</v>
      </c>
    </row>
    <row r="260" spans="2:6" x14ac:dyDescent="0.25">
      <c r="B260" s="2">
        <f t="shared" si="15"/>
        <v>251</v>
      </c>
      <c r="C260" s="19">
        <f t="shared" si="16"/>
        <v>514892.17909596866</v>
      </c>
      <c r="D260" s="19">
        <f t="shared" si="17"/>
        <v>3950.234575375162</v>
      </c>
      <c r="E260" s="19">
        <f t="shared" si="18"/>
        <v>1643.0009766259243</v>
      </c>
      <c r="F260" s="22">
        <f t="shared" si="19"/>
        <v>5593.235552001086</v>
      </c>
    </row>
    <row r="261" spans="2:6" x14ac:dyDescent="0.25">
      <c r="B261" s="2">
        <f t="shared" si="15"/>
        <v>252</v>
      </c>
      <c r="C261" s="19">
        <f t="shared" si="16"/>
        <v>510929.43544443813</v>
      </c>
      <c r="D261" s="19">
        <f t="shared" si="17"/>
        <v>3962.7436515305171</v>
      </c>
      <c r="E261" s="19">
        <f t="shared" si="18"/>
        <v>1630.4919004705698</v>
      </c>
      <c r="F261" s="22">
        <f t="shared" si="19"/>
        <v>5593.2355520010869</v>
      </c>
    </row>
    <row r="262" spans="2:6" x14ac:dyDescent="0.25">
      <c r="B262" s="2">
        <f t="shared" si="15"/>
        <v>253</v>
      </c>
      <c r="C262" s="19">
        <f t="shared" si="16"/>
        <v>506954.14310467779</v>
      </c>
      <c r="D262" s="19">
        <f t="shared" si="17"/>
        <v>3975.2923397603636</v>
      </c>
      <c r="E262" s="19">
        <f t="shared" si="18"/>
        <v>1617.9432122407229</v>
      </c>
      <c r="F262" s="22">
        <f t="shared" si="19"/>
        <v>5593.235552001086</v>
      </c>
    </row>
    <row r="263" spans="2:6" x14ac:dyDescent="0.25">
      <c r="B263" s="2">
        <f t="shared" si="15"/>
        <v>254</v>
      </c>
      <c r="C263" s="19">
        <f t="shared" si="16"/>
        <v>502966.26233917486</v>
      </c>
      <c r="D263" s="19">
        <f t="shared" si="17"/>
        <v>3987.8807655029377</v>
      </c>
      <c r="E263" s="19">
        <f t="shared" si="18"/>
        <v>1605.3547864981485</v>
      </c>
      <c r="F263" s="22">
        <f t="shared" si="19"/>
        <v>5593.235552001086</v>
      </c>
    </row>
    <row r="264" spans="2:6" x14ac:dyDescent="0.25">
      <c r="B264" s="2">
        <f t="shared" si="15"/>
        <v>255</v>
      </c>
      <c r="C264" s="19">
        <f t="shared" si="16"/>
        <v>498965.75328458118</v>
      </c>
      <c r="D264" s="19">
        <f t="shared" si="17"/>
        <v>4000.5090545936973</v>
      </c>
      <c r="E264" s="19">
        <f t="shared" si="18"/>
        <v>1592.7264974073892</v>
      </c>
      <c r="F264" s="22">
        <f t="shared" si="19"/>
        <v>5593.235552001086</v>
      </c>
    </row>
    <row r="265" spans="2:6" x14ac:dyDescent="0.25">
      <c r="B265" s="2">
        <f t="shared" si="15"/>
        <v>256</v>
      </c>
      <c r="C265" s="19">
        <f t="shared" si="16"/>
        <v>494952.57595131459</v>
      </c>
      <c r="D265" s="19">
        <f t="shared" si="17"/>
        <v>4013.1773332665771</v>
      </c>
      <c r="E265" s="19">
        <f t="shared" si="18"/>
        <v>1580.0582187345092</v>
      </c>
      <c r="F265" s="22">
        <f t="shared" si="19"/>
        <v>5593.235552001086</v>
      </c>
    </row>
    <row r="266" spans="2:6" x14ac:dyDescent="0.25">
      <c r="B266" s="2">
        <f t="shared" si="15"/>
        <v>257</v>
      </c>
      <c r="C266" s="19">
        <f t="shared" si="16"/>
        <v>490926.69022315933</v>
      </c>
      <c r="D266" s="19">
        <f t="shared" si="17"/>
        <v>4025.885728155255</v>
      </c>
      <c r="E266" s="19">
        <f t="shared" si="18"/>
        <v>1567.3498238458319</v>
      </c>
      <c r="F266" s="22">
        <f t="shared" si="19"/>
        <v>5593.2355520010869</v>
      </c>
    </row>
    <row r="267" spans="2:6" x14ac:dyDescent="0.25">
      <c r="B267" s="2">
        <f t="shared" ref="B267:B330" si="20">IF(B266=0,0,IF(B266+1&lt;$D$4+1,B266+1,0))</f>
        <v>258</v>
      </c>
      <c r="C267" s="19">
        <f t="shared" ref="C267:C330" si="21">IF(B267=0,0,C266-D267)</f>
        <v>486888.0558568649</v>
      </c>
      <c r="D267" s="19">
        <f t="shared" ref="D267:D330" si="22">IF(B267=0,0,PPMT($D$3/12,B267,$D$4,-$D$2))</f>
        <v>4038.6343662944132</v>
      </c>
      <c r="E267" s="19">
        <f t="shared" ref="E267:E330" si="23">IF(B267=0,0,IPMT($D$3/12,B267,$D$4,-$D$2))</f>
        <v>1554.6011857066733</v>
      </c>
      <c r="F267" s="22">
        <f t="shared" ref="F267:F330" si="24">IF(B267=0,0,D267+E267)</f>
        <v>5593.235552001086</v>
      </c>
    </row>
    <row r="268" spans="2:6" x14ac:dyDescent="0.25">
      <c r="B268" s="2">
        <f t="shared" si="20"/>
        <v>259</v>
      </c>
      <c r="C268" s="19">
        <f t="shared" si="21"/>
        <v>482836.63248174387</v>
      </c>
      <c r="D268" s="19">
        <f t="shared" si="22"/>
        <v>4051.4233751210122</v>
      </c>
      <c r="E268" s="19">
        <f t="shared" si="23"/>
        <v>1541.8121768800743</v>
      </c>
      <c r="F268" s="22">
        <f t="shared" si="24"/>
        <v>5593.235552001086</v>
      </c>
    </row>
    <row r="269" spans="2:6" x14ac:dyDescent="0.25">
      <c r="B269" s="2">
        <f t="shared" si="20"/>
        <v>260</v>
      </c>
      <c r="C269" s="19">
        <f t="shared" si="21"/>
        <v>478772.37959926832</v>
      </c>
      <c r="D269" s="19">
        <f t="shared" si="22"/>
        <v>4064.2528824755623</v>
      </c>
      <c r="E269" s="19">
        <f t="shared" si="23"/>
        <v>1528.9826695255244</v>
      </c>
      <c r="F269" s="22">
        <f t="shared" si="24"/>
        <v>5593.2355520010869</v>
      </c>
    </row>
    <row r="270" spans="2:6" x14ac:dyDescent="0.25">
      <c r="B270" s="2">
        <f t="shared" si="20"/>
        <v>261</v>
      </c>
      <c r="C270" s="19">
        <f t="shared" si="21"/>
        <v>474695.25658266491</v>
      </c>
      <c r="D270" s="19">
        <f t="shared" si="22"/>
        <v>4077.1230166034011</v>
      </c>
      <c r="E270" s="19">
        <f t="shared" si="23"/>
        <v>1516.1125353976854</v>
      </c>
      <c r="F270" s="22">
        <f t="shared" si="24"/>
        <v>5593.235552001086</v>
      </c>
    </row>
    <row r="271" spans="2:6" x14ac:dyDescent="0.25">
      <c r="B271" s="2">
        <f t="shared" si="20"/>
        <v>262</v>
      </c>
      <c r="C271" s="19">
        <f t="shared" si="21"/>
        <v>470605.22267650894</v>
      </c>
      <c r="D271" s="19">
        <f t="shared" si="22"/>
        <v>4090.0339061559785</v>
      </c>
      <c r="E271" s="19">
        <f t="shared" si="23"/>
        <v>1503.2016458451078</v>
      </c>
      <c r="F271" s="22">
        <f t="shared" si="24"/>
        <v>5593.235552001086</v>
      </c>
    </row>
    <row r="272" spans="2:6" x14ac:dyDescent="0.25">
      <c r="B272" s="2">
        <f t="shared" si="20"/>
        <v>263</v>
      </c>
      <c r="C272" s="19">
        <f t="shared" si="21"/>
        <v>466502.23699631682</v>
      </c>
      <c r="D272" s="19">
        <f t="shared" si="22"/>
        <v>4102.9856801921396</v>
      </c>
      <c r="E272" s="19">
        <f t="shared" si="23"/>
        <v>1490.2498718089473</v>
      </c>
      <c r="F272" s="22">
        <f t="shared" si="24"/>
        <v>5593.2355520010869</v>
      </c>
    </row>
    <row r="273" spans="2:6" x14ac:dyDescent="0.25">
      <c r="B273" s="2">
        <f t="shared" si="20"/>
        <v>264</v>
      </c>
      <c r="C273" s="19">
        <f t="shared" si="21"/>
        <v>462386.2585281374</v>
      </c>
      <c r="D273" s="19">
        <f t="shared" si="22"/>
        <v>4115.9784681794144</v>
      </c>
      <c r="E273" s="19">
        <f t="shared" si="23"/>
        <v>1477.2570838216718</v>
      </c>
      <c r="F273" s="22">
        <f t="shared" si="24"/>
        <v>5593.235552001086</v>
      </c>
    </row>
    <row r="274" spans="2:6" x14ac:dyDescent="0.25">
      <c r="B274" s="2">
        <f t="shared" si="20"/>
        <v>265</v>
      </c>
      <c r="C274" s="19">
        <f t="shared" si="21"/>
        <v>458257.24612814211</v>
      </c>
      <c r="D274" s="19">
        <f t="shared" si="22"/>
        <v>4129.0123999953157</v>
      </c>
      <c r="E274" s="19">
        <f t="shared" si="23"/>
        <v>1464.2231520057708</v>
      </c>
      <c r="F274" s="22">
        <f t="shared" si="24"/>
        <v>5593.235552001086</v>
      </c>
    </row>
    <row r="275" spans="2:6" x14ac:dyDescent="0.25">
      <c r="B275" s="2">
        <f t="shared" si="20"/>
        <v>266</v>
      </c>
      <c r="C275" s="19">
        <f t="shared" si="21"/>
        <v>454115.15852221346</v>
      </c>
      <c r="D275" s="19">
        <f t="shared" si="22"/>
        <v>4142.0876059286338</v>
      </c>
      <c r="E275" s="19">
        <f t="shared" si="23"/>
        <v>1451.1479460724522</v>
      </c>
      <c r="F275" s="22">
        <f t="shared" si="24"/>
        <v>5593.235552001086</v>
      </c>
    </row>
    <row r="276" spans="2:6" x14ac:dyDescent="0.25">
      <c r="B276" s="2">
        <f t="shared" si="20"/>
        <v>267</v>
      </c>
      <c r="C276" s="19">
        <f t="shared" si="21"/>
        <v>449959.95430553274</v>
      </c>
      <c r="D276" s="19">
        <f t="shared" si="22"/>
        <v>4155.2042166807423</v>
      </c>
      <c r="E276" s="19">
        <f t="shared" si="23"/>
        <v>1438.0313353203451</v>
      </c>
      <c r="F276" s="22">
        <f t="shared" si="24"/>
        <v>5593.2355520010879</v>
      </c>
    </row>
    <row r="277" spans="2:6" x14ac:dyDescent="0.25">
      <c r="B277" s="2">
        <f t="shared" si="20"/>
        <v>268</v>
      </c>
      <c r="C277" s="19">
        <f t="shared" si="21"/>
        <v>445791.59194216586</v>
      </c>
      <c r="D277" s="19">
        <f t="shared" si="22"/>
        <v>4168.3623633668976</v>
      </c>
      <c r="E277" s="19">
        <f t="shared" si="23"/>
        <v>1424.8731886341891</v>
      </c>
      <c r="F277" s="22">
        <f t="shared" si="24"/>
        <v>5593.2355520010869</v>
      </c>
    </row>
    <row r="278" spans="2:6" x14ac:dyDescent="0.25">
      <c r="B278" s="2">
        <f t="shared" si="20"/>
        <v>269</v>
      </c>
      <c r="C278" s="19">
        <f t="shared" si="21"/>
        <v>441610.02976464829</v>
      </c>
      <c r="D278" s="19">
        <f t="shared" si="22"/>
        <v>4181.5621775175596</v>
      </c>
      <c r="E278" s="19">
        <f t="shared" si="23"/>
        <v>1411.6733744835271</v>
      </c>
      <c r="F278" s="22">
        <f t="shared" si="24"/>
        <v>5593.2355520010869</v>
      </c>
    </row>
    <row r="279" spans="2:6" x14ac:dyDescent="0.25">
      <c r="B279" s="2">
        <f t="shared" si="20"/>
        <v>270</v>
      </c>
      <c r="C279" s="19">
        <f t="shared" si="21"/>
        <v>437415.22597356862</v>
      </c>
      <c r="D279" s="19">
        <f t="shared" si="22"/>
        <v>4194.8037910796975</v>
      </c>
      <c r="E279" s="19">
        <f t="shared" si="23"/>
        <v>1398.4317609213883</v>
      </c>
      <c r="F279" s="22">
        <f t="shared" si="24"/>
        <v>5593.235552001086</v>
      </c>
    </row>
    <row r="280" spans="2:6" x14ac:dyDescent="0.25">
      <c r="B280" s="2">
        <f t="shared" si="20"/>
        <v>271</v>
      </c>
      <c r="C280" s="19">
        <f t="shared" si="21"/>
        <v>433207.13863715052</v>
      </c>
      <c r="D280" s="19">
        <f t="shared" si="22"/>
        <v>4208.087336418117</v>
      </c>
      <c r="E280" s="19">
        <f t="shared" si="23"/>
        <v>1385.1482155829692</v>
      </c>
      <c r="F280" s="22">
        <f t="shared" si="24"/>
        <v>5593.235552001086</v>
      </c>
    </row>
    <row r="281" spans="2:6" x14ac:dyDescent="0.25">
      <c r="B281" s="2">
        <f t="shared" si="20"/>
        <v>272</v>
      </c>
      <c r="C281" s="19">
        <f t="shared" si="21"/>
        <v>428985.72569083376</v>
      </c>
      <c r="D281" s="19">
        <f t="shared" si="22"/>
        <v>4221.4129463167747</v>
      </c>
      <c r="E281" s="19">
        <f t="shared" si="23"/>
        <v>1371.8226056843121</v>
      </c>
      <c r="F281" s="22">
        <f t="shared" si="24"/>
        <v>5593.2355520010869</v>
      </c>
    </row>
    <row r="282" spans="2:6" x14ac:dyDescent="0.25">
      <c r="B282" s="2">
        <f t="shared" si="20"/>
        <v>273</v>
      </c>
      <c r="C282" s="19">
        <f t="shared" si="21"/>
        <v>424750.94493685366</v>
      </c>
      <c r="D282" s="19">
        <f t="shared" si="22"/>
        <v>4234.7807539801106</v>
      </c>
      <c r="E282" s="19">
        <f t="shared" si="23"/>
        <v>1358.4547980209752</v>
      </c>
      <c r="F282" s="22">
        <f t="shared" si="24"/>
        <v>5593.235552001086</v>
      </c>
    </row>
    <row r="283" spans="2:6" x14ac:dyDescent="0.25">
      <c r="B283" s="2">
        <f t="shared" si="20"/>
        <v>274</v>
      </c>
      <c r="C283" s="19">
        <f t="shared" si="21"/>
        <v>420502.75404381927</v>
      </c>
      <c r="D283" s="19">
        <f t="shared" si="22"/>
        <v>4248.1908930343807</v>
      </c>
      <c r="E283" s="19">
        <f t="shared" si="23"/>
        <v>1345.0446589667051</v>
      </c>
      <c r="F283" s="22">
        <f t="shared" si="24"/>
        <v>5593.235552001086</v>
      </c>
    </row>
    <row r="284" spans="2:6" x14ac:dyDescent="0.25">
      <c r="B284" s="2">
        <f t="shared" si="20"/>
        <v>275</v>
      </c>
      <c r="C284" s="19">
        <f t="shared" si="21"/>
        <v>416241.11054629029</v>
      </c>
      <c r="D284" s="19">
        <f t="shared" si="22"/>
        <v>4261.6434975289903</v>
      </c>
      <c r="E284" s="19">
        <f t="shared" si="23"/>
        <v>1331.5920544720962</v>
      </c>
      <c r="F284" s="22">
        <f t="shared" si="24"/>
        <v>5593.235552001086</v>
      </c>
    </row>
    <row r="285" spans="2:6" x14ac:dyDescent="0.25">
      <c r="B285" s="2">
        <f t="shared" si="20"/>
        <v>276</v>
      </c>
      <c r="C285" s="19">
        <f t="shared" si="21"/>
        <v>411965.97184435243</v>
      </c>
      <c r="D285" s="19">
        <f t="shared" si="22"/>
        <v>4275.1387019378317</v>
      </c>
      <c r="E285" s="19">
        <f t="shared" si="23"/>
        <v>1318.0968500632544</v>
      </c>
      <c r="F285" s="22">
        <f t="shared" si="24"/>
        <v>5593.235552001086</v>
      </c>
    </row>
    <row r="286" spans="2:6" x14ac:dyDescent="0.25">
      <c r="B286" s="2">
        <f t="shared" si="20"/>
        <v>277</v>
      </c>
      <c r="C286" s="19">
        <f t="shared" si="21"/>
        <v>407677.29520319181</v>
      </c>
      <c r="D286" s="19">
        <f t="shared" si="22"/>
        <v>4288.676641160635</v>
      </c>
      <c r="E286" s="19">
        <f t="shared" si="23"/>
        <v>1304.5589108404515</v>
      </c>
      <c r="F286" s="22">
        <f t="shared" si="24"/>
        <v>5593.235552001086</v>
      </c>
    </row>
    <row r="287" spans="2:6" x14ac:dyDescent="0.25">
      <c r="B287" s="2">
        <f t="shared" si="20"/>
        <v>278</v>
      </c>
      <c r="C287" s="19">
        <f t="shared" si="21"/>
        <v>403375.0377526675</v>
      </c>
      <c r="D287" s="19">
        <f t="shared" si="22"/>
        <v>4302.2574505243101</v>
      </c>
      <c r="E287" s="19">
        <f t="shared" si="23"/>
        <v>1290.9781014767759</v>
      </c>
      <c r="F287" s="22">
        <f t="shared" si="24"/>
        <v>5593.235552001086</v>
      </c>
    </row>
    <row r="288" spans="2:6" x14ac:dyDescent="0.25">
      <c r="B288" s="2">
        <f t="shared" si="20"/>
        <v>279</v>
      </c>
      <c r="C288" s="19">
        <f t="shared" si="21"/>
        <v>399059.15648688318</v>
      </c>
      <c r="D288" s="19">
        <f t="shared" si="22"/>
        <v>4315.8812657843046</v>
      </c>
      <c r="E288" s="19">
        <f t="shared" si="23"/>
        <v>1277.3542862167822</v>
      </c>
      <c r="F288" s="22">
        <f t="shared" si="24"/>
        <v>5593.2355520010869</v>
      </c>
    </row>
    <row r="289" spans="2:6" x14ac:dyDescent="0.25">
      <c r="B289" s="2">
        <f t="shared" si="20"/>
        <v>280</v>
      </c>
      <c r="C289" s="19">
        <f t="shared" si="21"/>
        <v>394729.6082637572</v>
      </c>
      <c r="D289" s="19">
        <f t="shared" si="22"/>
        <v>4329.5482231259548</v>
      </c>
      <c r="E289" s="19">
        <f t="shared" si="23"/>
        <v>1263.6873288751319</v>
      </c>
      <c r="F289" s="22">
        <f t="shared" si="24"/>
        <v>5593.2355520010869</v>
      </c>
    </row>
    <row r="290" spans="2:6" x14ac:dyDescent="0.25">
      <c r="B290" s="2">
        <f t="shared" si="20"/>
        <v>281</v>
      </c>
      <c r="C290" s="19">
        <f t="shared" si="21"/>
        <v>390386.34980459133</v>
      </c>
      <c r="D290" s="19">
        <f t="shared" si="22"/>
        <v>4343.2584591658533</v>
      </c>
      <c r="E290" s="19">
        <f t="shared" si="23"/>
        <v>1249.9770928352332</v>
      </c>
      <c r="F290" s="22">
        <f t="shared" si="24"/>
        <v>5593.235552001086</v>
      </c>
    </row>
    <row r="291" spans="2:6" x14ac:dyDescent="0.25">
      <c r="B291" s="2">
        <f t="shared" si="20"/>
        <v>282</v>
      </c>
      <c r="C291" s="19">
        <f t="shared" si="21"/>
        <v>386029.33769363811</v>
      </c>
      <c r="D291" s="19">
        <f t="shared" si="22"/>
        <v>4357.012110953211</v>
      </c>
      <c r="E291" s="19">
        <f t="shared" si="23"/>
        <v>1236.2234410478745</v>
      </c>
      <c r="F291" s="22">
        <f t="shared" si="24"/>
        <v>5593.235552001086</v>
      </c>
    </row>
    <row r="292" spans="2:6" x14ac:dyDescent="0.25">
      <c r="B292" s="2">
        <f t="shared" si="20"/>
        <v>283</v>
      </c>
      <c r="C292" s="19">
        <f t="shared" si="21"/>
        <v>381658.52837766689</v>
      </c>
      <c r="D292" s="19">
        <f t="shared" si="22"/>
        <v>4370.8093159712298</v>
      </c>
      <c r="E292" s="19">
        <f t="shared" si="23"/>
        <v>1222.426236029856</v>
      </c>
      <c r="F292" s="22">
        <f t="shared" si="24"/>
        <v>5593.235552001086</v>
      </c>
    </row>
    <row r="293" spans="2:6" x14ac:dyDescent="0.25">
      <c r="B293" s="2">
        <f t="shared" si="20"/>
        <v>284</v>
      </c>
      <c r="C293" s="19">
        <f t="shared" si="21"/>
        <v>377273.87816552841</v>
      </c>
      <c r="D293" s="19">
        <f t="shared" si="22"/>
        <v>4384.6502121384729</v>
      </c>
      <c r="E293" s="19">
        <f t="shared" si="23"/>
        <v>1208.5853398626141</v>
      </c>
      <c r="F293" s="22">
        <f t="shared" si="24"/>
        <v>5593.2355520010869</v>
      </c>
    </row>
    <row r="294" spans="2:6" x14ac:dyDescent="0.25">
      <c r="B294" s="2">
        <f t="shared" si="20"/>
        <v>285</v>
      </c>
      <c r="C294" s="19">
        <f t="shared" si="21"/>
        <v>372875.34322771814</v>
      </c>
      <c r="D294" s="19">
        <f t="shared" si="22"/>
        <v>4398.5349378102446</v>
      </c>
      <c r="E294" s="19">
        <f t="shared" si="23"/>
        <v>1194.7006141908421</v>
      </c>
      <c r="F294" s="22">
        <f t="shared" si="24"/>
        <v>5593.2355520010869</v>
      </c>
    </row>
    <row r="295" spans="2:6" x14ac:dyDescent="0.25">
      <c r="B295" s="2">
        <f t="shared" si="20"/>
        <v>286</v>
      </c>
      <c r="C295" s="19">
        <f t="shared" si="21"/>
        <v>368462.87959593814</v>
      </c>
      <c r="D295" s="19">
        <f t="shared" si="22"/>
        <v>4412.4636317799768</v>
      </c>
      <c r="E295" s="19">
        <f t="shared" si="23"/>
        <v>1180.7719202211097</v>
      </c>
      <c r="F295" s="22">
        <f t="shared" si="24"/>
        <v>5593.235552001086</v>
      </c>
    </row>
    <row r="296" spans="2:6" x14ac:dyDescent="0.25">
      <c r="B296" s="2">
        <f t="shared" si="20"/>
        <v>287</v>
      </c>
      <c r="C296" s="19">
        <f t="shared" si="21"/>
        <v>364036.44316265755</v>
      </c>
      <c r="D296" s="19">
        <f t="shared" si="22"/>
        <v>4426.4364332806135</v>
      </c>
      <c r="E296" s="19">
        <f t="shared" si="23"/>
        <v>1166.7991187204732</v>
      </c>
      <c r="F296" s="22">
        <f t="shared" si="24"/>
        <v>5593.2355520010869</v>
      </c>
    </row>
    <row r="297" spans="2:6" x14ac:dyDescent="0.25">
      <c r="B297" s="2">
        <f t="shared" si="20"/>
        <v>288</v>
      </c>
      <c r="C297" s="19">
        <f t="shared" si="21"/>
        <v>359595.98968067154</v>
      </c>
      <c r="D297" s="19">
        <f t="shared" si="22"/>
        <v>4440.4534819860019</v>
      </c>
      <c r="E297" s="19">
        <f t="shared" si="23"/>
        <v>1152.7820700150844</v>
      </c>
      <c r="F297" s="22">
        <f t="shared" si="24"/>
        <v>5593.235552001086</v>
      </c>
    </row>
    <row r="298" spans="2:6" x14ac:dyDescent="0.25">
      <c r="B298" s="2">
        <f t="shared" si="20"/>
        <v>289</v>
      </c>
      <c r="C298" s="19">
        <f t="shared" si="21"/>
        <v>355141.47476265923</v>
      </c>
      <c r="D298" s="19">
        <f t="shared" si="22"/>
        <v>4454.5149180122908</v>
      </c>
      <c r="E298" s="19">
        <f t="shared" si="23"/>
        <v>1138.7206339887955</v>
      </c>
      <c r="F298" s="22">
        <f t="shared" si="24"/>
        <v>5593.235552001086</v>
      </c>
    </row>
    <row r="299" spans="2:6" x14ac:dyDescent="0.25">
      <c r="B299" s="2">
        <f t="shared" si="20"/>
        <v>290</v>
      </c>
      <c r="C299" s="19">
        <f t="shared" si="21"/>
        <v>350672.85388073989</v>
      </c>
      <c r="D299" s="19">
        <f t="shared" si="22"/>
        <v>4468.6208819193298</v>
      </c>
      <c r="E299" s="19">
        <f t="shared" si="23"/>
        <v>1124.6146700817565</v>
      </c>
      <c r="F299" s="22">
        <f t="shared" si="24"/>
        <v>5593.235552001086</v>
      </c>
    </row>
    <row r="300" spans="2:6" x14ac:dyDescent="0.25">
      <c r="B300" s="2">
        <f t="shared" si="20"/>
        <v>291</v>
      </c>
      <c r="C300" s="19">
        <f t="shared" si="21"/>
        <v>346190.08236602781</v>
      </c>
      <c r="D300" s="19">
        <f t="shared" si="22"/>
        <v>4482.7715147120753</v>
      </c>
      <c r="E300" s="19">
        <f t="shared" si="23"/>
        <v>1110.4640372890119</v>
      </c>
      <c r="F300" s="22">
        <f t="shared" si="24"/>
        <v>5593.2355520010869</v>
      </c>
    </row>
    <row r="301" spans="2:6" x14ac:dyDescent="0.25">
      <c r="B301" s="2">
        <f t="shared" si="20"/>
        <v>292</v>
      </c>
      <c r="C301" s="19">
        <f t="shared" si="21"/>
        <v>341693.11540818581</v>
      </c>
      <c r="D301" s="19">
        <f t="shared" si="22"/>
        <v>4496.9669578419962</v>
      </c>
      <c r="E301" s="19">
        <f t="shared" si="23"/>
        <v>1096.2685941590905</v>
      </c>
      <c r="F301" s="22">
        <f t="shared" si="24"/>
        <v>5593.2355520010869</v>
      </c>
    </row>
    <row r="302" spans="2:6" x14ac:dyDescent="0.25">
      <c r="B302" s="2">
        <f t="shared" si="20"/>
        <v>293</v>
      </c>
      <c r="C302" s="19">
        <f t="shared" si="21"/>
        <v>337181.90805497731</v>
      </c>
      <c r="D302" s="19">
        <f t="shared" si="22"/>
        <v>4511.207353208496</v>
      </c>
      <c r="E302" s="19">
        <f t="shared" si="23"/>
        <v>1082.0281987925907</v>
      </c>
      <c r="F302" s="22">
        <f t="shared" si="24"/>
        <v>5593.2355520010869</v>
      </c>
    </row>
    <row r="303" spans="2:6" x14ac:dyDescent="0.25">
      <c r="B303" s="2">
        <f t="shared" si="20"/>
        <v>294</v>
      </c>
      <c r="C303" s="19">
        <f t="shared" si="21"/>
        <v>332656.41521181696</v>
      </c>
      <c r="D303" s="19">
        <f t="shared" si="22"/>
        <v>4525.4928431603221</v>
      </c>
      <c r="E303" s="19">
        <f t="shared" si="23"/>
        <v>1067.7427088407637</v>
      </c>
      <c r="F303" s="22">
        <f t="shared" si="24"/>
        <v>5593.235552001086</v>
      </c>
    </row>
    <row r="304" spans="2:6" x14ac:dyDescent="0.25">
      <c r="B304" s="2">
        <f t="shared" si="20"/>
        <v>295</v>
      </c>
      <c r="C304" s="19">
        <f t="shared" si="21"/>
        <v>328116.59164131997</v>
      </c>
      <c r="D304" s="19">
        <f t="shared" si="22"/>
        <v>4539.8235704969966</v>
      </c>
      <c r="E304" s="19">
        <f t="shared" si="23"/>
        <v>1053.4119815040895</v>
      </c>
      <c r="F304" s="22">
        <f t="shared" si="24"/>
        <v>5593.235552001086</v>
      </c>
    </row>
    <row r="305" spans="2:6" x14ac:dyDescent="0.25">
      <c r="B305" s="2">
        <f t="shared" si="20"/>
        <v>296</v>
      </c>
      <c r="C305" s="19">
        <f t="shared" si="21"/>
        <v>323562.39196284971</v>
      </c>
      <c r="D305" s="19">
        <f t="shared" si="22"/>
        <v>4554.1996784702378</v>
      </c>
      <c r="E305" s="19">
        <f t="shared" si="23"/>
        <v>1039.0358735308489</v>
      </c>
      <c r="F305" s="22">
        <f t="shared" si="24"/>
        <v>5593.2355520010869</v>
      </c>
    </row>
    <row r="306" spans="2:6" x14ac:dyDescent="0.25">
      <c r="B306" s="2">
        <f t="shared" si="20"/>
        <v>297</v>
      </c>
      <c r="C306" s="19">
        <f t="shared" si="21"/>
        <v>318993.7706520643</v>
      </c>
      <c r="D306" s="19">
        <f t="shared" si="22"/>
        <v>4568.6213107853928</v>
      </c>
      <c r="E306" s="19">
        <f t="shared" si="23"/>
        <v>1024.6142412156933</v>
      </c>
      <c r="F306" s="22">
        <f t="shared" si="24"/>
        <v>5593.235552001086</v>
      </c>
    </row>
    <row r="307" spans="2:6" x14ac:dyDescent="0.25">
      <c r="B307" s="2">
        <f t="shared" si="20"/>
        <v>298</v>
      </c>
      <c r="C307" s="19">
        <f t="shared" si="21"/>
        <v>314410.6820404614</v>
      </c>
      <c r="D307" s="19">
        <f t="shared" si="22"/>
        <v>4583.0886116028805</v>
      </c>
      <c r="E307" s="19">
        <f t="shared" si="23"/>
        <v>1010.1469403982062</v>
      </c>
      <c r="F307" s="22">
        <f t="shared" si="24"/>
        <v>5593.2355520010869</v>
      </c>
    </row>
    <row r="308" spans="2:6" x14ac:dyDescent="0.25">
      <c r="B308" s="2">
        <f t="shared" si="20"/>
        <v>299</v>
      </c>
      <c r="C308" s="19">
        <f t="shared" si="21"/>
        <v>309813.0803149218</v>
      </c>
      <c r="D308" s="19">
        <f t="shared" si="22"/>
        <v>4597.6017255396227</v>
      </c>
      <c r="E308" s="19">
        <f t="shared" si="23"/>
        <v>995.63382646146397</v>
      </c>
      <c r="F308" s="22">
        <f t="shared" si="24"/>
        <v>5593.2355520010869</v>
      </c>
    </row>
    <row r="309" spans="2:6" x14ac:dyDescent="0.25">
      <c r="B309" s="2">
        <f t="shared" si="20"/>
        <v>300</v>
      </c>
      <c r="C309" s="19">
        <f t="shared" si="21"/>
        <v>305200.91951725131</v>
      </c>
      <c r="D309" s="19">
        <f t="shared" si="22"/>
        <v>4612.1607976704991</v>
      </c>
      <c r="E309" s="19">
        <f t="shared" si="23"/>
        <v>981.07475433058823</v>
      </c>
      <c r="F309" s="22">
        <f t="shared" si="24"/>
        <v>5593.2355520010869</v>
      </c>
    </row>
    <row r="310" spans="2:6" x14ac:dyDescent="0.25">
      <c r="B310" s="2">
        <f t="shared" si="20"/>
        <v>301</v>
      </c>
      <c r="C310" s="19">
        <f t="shared" si="21"/>
        <v>300574.15354372154</v>
      </c>
      <c r="D310" s="19">
        <f t="shared" si="22"/>
        <v>4626.7659735297875</v>
      </c>
      <c r="E310" s="19">
        <f t="shared" si="23"/>
        <v>966.46957847129806</v>
      </c>
      <c r="F310" s="22">
        <f t="shared" si="24"/>
        <v>5593.235552001086</v>
      </c>
    </row>
    <row r="311" spans="2:6" x14ac:dyDescent="0.25">
      <c r="B311" s="2">
        <f t="shared" si="20"/>
        <v>302</v>
      </c>
      <c r="C311" s="19">
        <f t="shared" si="21"/>
        <v>295932.73614460888</v>
      </c>
      <c r="D311" s="19">
        <f t="shared" si="22"/>
        <v>4641.4173991126327</v>
      </c>
      <c r="E311" s="19">
        <f t="shared" si="23"/>
        <v>951.81815288845371</v>
      </c>
      <c r="F311" s="22">
        <f t="shared" si="24"/>
        <v>5593.235552001086</v>
      </c>
    </row>
    <row r="312" spans="2:6" x14ac:dyDescent="0.25">
      <c r="B312" s="2">
        <f t="shared" si="20"/>
        <v>303</v>
      </c>
      <c r="C312" s="19">
        <f t="shared" si="21"/>
        <v>291276.62092373241</v>
      </c>
      <c r="D312" s="19">
        <f t="shared" si="22"/>
        <v>4656.1152208764888</v>
      </c>
      <c r="E312" s="19">
        <f t="shared" si="23"/>
        <v>937.12033112459733</v>
      </c>
      <c r="F312" s="22">
        <f t="shared" si="24"/>
        <v>5593.235552001086</v>
      </c>
    </row>
    <row r="313" spans="2:6" x14ac:dyDescent="0.25">
      <c r="B313" s="2">
        <f t="shared" si="20"/>
        <v>304</v>
      </c>
      <c r="C313" s="19">
        <f t="shared" si="21"/>
        <v>286605.76133798982</v>
      </c>
      <c r="D313" s="19">
        <f t="shared" si="22"/>
        <v>4670.8595857425971</v>
      </c>
      <c r="E313" s="19">
        <f t="shared" si="23"/>
        <v>922.37596625848835</v>
      </c>
      <c r="F313" s="22">
        <f t="shared" si="24"/>
        <v>5593.2355520010851</v>
      </c>
    </row>
    <row r="314" spans="2:6" x14ac:dyDescent="0.25">
      <c r="B314" s="2">
        <f t="shared" si="20"/>
        <v>305</v>
      </c>
      <c r="C314" s="19">
        <f t="shared" si="21"/>
        <v>281920.11069689237</v>
      </c>
      <c r="D314" s="19">
        <f t="shared" si="22"/>
        <v>4685.6506410974489</v>
      </c>
      <c r="E314" s="19">
        <f t="shared" si="23"/>
        <v>907.5849109036368</v>
      </c>
      <c r="F314" s="22">
        <f t="shared" si="24"/>
        <v>5593.235552001086</v>
      </c>
    </row>
    <row r="315" spans="2:6" x14ac:dyDescent="0.25">
      <c r="B315" s="2">
        <f t="shared" si="20"/>
        <v>306</v>
      </c>
      <c r="C315" s="19">
        <f t="shared" si="21"/>
        <v>277219.62216209812</v>
      </c>
      <c r="D315" s="19">
        <f t="shared" si="22"/>
        <v>4700.4885347942582</v>
      </c>
      <c r="E315" s="19">
        <f t="shared" si="23"/>
        <v>892.74701720682822</v>
      </c>
      <c r="F315" s="22">
        <f t="shared" si="24"/>
        <v>5593.235552001086</v>
      </c>
    </row>
    <row r="316" spans="2:6" x14ac:dyDescent="0.25">
      <c r="B316" s="2">
        <f t="shared" si="20"/>
        <v>307</v>
      </c>
      <c r="C316" s="19">
        <f t="shared" si="21"/>
        <v>272504.24874694366</v>
      </c>
      <c r="D316" s="19">
        <f t="shared" si="22"/>
        <v>4715.3734151544395</v>
      </c>
      <c r="E316" s="19">
        <f t="shared" si="23"/>
        <v>877.86213684664642</v>
      </c>
      <c r="F316" s="22">
        <f t="shared" si="24"/>
        <v>5593.235552001086</v>
      </c>
    </row>
    <row r="317" spans="2:6" x14ac:dyDescent="0.25">
      <c r="B317" s="2">
        <f t="shared" si="20"/>
        <v>308</v>
      </c>
      <c r="C317" s="19">
        <f t="shared" si="21"/>
        <v>267773.94331597455</v>
      </c>
      <c r="D317" s="19">
        <f t="shared" si="22"/>
        <v>4730.3054309690961</v>
      </c>
      <c r="E317" s="19">
        <f t="shared" si="23"/>
        <v>862.93012103199067</v>
      </c>
      <c r="F317" s="22">
        <f t="shared" si="24"/>
        <v>5593.2355520010869</v>
      </c>
    </row>
    <row r="318" spans="2:6" x14ac:dyDescent="0.25">
      <c r="B318" s="2">
        <f t="shared" si="20"/>
        <v>309</v>
      </c>
      <c r="C318" s="19">
        <f t="shared" si="21"/>
        <v>263028.65858447406</v>
      </c>
      <c r="D318" s="19">
        <f t="shared" si="22"/>
        <v>4745.2847315004974</v>
      </c>
      <c r="E318" s="19">
        <f t="shared" si="23"/>
        <v>847.95082050058863</v>
      </c>
      <c r="F318" s="22">
        <f t="shared" si="24"/>
        <v>5593.235552001086</v>
      </c>
    </row>
    <row r="319" spans="2:6" x14ac:dyDescent="0.25">
      <c r="B319" s="2">
        <f t="shared" si="20"/>
        <v>310</v>
      </c>
      <c r="C319" s="19">
        <f t="shared" si="21"/>
        <v>258268.34711799049</v>
      </c>
      <c r="D319" s="19">
        <f t="shared" si="22"/>
        <v>4760.311466483583</v>
      </c>
      <c r="E319" s="19">
        <f t="shared" si="23"/>
        <v>832.92408551750373</v>
      </c>
      <c r="F319" s="22">
        <f t="shared" si="24"/>
        <v>5593.2355520010869</v>
      </c>
    </row>
    <row r="320" spans="2:6" x14ac:dyDescent="0.25">
      <c r="B320" s="2">
        <f t="shared" si="20"/>
        <v>311</v>
      </c>
      <c r="C320" s="19">
        <f t="shared" si="21"/>
        <v>253492.96133186304</v>
      </c>
      <c r="D320" s="19">
        <f t="shared" si="22"/>
        <v>4775.3857861274473</v>
      </c>
      <c r="E320" s="19">
        <f t="shared" si="23"/>
        <v>817.84976587363906</v>
      </c>
      <c r="F320" s="22">
        <f t="shared" si="24"/>
        <v>5593.235552001086</v>
      </c>
    </row>
    <row r="321" spans="2:6" x14ac:dyDescent="0.25">
      <c r="B321" s="2">
        <f t="shared" si="20"/>
        <v>312</v>
      </c>
      <c r="C321" s="19">
        <f t="shared" si="21"/>
        <v>248702.45349074618</v>
      </c>
      <c r="D321" s="19">
        <f t="shared" si="22"/>
        <v>4790.5078411168515</v>
      </c>
      <c r="E321" s="19">
        <f t="shared" si="23"/>
        <v>802.72771088423531</v>
      </c>
      <c r="F321" s="22">
        <f t="shared" si="24"/>
        <v>5593.2355520010869</v>
      </c>
    </row>
    <row r="322" spans="2:6" x14ac:dyDescent="0.25">
      <c r="B322" s="2">
        <f t="shared" si="20"/>
        <v>313</v>
      </c>
      <c r="C322" s="19">
        <f t="shared" si="21"/>
        <v>243896.77570813245</v>
      </c>
      <c r="D322" s="19">
        <f t="shared" si="22"/>
        <v>4805.6777826137204</v>
      </c>
      <c r="E322" s="19">
        <f t="shared" si="23"/>
        <v>787.5577693873654</v>
      </c>
      <c r="F322" s="22">
        <f t="shared" si="24"/>
        <v>5593.235552001086</v>
      </c>
    </row>
    <row r="323" spans="2:6" x14ac:dyDescent="0.25">
      <c r="B323" s="2">
        <f t="shared" si="20"/>
        <v>314</v>
      </c>
      <c r="C323" s="19">
        <f t="shared" si="21"/>
        <v>239075.87994587378</v>
      </c>
      <c r="D323" s="19">
        <f t="shared" si="22"/>
        <v>4820.895762258664</v>
      </c>
      <c r="E323" s="19">
        <f t="shared" si="23"/>
        <v>772.339789742422</v>
      </c>
      <c r="F323" s="22">
        <f t="shared" si="24"/>
        <v>5593.235552001086</v>
      </c>
    </row>
    <row r="324" spans="2:6" x14ac:dyDescent="0.25">
      <c r="B324" s="2">
        <f t="shared" si="20"/>
        <v>315</v>
      </c>
      <c r="C324" s="19">
        <f t="shared" si="21"/>
        <v>234239.71801370129</v>
      </c>
      <c r="D324" s="19">
        <f t="shared" si="22"/>
        <v>4836.1619321724838</v>
      </c>
      <c r="E324" s="19">
        <f t="shared" si="23"/>
        <v>757.07361982860277</v>
      </c>
      <c r="F324" s="22">
        <f t="shared" si="24"/>
        <v>5593.2355520010869</v>
      </c>
    </row>
    <row r="325" spans="2:6" x14ac:dyDescent="0.25">
      <c r="B325" s="2">
        <f t="shared" si="20"/>
        <v>316</v>
      </c>
      <c r="C325" s="19">
        <f t="shared" si="21"/>
        <v>229388.2415687436</v>
      </c>
      <c r="D325" s="19">
        <f t="shared" si="22"/>
        <v>4851.476444957696</v>
      </c>
      <c r="E325" s="19">
        <f t="shared" si="23"/>
        <v>741.75910704338992</v>
      </c>
      <c r="F325" s="22">
        <f t="shared" si="24"/>
        <v>5593.235552001086</v>
      </c>
    </row>
    <row r="326" spans="2:6" x14ac:dyDescent="0.25">
      <c r="B326" s="2">
        <f t="shared" si="20"/>
        <v>317</v>
      </c>
      <c r="C326" s="19">
        <f t="shared" si="21"/>
        <v>224521.40211504354</v>
      </c>
      <c r="D326" s="19">
        <f t="shared" si="22"/>
        <v>4866.8394537000622</v>
      </c>
      <c r="E326" s="19">
        <f t="shared" si="23"/>
        <v>726.39609830102393</v>
      </c>
      <c r="F326" s="22">
        <f t="shared" si="24"/>
        <v>5593.235552001086</v>
      </c>
    </row>
    <row r="327" spans="2:6" x14ac:dyDescent="0.25">
      <c r="B327" s="2">
        <f t="shared" si="20"/>
        <v>318</v>
      </c>
      <c r="C327" s="19">
        <f t="shared" si="21"/>
        <v>219639.15100307344</v>
      </c>
      <c r="D327" s="19">
        <f t="shared" si="22"/>
        <v>4882.2511119701121</v>
      </c>
      <c r="E327" s="19">
        <f t="shared" si="23"/>
        <v>710.98444003097381</v>
      </c>
      <c r="F327" s="22">
        <f t="shared" si="24"/>
        <v>5593.235552001086</v>
      </c>
    </row>
    <row r="328" spans="2:6" x14ac:dyDescent="0.25">
      <c r="B328" s="2">
        <f t="shared" si="20"/>
        <v>319</v>
      </c>
      <c r="C328" s="19">
        <f t="shared" si="21"/>
        <v>214741.43942924874</v>
      </c>
      <c r="D328" s="19">
        <f t="shared" si="22"/>
        <v>4897.7115738246848</v>
      </c>
      <c r="E328" s="19">
        <f t="shared" si="23"/>
        <v>695.52397817640178</v>
      </c>
      <c r="F328" s="22">
        <f t="shared" si="24"/>
        <v>5593.2355520010869</v>
      </c>
    </row>
    <row r="329" spans="2:6" x14ac:dyDescent="0.25">
      <c r="B329" s="2">
        <f t="shared" si="20"/>
        <v>320</v>
      </c>
      <c r="C329" s="19">
        <f t="shared" si="21"/>
        <v>209828.21843544027</v>
      </c>
      <c r="D329" s="19">
        <f t="shared" si="22"/>
        <v>4913.2209938084634</v>
      </c>
      <c r="E329" s="19">
        <f t="shared" si="23"/>
        <v>680.01455819262344</v>
      </c>
      <c r="F329" s="22">
        <f t="shared" si="24"/>
        <v>5593.2355520010869</v>
      </c>
    </row>
    <row r="330" spans="2:6" x14ac:dyDescent="0.25">
      <c r="B330" s="2">
        <f t="shared" si="20"/>
        <v>321</v>
      </c>
      <c r="C330" s="19">
        <f t="shared" si="21"/>
        <v>204899.43890848474</v>
      </c>
      <c r="D330" s="19">
        <f t="shared" si="22"/>
        <v>4928.7795269555227</v>
      </c>
      <c r="E330" s="19">
        <f t="shared" si="23"/>
        <v>664.45602504556336</v>
      </c>
      <c r="F330" s="22">
        <f t="shared" si="24"/>
        <v>5593.235552001086</v>
      </c>
    </row>
    <row r="331" spans="2:6" x14ac:dyDescent="0.25">
      <c r="B331" s="2">
        <f t="shared" ref="B331:B360" si="25">IF(B330=0,0,IF(B330+1&lt;$D$4+1,B330+1,0))</f>
        <v>322</v>
      </c>
      <c r="C331" s="19">
        <f t="shared" ref="C331:C360" si="26">IF(B331=0,0,C330-D331)</f>
        <v>199955.05157969386</v>
      </c>
      <c r="D331" s="19">
        <f t="shared" ref="D331:D360" si="27">IF(B331=0,0,PPMT($D$3/12,B331,$D$4,-$D$2))</f>
        <v>4944.3873287908827</v>
      </c>
      <c r="E331" s="19">
        <f t="shared" ref="E331:E360" si="28">IF(B331=0,0,IPMT($D$3/12,B331,$D$4,-$D$2))</f>
        <v>648.8482232102042</v>
      </c>
      <c r="F331" s="22">
        <f t="shared" ref="F331:F360" si="29">IF(B331=0,0,D331+E331)</f>
        <v>5593.2355520010869</v>
      </c>
    </row>
    <row r="332" spans="2:6" x14ac:dyDescent="0.25">
      <c r="B332" s="2">
        <f t="shared" si="25"/>
        <v>323</v>
      </c>
      <c r="C332" s="19">
        <f t="shared" si="26"/>
        <v>194995.00702436181</v>
      </c>
      <c r="D332" s="19">
        <f t="shared" si="27"/>
        <v>4960.0445553320533</v>
      </c>
      <c r="E332" s="19">
        <f t="shared" si="28"/>
        <v>633.1909966690331</v>
      </c>
      <c r="F332" s="22">
        <f t="shared" si="29"/>
        <v>5593.235552001086</v>
      </c>
    </row>
    <row r="333" spans="2:6" x14ac:dyDescent="0.25">
      <c r="B333" s="2">
        <f t="shared" si="25"/>
        <v>324</v>
      </c>
      <c r="C333" s="19">
        <f t="shared" si="26"/>
        <v>190019.25566127119</v>
      </c>
      <c r="D333" s="19">
        <f t="shared" si="27"/>
        <v>4975.7513630906042</v>
      </c>
      <c r="E333" s="19">
        <f t="shared" si="28"/>
        <v>617.48418891048163</v>
      </c>
      <c r="F333" s="22">
        <f t="shared" si="29"/>
        <v>5593.235552001086</v>
      </c>
    </row>
    <row r="334" spans="2:6" x14ac:dyDescent="0.25">
      <c r="B334" s="2">
        <f t="shared" si="25"/>
        <v>325</v>
      </c>
      <c r="C334" s="19">
        <f t="shared" si="26"/>
        <v>185027.74775219747</v>
      </c>
      <c r="D334" s="19">
        <f t="shared" si="27"/>
        <v>4991.5079090737254</v>
      </c>
      <c r="E334" s="19">
        <f t="shared" si="28"/>
        <v>601.72764292736133</v>
      </c>
      <c r="F334" s="22">
        <f t="shared" si="29"/>
        <v>5593.2355520010869</v>
      </c>
    </row>
    <row r="335" spans="2:6" x14ac:dyDescent="0.25">
      <c r="B335" s="2">
        <f t="shared" si="25"/>
        <v>326</v>
      </c>
      <c r="C335" s="19">
        <f t="shared" si="26"/>
        <v>180020.43340141166</v>
      </c>
      <c r="D335" s="19">
        <f t="shared" si="27"/>
        <v>5007.3143507857922</v>
      </c>
      <c r="E335" s="19">
        <f t="shared" si="28"/>
        <v>585.92120121529456</v>
      </c>
      <c r="F335" s="22">
        <f t="shared" si="29"/>
        <v>5593.2355520010869</v>
      </c>
    </row>
    <row r="336" spans="2:6" x14ac:dyDescent="0.25">
      <c r="B336" s="2">
        <f t="shared" si="25"/>
        <v>327</v>
      </c>
      <c r="C336" s="19">
        <f t="shared" si="26"/>
        <v>174997.26255518172</v>
      </c>
      <c r="D336" s="19">
        <f t="shared" si="27"/>
        <v>5023.1708462299466</v>
      </c>
      <c r="E336" s="19">
        <f t="shared" si="28"/>
        <v>570.06470577113953</v>
      </c>
      <c r="F336" s="22">
        <f t="shared" si="29"/>
        <v>5593.235552001086</v>
      </c>
    </row>
    <row r="337" spans="2:6" x14ac:dyDescent="0.25">
      <c r="B337" s="2">
        <f t="shared" si="25"/>
        <v>328</v>
      </c>
      <c r="C337" s="19">
        <f t="shared" si="26"/>
        <v>169958.18500127204</v>
      </c>
      <c r="D337" s="19">
        <f t="shared" si="27"/>
        <v>5039.0775539096749</v>
      </c>
      <c r="E337" s="19">
        <f t="shared" si="28"/>
        <v>554.1579980914114</v>
      </c>
      <c r="F337" s="22">
        <f t="shared" si="29"/>
        <v>5593.235552001086</v>
      </c>
    </row>
    <row r="338" spans="2:6" x14ac:dyDescent="0.25">
      <c r="B338" s="2">
        <f t="shared" si="25"/>
        <v>329</v>
      </c>
      <c r="C338" s="19">
        <f t="shared" si="26"/>
        <v>164903.15036844165</v>
      </c>
      <c r="D338" s="19">
        <f t="shared" si="27"/>
        <v>5055.0346328303895</v>
      </c>
      <c r="E338" s="19">
        <f t="shared" si="28"/>
        <v>538.20091917069749</v>
      </c>
      <c r="F338" s="22">
        <f t="shared" si="29"/>
        <v>5593.2355520010869</v>
      </c>
    </row>
    <row r="339" spans="2:6" x14ac:dyDescent="0.25">
      <c r="B339" s="2">
        <f t="shared" si="25"/>
        <v>330</v>
      </c>
      <c r="C339" s="19">
        <f t="shared" si="26"/>
        <v>159832.10812594063</v>
      </c>
      <c r="D339" s="19">
        <f t="shared" si="27"/>
        <v>5071.0422425010183</v>
      </c>
      <c r="E339" s="19">
        <f t="shared" si="28"/>
        <v>522.19330950006793</v>
      </c>
      <c r="F339" s="22">
        <f t="shared" si="29"/>
        <v>5593.235552001086</v>
      </c>
    </row>
    <row r="340" spans="2:6" x14ac:dyDescent="0.25">
      <c r="B340" s="2">
        <f t="shared" si="25"/>
        <v>331</v>
      </c>
      <c r="C340" s="19">
        <f t="shared" si="26"/>
        <v>154745.00758300503</v>
      </c>
      <c r="D340" s="19">
        <f t="shared" si="27"/>
        <v>5087.1005429356055</v>
      </c>
      <c r="E340" s="19">
        <f t="shared" si="28"/>
        <v>506.13500906548131</v>
      </c>
      <c r="F340" s="22">
        <f t="shared" si="29"/>
        <v>5593.2355520010869</v>
      </c>
    </row>
    <row r="341" spans="2:6" x14ac:dyDescent="0.25">
      <c r="B341" s="2">
        <f t="shared" si="25"/>
        <v>332</v>
      </c>
      <c r="C341" s="19">
        <f t="shared" si="26"/>
        <v>149641.79788835012</v>
      </c>
      <c r="D341" s="19">
        <f t="shared" si="27"/>
        <v>5103.2096946549009</v>
      </c>
      <c r="E341" s="19">
        <f t="shared" si="28"/>
        <v>490.02585734618515</v>
      </c>
      <c r="F341" s="22">
        <f t="shared" si="29"/>
        <v>5593.235552001086</v>
      </c>
    </row>
    <row r="342" spans="2:6" x14ac:dyDescent="0.25">
      <c r="B342" s="2">
        <f t="shared" si="25"/>
        <v>333</v>
      </c>
      <c r="C342" s="19">
        <f t="shared" si="26"/>
        <v>144522.42802966214</v>
      </c>
      <c r="D342" s="19">
        <f t="shared" si="27"/>
        <v>5119.3698586879755</v>
      </c>
      <c r="E342" s="19">
        <f t="shared" si="28"/>
        <v>473.86569331311131</v>
      </c>
      <c r="F342" s="22">
        <f t="shared" si="29"/>
        <v>5593.2355520010869</v>
      </c>
    </row>
    <row r="343" spans="2:6" x14ac:dyDescent="0.25">
      <c r="B343" s="2">
        <f t="shared" si="25"/>
        <v>334</v>
      </c>
      <c r="C343" s="19">
        <f t="shared" si="26"/>
        <v>139386.84683308832</v>
      </c>
      <c r="D343" s="19">
        <f t="shared" si="27"/>
        <v>5135.5811965738203</v>
      </c>
      <c r="E343" s="19">
        <f t="shared" si="28"/>
        <v>457.65435542726613</v>
      </c>
      <c r="F343" s="22">
        <f t="shared" si="29"/>
        <v>5593.235552001086</v>
      </c>
    </row>
    <row r="344" spans="2:6" x14ac:dyDescent="0.25">
      <c r="B344" s="2">
        <f t="shared" si="25"/>
        <v>335</v>
      </c>
      <c r="C344" s="19">
        <f t="shared" si="26"/>
        <v>134235.00296272535</v>
      </c>
      <c r="D344" s="19">
        <f t="shared" si="27"/>
        <v>5151.8438703629708</v>
      </c>
      <c r="E344" s="19">
        <f t="shared" si="28"/>
        <v>441.3916816381157</v>
      </c>
      <c r="F344" s="22">
        <f t="shared" si="29"/>
        <v>5593.2355520010869</v>
      </c>
    </row>
    <row r="345" spans="2:6" x14ac:dyDescent="0.25">
      <c r="B345" s="2">
        <f t="shared" si="25"/>
        <v>336</v>
      </c>
      <c r="C345" s="19">
        <f t="shared" si="26"/>
        <v>129066.84492010623</v>
      </c>
      <c r="D345" s="19">
        <f t="shared" si="27"/>
        <v>5168.1580426191204</v>
      </c>
      <c r="E345" s="19">
        <f t="shared" si="28"/>
        <v>425.07750938196619</v>
      </c>
      <c r="F345" s="22">
        <f t="shared" si="29"/>
        <v>5593.2355520010869</v>
      </c>
    </row>
    <row r="346" spans="2:6" x14ac:dyDescent="0.25">
      <c r="B346" s="2">
        <f t="shared" si="25"/>
        <v>337</v>
      </c>
      <c r="C346" s="19">
        <f t="shared" si="26"/>
        <v>123882.32104368549</v>
      </c>
      <c r="D346" s="19">
        <f t="shared" si="27"/>
        <v>5184.523876420747</v>
      </c>
      <c r="E346" s="19">
        <f t="shared" si="28"/>
        <v>408.71167558033903</v>
      </c>
      <c r="F346" s="22">
        <f t="shared" si="29"/>
        <v>5593.235552001086</v>
      </c>
    </row>
    <row r="347" spans="2:6" x14ac:dyDescent="0.25">
      <c r="B347" s="2">
        <f t="shared" si="25"/>
        <v>338</v>
      </c>
      <c r="C347" s="19">
        <f t="shared" si="26"/>
        <v>118681.37950832275</v>
      </c>
      <c r="D347" s="19">
        <f t="shared" si="27"/>
        <v>5200.9415353627464</v>
      </c>
      <c r="E347" s="19">
        <f t="shared" si="28"/>
        <v>392.29401663834</v>
      </c>
      <c r="F347" s="22">
        <f t="shared" si="29"/>
        <v>5593.235552001086</v>
      </c>
    </row>
    <row r="348" spans="2:6" x14ac:dyDescent="0.25">
      <c r="B348" s="2">
        <f t="shared" si="25"/>
        <v>339</v>
      </c>
      <c r="C348" s="19">
        <f t="shared" si="26"/>
        <v>113463.96832476469</v>
      </c>
      <c r="D348" s="19">
        <f t="shared" si="27"/>
        <v>5217.4111835580616</v>
      </c>
      <c r="E348" s="19">
        <f t="shared" si="28"/>
        <v>375.8243684430247</v>
      </c>
      <c r="F348" s="22">
        <f t="shared" si="29"/>
        <v>5593.235552001086</v>
      </c>
    </row>
    <row r="349" spans="2:6" x14ac:dyDescent="0.25">
      <c r="B349" s="2">
        <f t="shared" si="25"/>
        <v>340</v>
      </c>
      <c r="C349" s="19">
        <f t="shared" si="26"/>
        <v>108230.03533912536</v>
      </c>
      <c r="D349" s="19">
        <f t="shared" si="27"/>
        <v>5233.9329856393288</v>
      </c>
      <c r="E349" s="19">
        <f t="shared" si="28"/>
        <v>359.30256636175744</v>
      </c>
      <c r="F349" s="22">
        <f t="shared" si="29"/>
        <v>5593.235552001086</v>
      </c>
    </row>
    <row r="350" spans="2:6" x14ac:dyDescent="0.25">
      <c r="B350" s="2">
        <f t="shared" si="25"/>
        <v>341</v>
      </c>
      <c r="C350" s="19">
        <f t="shared" si="26"/>
        <v>102979.52823236484</v>
      </c>
      <c r="D350" s="19">
        <f t="shared" si="27"/>
        <v>5250.5071067605204</v>
      </c>
      <c r="E350" s="19">
        <f t="shared" si="28"/>
        <v>342.72844524056626</v>
      </c>
      <c r="F350" s="22">
        <f t="shared" si="29"/>
        <v>5593.2355520010869</v>
      </c>
    </row>
    <row r="351" spans="2:6" x14ac:dyDescent="0.25">
      <c r="B351" s="2">
        <f t="shared" si="25"/>
        <v>342</v>
      </c>
      <c r="C351" s="19">
        <f t="shared" si="26"/>
        <v>97712.39451976624</v>
      </c>
      <c r="D351" s="19">
        <f t="shared" si="27"/>
        <v>5267.1337125985956</v>
      </c>
      <c r="E351" s="19">
        <f t="shared" si="28"/>
        <v>326.10183940249124</v>
      </c>
      <c r="F351" s="22">
        <f t="shared" si="29"/>
        <v>5593.2355520010869</v>
      </c>
    </row>
    <row r="352" spans="2:6" x14ac:dyDescent="0.25">
      <c r="B352" s="2">
        <f t="shared" si="25"/>
        <v>343</v>
      </c>
      <c r="C352" s="19">
        <f t="shared" si="26"/>
        <v>92428.58155041108</v>
      </c>
      <c r="D352" s="19">
        <f t="shared" si="27"/>
        <v>5283.8129693551573</v>
      </c>
      <c r="E352" s="19">
        <f t="shared" si="28"/>
        <v>309.42258264592903</v>
      </c>
      <c r="F352" s="22">
        <f t="shared" si="29"/>
        <v>5593.235552001086</v>
      </c>
    </row>
    <row r="353" spans="2:6" x14ac:dyDescent="0.25">
      <c r="B353" s="2">
        <f t="shared" si="25"/>
        <v>344</v>
      </c>
      <c r="C353" s="19">
        <f t="shared" si="26"/>
        <v>87128.036506652963</v>
      </c>
      <c r="D353" s="19">
        <f t="shared" si="27"/>
        <v>5300.5450437581158</v>
      </c>
      <c r="E353" s="19">
        <f t="shared" si="28"/>
        <v>292.69050824297102</v>
      </c>
      <c r="F353" s="22">
        <f t="shared" si="29"/>
        <v>5593.2355520010869</v>
      </c>
    </row>
    <row r="354" spans="2:6" x14ac:dyDescent="0.25">
      <c r="B354" s="2">
        <f t="shared" si="25"/>
        <v>345</v>
      </c>
      <c r="C354" s="19">
        <f t="shared" si="26"/>
        <v>81810.706403589618</v>
      </c>
      <c r="D354" s="19">
        <f t="shared" si="27"/>
        <v>5317.3301030633493</v>
      </c>
      <c r="E354" s="19">
        <f t="shared" si="28"/>
        <v>275.90544893773699</v>
      </c>
      <c r="F354" s="22">
        <f t="shared" si="29"/>
        <v>5593.235552001086</v>
      </c>
    </row>
    <row r="355" spans="2:6" x14ac:dyDescent="0.25">
      <c r="B355" s="2">
        <f t="shared" si="25"/>
        <v>346</v>
      </c>
      <c r="C355" s="19">
        <f t="shared" si="26"/>
        <v>76476.538088533242</v>
      </c>
      <c r="D355" s="19">
        <f t="shared" si="27"/>
        <v>5334.1683150563831</v>
      </c>
      <c r="E355" s="19">
        <f t="shared" si="28"/>
        <v>259.0672369447031</v>
      </c>
      <c r="F355" s="22">
        <f t="shared" si="29"/>
        <v>5593.235552001086</v>
      </c>
    </row>
    <row r="356" spans="2:6" x14ac:dyDescent="0.25">
      <c r="B356" s="2">
        <f t="shared" si="25"/>
        <v>347</v>
      </c>
      <c r="C356" s="19">
        <f t="shared" si="26"/>
        <v>71125.478240479177</v>
      </c>
      <c r="D356" s="19">
        <f t="shared" si="27"/>
        <v>5351.0598480540621</v>
      </c>
      <c r="E356" s="19">
        <f t="shared" si="28"/>
        <v>242.17570394702452</v>
      </c>
      <c r="F356" s="22">
        <f t="shared" si="29"/>
        <v>5593.2355520010869</v>
      </c>
    </row>
    <row r="357" spans="2:6" x14ac:dyDescent="0.25">
      <c r="B357" s="2">
        <f t="shared" si="25"/>
        <v>348</v>
      </c>
      <c r="C357" s="19">
        <f t="shared" si="26"/>
        <v>65757.473369572937</v>
      </c>
      <c r="D357" s="19">
        <f t="shared" si="27"/>
        <v>5368.004870906233</v>
      </c>
      <c r="E357" s="19">
        <f t="shared" si="28"/>
        <v>225.23068109485334</v>
      </c>
      <c r="F357" s="22">
        <f t="shared" si="29"/>
        <v>5593.235552001086</v>
      </c>
    </row>
    <row r="358" spans="2:6" x14ac:dyDescent="0.25">
      <c r="B358" s="2">
        <f t="shared" si="25"/>
        <v>349</v>
      </c>
      <c r="C358" s="19">
        <f t="shared" si="26"/>
        <v>60372.469816575504</v>
      </c>
      <c r="D358" s="19">
        <f t="shared" si="27"/>
        <v>5385.0035529974366</v>
      </c>
      <c r="E358" s="19">
        <f t="shared" si="28"/>
        <v>208.23199900365026</v>
      </c>
      <c r="F358" s="22">
        <f t="shared" si="29"/>
        <v>5593.2355520010869</v>
      </c>
    </row>
    <row r="359" spans="2:6" x14ac:dyDescent="0.25">
      <c r="B359" s="2">
        <f t="shared" si="25"/>
        <v>350</v>
      </c>
      <c r="C359" s="19">
        <f t="shared" si="26"/>
        <v>54970.413752326909</v>
      </c>
      <c r="D359" s="19">
        <f t="shared" si="27"/>
        <v>5402.0560642485952</v>
      </c>
      <c r="E359" s="19">
        <f t="shared" si="28"/>
        <v>191.1794877524917</v>
      </c>
      <c r="F359" s="22">
        <f t="shared" si="29"/>
        <v>5593.2355520010869</v>
      </c>
    </row>
    <row r="360" spans="2:6" ht="15.75" thickBot="1" x14ac:dyDescent="0.3">
      <c r="B360" s="3">
        <f t="shared" si="25"/>
        <v>351</v>
      </c>
      <c r="C360" s="20">
        <f t="shared" si="26"/>
        <v>49551.251177208193</v>
      </c>
      <c r="D360" s="20">
        <f t="shared" si="27"/>
        <v>5419.1625751187157</v>
      </c>
      <c r="E360" s="20">
        <f t="shared" si="28"/>
        <v>174.07297688237114</v>
      </c>
      <c r="F360" s="23">
        <f t="shared" si="29"/>
        <v>5593.2355520010869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בחינת פוטנציאל</vt:lpstr>
      <vt:lpstr>לוח סילוקין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2019-01-31T19:07:39Z</dcterms:modified>
</cp:coreProperties>
</file>