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60" tabRatio="895" activeTab="4"/>
  </bookViews>
  <sheets>
    <sheet name="מחשבון שפיצר - בנק מזרחי" sheetId="12" r:id="rId1"/>
    <sheet name="מחשבון שפיצר - בנק פועלים" sheetId="16" r:id="rId2"/>
    <sheet name="מחשבון שפיצר - בנק לאומי" sheetId="17" r:id="rId3"/>
    <sheet name="מחשבון שפיצר -מסלולים מבוקשים" sheetId="14" r:id="rId4"/>
    <sheet name="השוואת הצעות" sheetId="15" r:id="rId5"/>
  </sheets>
  <definedNames>
    <definedName name="TAV">#REF!</definedName>
    <definedName name="_xlnm.Print_Area" localSheetId="0">'מחשבון שפיצר - בנק מזרחי'!$R$3:$U$34</definedName>
  </definedNames>
  <calcPr calcId="162913"/>
</workbook>
</file>

<file path=xl/calcChain.xml><?xml version="1.0" encoding="utf-8"?>
<calcChain xmlns="http://schemas.openxmlformats.org/spreadsheetml/2006/main">
  <c r="S5" i="16" l="1"/>
  <c r="K5" i="16"/>
  <c r="C5" i="16"/>
  <c r="C8" i="12"/>
  <c r="S5" i="12"/>
  <c r="K5" i="12"/>
  <c r="C5" i="12"/>
  <c r="S5" i="14"/>
  <c r="G5" i="14"/>
  <c r="C5" i="14"/>
  <c r="H24" i="15" l="1"/>
  <c r="D5" i="15" l="1"/>
  <c r="D4" i="15"/>
  <c r="C5" i="15"/>
  <c r="C4" i="15"/>
  <c r="B4" i="15"/>
  <c r="D3" i="15"/>
  <c r="C3" i="15"/>
  <c r="B3" i="15"/>
  <c r="D26" i="15"/>
  <c r="D27" i="15" s="1"/>
  <c r="D25" i="15"/>
  <c r="D24" i="15"/>
  <c r="C26" i="15"/>
  <c r="C25" i="15"/>
  <c r="C24" i="15"/>
  <c r="B26" i="15"/>
  <c r="B25" i="15"/>
  <c r="B24" i="15"/>
  <c r="C19" i="15"/>
  <c r="C18" i="15"/>
  <c r="C17" i="15"/>
  <c r="B19" i="15"/>
  <c r="B18" i="15"/>
  <c r="B17" i="15"/>
  <c r="C27" i="15"/>
  <c r="B27" i="15"/>
  <c r="AH23" i="17" l="1"/>
  <c r="Z23" i="17"/>
  <c r="V23" i="17"/>
  <c r="R23" i="17"/>
  <c r="N23" i="17"/>
  <c r="J23" i="17"/>
  <c r="F23" i="17"/>
  <c r="B23" i="17"/>
  <c r="AJ20" i="17"/>
  <c r="AE14" i="17"/>
  <c r="AE13" i="17"/>
  <c r="AI12" i="17"/>
  <c r="AE12" i="17"/>
  <c r="AA12" i="17"/>
  <c r="W12" i="17"/>
  <c r="S12" i="17"/>
  <c r="AI10" i="17"/>
  <c r="AE10" i="17"/>
  <c r="AA10" i="17"/>
  <c r="AA13" i="17" s="1"/>
  <c r="W10" i="17"/>
  <c r="S10" i="17"/>
  <c r="O10" i="17"/>
  <c r="K10" i="17"/>
  <c r="G10" i="17"/>
  <c r="C10" i="17"/>
  <c r="AI8" i="17"/>
  <c r="AI205" i="17" s="1"/>
  <c r="AE8" i="17"/>
  <c r="AA8" i="17"/>
  <c r="W8" i="17"/>
  <c r="S8" i="17"/>
  <c r="O8" i="17"/>
  <c r="K8" i="17"/>
  <c r="G8" i="17"/>
  <c r="C8" i="17"/>
  <c r="AM7" i="17"/>
  <c r="AM8" i="17" s="1"/>
  <c r="AM6" i="17"/>
  <c r="B5" i="15"/>
  <c r="C12" i="15"/>
  <c r="C11" i="15"/>
  <c r="C10" i="15"/>
  <c r="B12" i="15"/>
  <c r="B11" i="15"/>
  <c r="B10" i="15"/>
  <c r="Q380" i="17" l="1"/>
  <c r="Q376" i="17"/>
  <c r="Q381" i="17"/>
  <c r="Q378" i="17"/>
  <c r="Q375" i="17"/>
  <c r="Q377" i="17"/>
  <c r="Q374" i="17"/>
  <c r="Q371" i="17"/>
  <c r="Q368" i="17"/>
  <c r="Q364" i="17"/>
  <c r="Q360" i="17"/>
  <c r="Q379" i="17"/>
  <c r="Q369" i="17"/>
  <c r="Q366" i="17"/>
  <c r="Q363" i="17"/>
  <c r="Q382" i="17"/>
  <c r="Q373" i="17"/>
  <c r="Q365" i="17"/>
  <c r="Q362" i="17"/>
  <c r="Q367" i="17"/>
  <c r="Q356" i="17"/>
  <c r="Q352" i="17"/>
  <c r="Q348" i="17"/>
  <c r="Q359" i="17"/>
  <c r="Q357" i="17"/>
  <c r="Q353" i="17"/>
  <c r="Q349" i="17"/>
  <c r="Q358" i="17"/>
  <c r="Q350" i="17"/>
  <c r="Q343" i="17"/>
  <c r="Q339" i="17"/>
  <c r="Q335" i="17"/>
  <c r="Q331" i="17"/>
  <c r="Q327" i="17"/>
  <c r="Q323" i="17"/>
  <c r="Q370" i="17"/>
  <c r="Q351" i="17"/>
  <c r="Q344" i="17"/>
  <c r="Q340" i="17"/>
  <c r="Q336" i="17"/>
  <c r="Q332" i="17"/>
  <c r="Q328" i="17"/>
  <c r="Q372" i="17"/>
  <c r="Q361" i="17"/>
  <c r="Q346" i="17"/>
  <c r="Q341" i="17"/>
  <c r="Q333" i="17"/>
  <c r="Q320" i="17"/>
  <c r="Q317" i="17"/>
  <c r="Q313" i="17"/>
  <c r="Q309" i="17"/>
  <c r="Q355" i="17"/>
  <c r="Q342" i="17"/>
  <c r="Q334" i="17"/>
  <c r="Q326" i="17"/>
  <c r="Q318" i="17"/>
  <c r="Q314" i="17"/>
  <c r="Q310" i="17"/>
  <c r="Q306" i="17"/>
  <c r="Q337" i="17"/>
  <c r="Q325" i="17"/>
  <c r="Q322" i="17"/>
  <c r="Q319" i="17"/>
  <c r="Q311" i="17"/>
  <c r="Q347" i="17"/>
  <c r="Q330" i="17"/>
  <c r="Q312" i="17"/>
  <c r="Q305" i="17"/>
  <c r="Q354" i="17"/>
  <c r="Q345" i="17"/>
  <c r="Q329" i="17"/>
  <c r="Q315" i="17"/>
  <c r="Q307" i="17"/>
  <c r="Q304" i="17"/>
  <c r="Q302" i="17"/>
  <c r="Q298" i="17"/>
  <c r="Q294" i="17"/>
  <c r="Q290" i="17"/>
  <c r="Q286" i="17"/>
  <c r="Q282" i="17"/>
  <c r="Q278" i="17"/>
  <c r="Q338" i="17"/>
  <c r="Q321" i="17"/>
  <c r="Q303" i="17"/>
  <c r="Q299" i="17"/>
  <c r="Q295" i="17"/>
  <c r="Q291" i="17"/>
  <c r="Q287" i="17"/>
  <c r="Q283" i="17"/>
  <c r="Q279" i="17"/>
  <c r="Q275" i="17"/>
  <c r="Q297" i="17"/>
  <c r="Q289" i="17"/>
  <c r="Q281" i="17"/>
  <c r="Q274" i="17"/>
  <c r="Q270" i="17"/>
  <c r="Q266" i="17"/>
  <c r="Q262" i="17"/>
  <c r="Q258" i="17"/>
  <c r="Q254" i="17"/>
  <c r="Q250" i="17"/>
  <c r="Q246" i="17"/>
  <c r="Q242" i="17"/>
  <c r="Q238" i="17"/>
  <c r="Q234" i="17"/>
  <c r="Q230" i="17"/>
  <c r="Q226" i="17"/>
  <c r="Q324" i="17"/>
  <c r="Q300" i="17"/>
  <c r="Q292" i="17"/>
  <c r="Q284" i="17"/>
  <c r="Q276" i="17"/>
  <c r="Q271" i="17"/>
  <c r="Q267" i="17"/>
  <c r="Q263" i="17"/>
  <c r="Q259" i="17"/>
  <c r="Q255" i="17"/>
  <c r="Q251" i="17"/>
  <c r="Q247" i="17"/>
  <c r="Q243" i="17"/>
  <c r="Q239" i="17"/>
  <c r="Q235" i="17"/>
  <c r="Q231" i="17"/>
  <c r="Q227" i="17"/>
  <c r="Q223" i="17"/>
  <c r="Q301" i="17"/>
  <c r="Q285" i="17"/>
  <c r="Q272" i="17"/>
  <c r="Q264" i="17"/>
  <c r="Q256" i="17"/>
  <c r="Q248" i="17"/>
  <c r="Q240" i="17"/>
  <c r="Q232" i="17"/>
  <c r="Q224" i="17"/>
  <c r="Q222" i="17"/>
  <c r="Q218" i="17"/>
  <c r="Q214" i="17"/>
  <c r="Q210" i="17"/>
  <c r="Q206" i="17"/>
  <c r="Q202" i="17"/>
  <c r="Q198" i="17"/>
  <c r="Q194" i="17"/>
  <c r="Q190" i="17"/>
  <c r="Q296" i="17"/>
  <c r="Q280" i="17"/>
  <c r="Q273" i="17"/>
  <c r="Q265" i="17"/>
  <c r="Q257" i="17"/>
  <c r="Q249" i="17"/>
  <c r="Q241" i="17"/>
  <c r="Q233" i="17"/>
  <c r="Q316" i="17"/>
  <c r="Q293" i="17"/>
  <c r="Q277" i="17"/>
  <c r="Q268" i="17"/>
  <c r="Q260" i="17"/>
  <c r="Q252" i="17"/>
  <c r="Q244" i="17"/>
  <c r="Q236" i="17"/>
  <c r="Q228" i="17"/>
  <c r="Q220" i="17"/>
  <c r="Q216" i="17"/>
  <c r="Q212" i="17"/>
  <c r="Q208" i="17"/>
  <c r="Q204" i="17"/>
  <c r="Q200" i="17"/>
  <c r="Q196" i="17"/>
  <c r="Q192" i="17"/>
  <c r="Q188" i="17"/>
  <c r="Q288" i="17"/>
  <c r="Q269" i="17"/>
  <c r="Q237" i="17"/>
  <c r="Q221" i="17"/>
  <c r="Q213" i="17"/>
  <c r="Q205" i="17"/>
  <c r="Q197" i="17"/>
  <c r="Q189" i="17"/>
  <c r="Q184" i="17"/>
  <c r="Q180" i="17"/>
  <c r="Q176" i="17"/>
  <c r="Q172" i="17"/>
  <c r="Q168" i="17"/>
  <c r="Q164" i="17"/>
  <c r="Q160" i="17"/>
  <c r="Q156" i="17"/>
  <c r="Q152" i="17"/>
  <c r="Q148" i="17"/>
  <c r="Q144" i="17"/>
  <c r="Q140" i="17"/>
  <c r="Q136" i="17"/>
  <c r="Q132" i="17"/>
  <c r="Q128" i="17"/>
  <c r="Q124" i="17"/>
  <c r="Q120" i="17"/>
  <c r="Q116" i="17"/>
  <c r="Q112" i="17"/>
  <c r="Q108" i="17"/>
  <c r="Q104" i="17"/>
  <c r="Q100" i="17"/>
  <c r="Q96" i="17"/>
  <c r="Q92" i="17"/>
  <c r="Q88" i="17"/>
  <c r="Q84" i="17"/>
  <c r="Q80" i="17"/>
  <c r="Q76" i="17"/>
  <c r="Q308" i="17"/>
  <c r="Q245" i="17"/>
  <c r="Q225" i="17"/>
  <c r="Q215" i="17"/>
  <c r="Q207" i="17"/>
  <c r="Q199" i="17"/>
  <c r="Q191" i="17"/>
  <c r="Q185" i="17"/>
  <c r="Q181" i="17"/>
  <c r="Q177" i="17"/>
  <c r="Q173" i="17"/>
  <c r="Q169" i="17"/>
  <c r="Q165" i="17"/>
  <c r="Q161" i="17"/>
  <c r="Q157" i="17"/>
  <c r="Q153" i="17"/>
  <c r="Q149" i="17"/>
  <c r="Q145" i="17"/>
  <c r="Q141" i="17"/>
  <c r="Q137" i="17"/>
  <c r="Q133" i="17"/>
  <c r="Q129" i="17"/>
  <c r="Q125" i="17"/>
  <c r="Q121" i="17"/>
  <c r="Q117" i="17"/>
  <c r="Q113" i="17"/>
  <c r="Q109" i="17"/>
  <c r="Q105" i="17"/>
  <c r="Q101" i="17"/>
  <c r="Q97" i="17"/>
  <c r="Q93" i="17"/>
  <c r="Q89" i="17"/>
  <c r="Q85" i="17"/>
  <c r="Q81" i="17"/>
  <c r="Q77" i="17"/>
  <c r="Q253" i="17"/>
  <c r="Q217" i="17"/>
  <c r="Q209" i="17"/>
  <c r="Q201" i="17"/>
  <c r="Q193" i="17"/>
  <c r="Q186" i="17"/>
  <c r="Q182" i="17"/>
  <c r="Q178" i="17"/>
  <c r="Q174" i="17"/>
  <c r="Q229" i="17"/>
  <c r="Q211" i="17"/>
  <c r="Q179" i="17"/>
  <c r="Q167" i="17"/>
  <c r="Q159" i="17"/>
  <c r="Q151" i="17"/>
  <c r="Q143" i="17"/>
  <c r="Q135" i="17"/>
  <c r="Q127" i="17"/>
  <c r="Q119" i="17"/>
  <c r="Q111" i="17"/>
  <c r="Q103" i="17"/>
  <c r="Q95" i="17"/>
  <c r="Q87" i="17"/>
  <c r="Q79" i="17"/>
  <c r="Q72" i="17"/>
  <c r="Q68" i="17"/>
  <c r="Q64" i="17"/>
  <c r="Q60" i="17"/>
  <c r="Q56" i="17"/>
  <c r="Q52" i="17"/>
  <c r="Q48" i="17"/>
  <c r="Q44" i="17"/>
  <c r="Q40" i="17"/>
  <c r="Q36" i="17"/>
  <c r="Q32" i="17"/>
  <c r="Q28" i="17"/>
  <c r="Q24" i="17"/>
  <c r="Q139" i="17"/>
  <c r="Q131" i="17"/>
  <c r="Q91" i="17"/>
  <c r="Q83" i="17"/>
  <c r="Q75" i="17"/>
  <c r="Q66" i="17"/>
  <c r="Q62" i="17"/>
  <c r="Q58" i="17"/>
  <c r="Q261" i="17"/>
  <c r="Q219" i="17"/>
  <c r="Q183" i="17"/>
  <c r="Q170" i="17"/>
  <c r="Q162" i="17"/>
  <c r="Q154" i="17"/>
  <c r="Q146" i="17"/>
  <c r="Q138" i="17"/>
  <c r="Q130" i="17"/>
  <c r="Q122" i="17"/>
  <c r="Q114" i="17"/>
  <c r="Q106" i="17"/>
  <c r="Q98" i="17"/>
  <c r="Q90" i="17"/>
  <c r="Q82" i="17"/>
  <c r="Q73" i="17"/>
  <c r="Q69" i="17"/>
  <c r="Q65" i="17"/>
  <c r="Q61" i="17"/>
  <c r="Q57" i="17"/>
  <c r="Q53" i="17"/>
  <c r="Q49" i="17"/>
  <c r="Q45" i="17"/>
  <c r="Q41" i="17"/>
  <c r="Q37" i="17"/>
  <c r="Q33" i="17"/>
  <c r="Q29" i="17"/>
  <c r="Q25" i="17"/>
  <c r="Q123" i="17"/>
  <c r="Q115" i="17"/>
  <c r="Q107" i="17"/>
  <c r="Q99" i="17"/>
  <c r="Q74" i="17"/>
  <c r="Q70" i="17"/>
  <c r="Q195" i="17"/>
  <c r="Q187" i="17"/>
  <c r="Q171" i="17"/>
  <c r="Q163" i="17"/>
  <c r="Q155" i="17"/>
  <c r="Q147" i="17"/>
  <c r="AE382" i="17"/>
  <c r="AD381" i="17"/>
  <c r="AF379" i="17"/>
  <c r="AE378" i="17"/>
  <c r="AD377" i="17"/>
  <c r="AF375" i="17"/>
  <c r="AG375" i="17" s="1"/>
  <c r="AE374" i="17"/>
  <c r="AF382" i="17"/>
  <c r="AD380" i="17"/>
  <c r="AE379" i="17"/>
  <c r="AE376" i="17"/>
  <c r="AF373" i="17"/>
  <c r="AE372" i="17"/>
  <c r="AD382" i="17"/>
  <c r="AF381" i="17"/>
  <c r="AD379" i="17"/>
  <c r="AF378" i="17"/>
  <c r="AG378" i="17" s="1"/>
  <c r="AD376" i="17"/>
  <c r="AE375" i="17"/>
  <c r="AE373" i="17"/>
  <c r="AD372" i="17"/>
  <c r="AE381" i="17"/>
  <c r="AD378" i="17"/>
  <c r="AD375" i="17"/>
  <c r="AD373" i="17"/>
  <c r="AE370" i="17"/>
  <c r="AD369" i="17"/>
  <c r="AF367" i="17"/>
  <c r="AE366" i="17"/>
  <c r="AD365" i="17"/>
  <c r="AF363" i="17"/>
  <c r="AE362" i="17"/>
  <c r="AD361" i="17"/>
  <c r="AF359" i="17"/>
  <c r="AG359" i="17" s="1"/>
  <c r="AF376" i="17"/>
  <c r="AG376" i="17" s="1"/>
  <c r="AF380" i="17"/>
  <c r="AF377" i="17"/>
  <c r="AG377" i="17" s="1"/>
  <c r="AF374" i="17"/>
  <c r="AG374" i="17" s="1"/>
  <c r="AD371" i="17"/>
  <c r="AF370" i="17"/>
  <c r="AD368" i="17"/>
  <c r="AE367" i="17"/>
  <c r="AE364" i="17"/>
  <c r="AD374" i="17"/>
  <c r="AD370" i="17"/>
  <c r="AF369" i="17"/>
  <c r="AG369" i="17" s="1"/>
  <c r="AD367" i="17"/>
  <c r="AF366" i="17"/>
  <c r="AD364" i="17"/>
  <c r="AE363" i="17"/>
  <c r="AE377" i="17"/>
  <c r="AF371" i="17"/>
  <c r="AE369" i="17"/>
  <c r="AF368" i="17"/>
  <c r="AG368" i="17" s="1"/>
  <c r="AD366" i="17"/>
  <c r="AF365" i="17"/>
  <c r="AD363" i="17"/>
  <c r="AF362" i="17"/>
  <c r="AG362" i="17" s="1"/>
  <c r="AF364" i="17"/>
  <c r="AG364" i="17" s="1"/>
  <c r="AE380" i="17"/>
  <c r="AE365" i="17"/>
  <c r="AE361" i="17"/>
  <c r="AF360" i="17"/>
  <c r="AE358" i="17"/>
  <c r="AD357" i="17"/>
  <c r="AF355" i="17"/>
  <c r="AG355" i="17" s="1"/>
  <c r="AE354" i="17"/>
  <c r="AD353" i="17"/>
  <c r="AF351" i="17"/>
  <c r="AE350" i="17"/>
  <c r="AD349" i="17"/>
  <c r="AF347" i="17"/>
  <c r="AE346" i="17"/>
  <c r="AF372" i="17"/>
  <c r="AG372" i="17" s="1"/>
  <c r="AE371" i="17"/>
  <c r="AE360" i="17"/>
  <c r="AD358" i="17"/>
  <c r="AF356" i="17"/>
  <c r="AE355" i="17"/>
  <c r="AD354" i="17"/>
  <c r="AF352" i="17"/>
  <c r="AE351" i="17"/>
  <c r="AD350" i="17"/>
  <c r="AF348" i="17"/>
  <c r="AE347" i="17"/>
  <c r="AD346" i="17"/>
  <c r="AE368" i="17"/>
  <c r="AD360" i="17"/>
  <c r="AF357" i="17"/>
  <c r="AE356" i="17"/>
  <c r="AD355" i="17"/>
  <c r="AF349" i="17"/>
  <c r="AE348" i="17"/>
  <c r="AD347" i="17"/>
  <c r="AE345" i="17"/>
  <c r="AD344" i="17"/>
  <c r="AF342" i="17"/>
  <c r="AE341" i="17"/>
  <c r="AD340" i="17"/>
  <c r="AF338" i="17"/>
  <c r="AE337" i="17"/>
  <c r="AD336" i="17"/>
  <c r="AF334" i="17"/>
  <c r="AE333" i="17"/>
  <c r="AD332" i="17"/>
  <c r="AF330" i="17"/>
  <c r="AE329" i="17"/>
  <c r="AD328" i="17"/>
  <c r="AF326" i="17"/>
  <c r="AG326" i="17" s="1"/>
  <c r="AE325" i="17"/>
  <c r="AD324" i="17"/>
  <c r="AF322" i="17"/>
  <c r="AE321" i="17"/>
  <c r="AD320" i="17"/>
  <c r="AD362" i="17"/>
  <c r="AF361" i="17"/>
  <c r="AF358" i="17"/>
  <c r="AG358" i="17" s="1"/>
  <c r="AE357" i="17"/>
  <c r="AD356" i="17"/>
  <c r="AF350" i="17"/>
  <c r="AE349" i="17"/>
  <c r="AD348" i="17"/>
  <c r="AD345" i="17"/>
  <c r="AF343" i="17"/>
  <c r="AE342" i="17"/>
  <c r="AD341" i="17"/>
  <c r="AF339" i="17"/>
  <c r="AE338" i="17"/>
  <c r="AD337" i="17"/>
  <c r="AF335" i="17"/>
  <c r="AG335" i="17" s="1"/>
  <c r="AE334" i="17"/>
  <c r="AD333" i="17"/>
  <c r="AF331" i="17"/>
  <c r="AG331" i="17" s="1"/>
  <c r="AE330" i="17"/>
  <c r="AD329" i="17"/>
  <c r="AF327" i="17"/>
  <c r="AE359" i="17"/>
  <c r="AF353" i="17"/>
  <c r="AG353" i="17" s="1"/>
  <c r="AD351" i="17"/>
  <c r="AF340" i="17"/>
  <c r="AE339" i="17"/>
  <c r="AD338" i="17"/>
  <c r="AF332" i="17"/>
  <c r="AE331" i="17"/>
  <c r="AD330" i="17"/>
  <c r="AD325" i="17"/>
  <c r="AF324" i="17"/>
  <c r="AD322" i="17"/>
  <c r="AF321" i="17"/>
  <c r="AG321" i="17" s="1"/>
  <c r="AD319" i="17"/>
  <c r="AD318" i="17"/>
  <c r="AF316" i="17"/>
  <c r="AE315" i="17"/>
  <c r="AD314" i="17"/>
  <c r="AF312" i="17"/>
  <c r="AE311" i="17"/>
  <c r="AD310" i="17"/>
  <c r="AF308" i="17"/>
  <c r="AG308" i="17" s="1"/>
  <c r="AD359" i="17"/>
  <c r="AE353" i="17"/>
  <c r="AF346" i="17"/>
  <c r="AG346" i="17" s="1"/>
  <c r="AF341" i="17"/>
  <c r="AG341" i="17" s="1"/>
  <c r="AE340" i="17"/>
  <c r="AD339" i="17"/>
  <c r="AF333" i="17"/>
  <c r="AG333" i="17" s="1"/>
  <c r="AE332" i="17"/>
  <c r="AD331" i="17"/>
  <c r="AE324" i="17"/>
  <c r="AF323" i="17"/>
  <c r="AG323" i="17" s="1"/>
  <c r="AD321" i="17"/>
  <c r="AF320" i="17"/>
  <c r="AF317" i="17"/>
  <c r="AE316" i="17"/>
  <c r="AD315" i="17"/>
  <c r="AF313" i="17"/>
  <c r="AE312" i="17"/>
  <c r="AD311" i="17"/>
  <c r="AF309" i="17"/>
  <c r="AG309" i="17" s="1"/>
  <c r="AE308" i="17"/>
  <c r="AD307" i="17"/>
  <c r="AF305" i="17"/>
  <c r="AG305" i="17" s="1"/>
  <c r="AE304" i="17"/>
  <c r="AF344" i="17"/>
  <c r="AD342" i="17"/>
  <c r="AE335" i="17"/>
  <c r="AF328" i="17"/>
  <c r="AG328" i="17" s="1"/>
  <c r="AE326" i="17"/>
  <c r="AE323" i="17"/>
  <c r="AE320" i="17"/>
  <c r="AF318" i="17"/>
  <c r="AG318" i="17" s="1"/>
  <c r="AE317" i="17"/>
  <c r="AD316" i="17"/>
  <c r="AF354" i="17"/>
  <c r="AG354" i="17" s="1"/>
  <c r="AE344" i="17"/>
  <c r="AF337" i="17"/>
  <c r="AD335" i="17"/>
  <c r="AE328" i="17"/>
  <c r="AD326" i="17"/>
  <c r="AD323" i="17"/>
  <c r="AE318" i="17"/>
  <c r="AD317" i="17"/>
  <c r="AF311" i="17"/>
  <c r="AG311" i="17" s="1"/>
  <c r="AE310" i="17"/>
  <c r="AD309" i="17"/>
  <c r="AE306" i="17"/>
  <c r="AE352" i="17"/>
  <c r="AE343" i="17"/>
  <c r="AF336" i="17"/>
  <c r="AD334" i="17"/>
  <c r="AE327" i="17"/>
  <c r="AF319" i="17"/>
  <c r="AF314" i="17"/>
  <c r="AE313" i="17"/>
  <c r="AD312" i="17"/>
  <c r="AD306" i="17"/>
  <c r="AE305" i="17"/>
  <c r="AD343" i="17"/>
  <c r="AE322" i="17"/>
  <c r="AD313" i="17"/>
  <c r="AD305" i="17"/>
  <c r="AD303" i="17"/>
  <c r="AF301" i="17"/>
  <c r="AG301" i="17" s="1"/>
  <c r="AE300" i="17"/>
  <c r="AD299" i="17"/>
  <c r="AF297" i="17"/>
  <c r="AG297" i="17" s="1"/>
  <c r="AE296" i="17"/>
  <c r="AD295" i="17"/>
  <c r="AF293" i="17"/>
  <c r="AE292" i="17"/>
  <c r="AD291" i="17"/>
  <c r="AF289" i="17"/>
  <c r="AE288" i="17"/>
  <c r="AD287" i="17"/>
  <c r="AF285" i="17"/>
  <c r="AG285" i="17" s="1"/>
  <c r="AE284" i="17"/>
  <c r="AD283" i="17"/>
  <c r="AF281" i="17"/>
  <c r="AG281" i="17" s="1"/>
  <c r="AE280" i="17"/>
  <c r="AD279" i="17"/>
  <c r="AF277" i="17"/>
  <c r="AE276" i="17"/>
  <c r="AD275" i="17"/>
  <c r="AE336" i="17"/>
  <c r="AF325" i="17"/>
  <c r="AE309" i="17"/>
  <c r="AF306" i="17"/>
  <c r="AG306" i="17" s="1"/>
  <c r="AF304" i="17"/>
  <c r="AF302" i="17"/>
  <c r="AE301" i="17"/>
  <c r="AD300" i="17"/>
  <c r="AF298" i="17"/>
  <c r="AE297" i="17"/>
  <c r="AD296" i="17"/>
  <c r="AF294" i="17"/>
  <c r="AG294" i="17" s="1"/>
  <c r="AE293" i="17"/>
  <c r="AD292" i="17"/>
  <c r="AF290" i="17"/>
  <c r="AE289" i="17"/>
  <c r="AD288" i="17"/>
  <c r="AF286" i="17"/>
  <c r="AE285" i="17"/>
  <c r="AD284" i="17"/>
  <c r="AF282" i="17"/>
  <c r="AE281" i="17"/>
  <c r="AD280" i="17"/>
  <c r="AF278" i="17"/>
  <c r="AG278" i="17" s="1"/>
  <c r="AE277" i="17"/>
  <c r="AD276" i="17"/>
  <c r="AD327" i="17"/>
  <c r="AF310" i="17"/>
  <c r="AG310" i="17" s="1"/>
  <c r="AE307" i="17"/>
  <c r="AE303" i="17"/>
  <c r="AD302" i="17"/>
  <c r="AF296" i="17"/>
  <c r="AG296" i="17" s="1"/>
  <c r="AE295" i="17"/>
  <c r="AD294" i="17"/>
  <c r="AF288" i="17"/>
  <c r="AG288" i="17" s="1"/>
  <c r="AE287" i="17"/>
  <c r="AD286" i="17"/>
  <c r="AF280" i="17"/>
  <c r="AE279" i="17"/>
  <c r="AD278" i="17"/>
  <c r="AF273" i="17"/>
  <c r="AE272" i="17"/>
  <c r="AD271" i="17"/>
  <c r="AF269" i="17"/>
  <c r="AG269" i="17" s="1"/>
  <c r="AE268" i="17"/>
  <c r="AD267" i="17"/>
  <c r="AF265" i="17"/>
  <c r="AE264" i="17"/>
  <c r="AD263" i="17"/>
  <c r="AF261" i="17"/>
  <c r="AE260" i="17"/>
  <c r="AD259" i="17"/>
  <c r="AF257" i="17"/>
  <c r="AE256" i="17"/>
  <c r="AD255" i="17"/>
  <c r="AF253" i="17"/>
  <c r="AG253" i="17" s="1"/>
  <c r="AE252" i="17"/>
  <c r="AD251" i="17"/>
  <c r="AF249" i="17"/>
  <c r="AE248" i="17"/>
  <c r="AD247" i="17"/>
  <c r="AF245" i="17"/>
  <c r="AE244" i="17"/>
  <c r="AD243" i="17"/>
  <c r="AF241" i="17"/>
  <c r="AE240" i="17"/>
  <c r="AD239" i="17"/>
  <c r="AF237" i="17"/>
  <c r="AG237" i="17" s="1"/>
  <c r="AE236" i="17"/>
  <c r="AD235" i="17"/>
  <c r="AF233" i="17"/>
  <c r="AE232" i="17"/>
  <c r="AD231" i="17"/>
  <c r="AF229" i="17"/>
  <c r="AE228" i="17"/>
  <c r="AD227" i="17"/>
  <c r="AF225" i="17"/>
  <c r="AE224" i="17"/>
  <c r="AD223" i="17"/>
  <c r="AD352" i="17"/>
  <c r="AF329" i="17"/>
  <c r="AG329" i="17" s="1"/>
  <c r="AD304" i="17"/>
  <c r="AF299" i="17"/>
  <c r="AE298" i="17"/>
  <c r="AD297" i="17"/>
  <c r="AF291" i="17"/>
  <c r="AE290" i="17"/>
  <c r="AD289" i="17"/>
  <c r="AF283" i="17"/>
  <c r="AE282" i="17"/>
  <c r="AD281" i="17"/>
  <c r="AF275" i="17"/>
  <c r="AG275" i="17" s="1"/>
  <c r="AF274" i="17"/>
  <c r="AE273" i="17"/>
  <c r="AD272" i="17"/>
  <c r="AF270" i="17"/>
  <c r="AG270" i="17" s="1"/>
  <c r="AE269" i="17"/>
  <c r="AD268" i="17"/>
  <c r="AF266" i="17"/>
  <c r="AE265" i="17"/>
  <c r="AD264" i="17"/>
  <c r="AF262" i="17"/>
  <c r="AE261" i="17"/>
  <c r="AD260" i="17"/>
  <c r="AF258" i="17"/>
  <c r="AE257" i="17"/>
  <c r="AD256" i="17"/>
  <c r="AF254" i="17"/>
  <c r="AG254" i="17" s="1"/>
  <c r="AE253" i="17"/>
  <c r="AD252" i="17"/>
  <c r="AF250" i="17"/>
  <c r="AG250" i="17" s="1"/>
  <c r="AE249" i="17"/>
  <c r="AD248" i="17"/>
  <c r="AF246" i="17"/>
  <c r="AE245" i="17"/>
  <c r="AD244" i="17"/>
  <c r="AF242" i="17"/>
  <c r="AE241" i="17"/>
  <c r="AD240" i="17"/>
  <c r="AF238" i="17"/>
  <c r="AG238" i="17" s="1"/>
  <c r="AE237" i="17"/>
  <c r="AD236" i="17"/>
  <c r="AF234" i="17"/>
  <c r="AE233" i="17"/>
  <c r="AD232" i="17"/>
  <c r="AF230" i="17"/>
  <c r="AE229" i="17"/>
  <c r="AD228" i="17"/>
  <c r="AF226" i="17"/>
  <c r="AE225" i="17"/>
  <c r="AD224" i="17"/>
  <c r="AF222" i="17"/>
  <c r="AG222" i="17" s="1"/>
  <c r="AF345" i="17"/>
  <c r="AG345" i="17" s="1"/>
  <c r="AE314" i="17"/>
  <c r="AE299" i="17"/>
  <c r="AF292" i="17"/>
  <c r="AG292" i="17" s="1"/>
  <c r="AD290" i="17"/>
  <c r="AE283" i="17"/>
  <c r="AF276" i="17"/>
  <c r="AG276" i="17" s="1"/>
  <c r="AF271" i="17"/>
  <c r="AG271" i="17" s="1"/>
  <c r="AE270" i="17"/>
  <c r="AD269" i="17"/>
  <c r="AF263" i="17"/>
  <c r="AG263" i="17" s="1"/>
  <c r="AE262" i="17"/>
  <c r="AD261" i="17"/>
  <c r="AF255" i="17"/>
  <c r="AE254" i="17"/>
  <c r="AD253" i="17"/>
  <c r="AF247" i="17"/>
  <c r="AE246" i="17"/>
  <c r="AD245" i="17"/>
  <c r="AF239" i="17"/>
  <c r="AG239" i="17" s="1"/>
  <c r="AE238" i="17"/>
  <c r="AD237" i="17"/>
  <c r="AF231" i="17"/>
  <c r="AG231" i="17" s="1"/>
  <c r="AE230" i="17"/>
  <c r="AD229" i="17"/>
  <c r="AF223" i="17"/>
  <c r="AE222" i="17"/>
  <c r="AF221" i="17"/>
  <c r="AG221" i="17" s="1"/>
  <c r="AE220" i="17"/>
  <c r="AD219" i="17"/>
  <c r="AF217" i="17"/>
  <c r="AG217" i="17" s="1"/>
  <c r="AE216" i="17"/>
  <c r="AD215" i="17"/>
  <c r="AF213" i="17"/>
  <c r="AE212" i="17"/>
  <c r="AD211" i="17"/>
  <c r="AF209" i="17"/>
  <c r="AE208" i="17"/>
  <c r="AD207" i="17"/>
  <c r="AF205" i="17"/>
  <c r="AE204" i="17"/>
  <c r="AD203" i="17"/>
  <c r="AF201" i="17"/>
  <c r="AE200" i="17"/>
  <c r="AD199" i="17"/>
  <c r="AF197" i="17"/>
  <c r="AE196" i="17"/>
  <c r="AD195" i="17"/>
  <c r="AF193" i="17"/>
  <c r="AE192" i="17"/>
  <c r="AD191" i="17"/>
  <c r="AF189" i="17"/>
  <c r="AG189" i="17" s="1"/>
  <c r="AE188" i="17"/>
  <c r="AD187" i="17"/>
  <c r="AF307" i="17"/>
  <c r="AG307" i="17" s="1"/>
  <c r="AF303" i="17"/>
  <c r="AG303" i="17" s="1"/>
  <c r="AD301" i="17"/>
  <c r="AE294" i="17"/>
  <c r="AF287" i="17"/>
  <c r="AD285" i="17"/>
  <c r="AE278" i="17"/>
  <c r="AF272" i="17"/>
  <c r="AG272" i="17" s="1"/>
  <c r="AE271" i="17"/>
  <c r="AD270" i="17"/>
  <c r="AF264" i="17"/>
  <c r="AE263" i="17"/>
  <c r="AD262" i="17"/>
  <c r="AF256" i="17"/>
  <c r="AG256" i="17" s="1"/>
  <c r="AE255" i="17"/>
  <c r="AD254" i="17"/>
  <c r="AF248" i="17"/>
  <c r="AE247" i="17"/>
  <c r="AD246" i="17"/>
  <c r="AF240" i="17"/>
  <c r="AG240" i="17" s="1"/>
  <c r="AE239" i="17"/>
  <c r="AD238" i="17"/>
  <c r="AF232" i="17"/>
  <c r="AE231" i="17"/>
  <c r="AD230" i="17"/>
  <c r="AE319" i="17"/>
  <c r="AD308" i="17"/>
  <c r="AF300" i="17"/>
  <c r="AG300" i="17" s="1"/>
  <c r="AD298" i="17"/>
  <c r="AE291" i="17"/>
  <c r="AF284" i="17"/>
  <c r="AG284" i="17" s="1"/>
  <c r="AD282" i="17"/>
  <c r="AE275" i="17"/>
  <c r="AE274" i="17"/>
  <c r="AD273" i="17"/>
  <c r="AF267" i="17"/>
  <c r="AE266" i="17"/>
  <c r="AD265" i="17"/>
  <c r="AF259" i="17"/>
  <c r="AE258" i="17"/>
  <c r="AD257" i="17"/>
  <c r="AF251" i="17"/>
  <c r="AG251" i="17" s="1"/>
  <c r="AE250" i="17"/>
  <c r="AD249" i="17"/>
  <c r="AF243" i="17"/>
  <c r="AE242" i="17"/>
  <c r="AD241" i="17"/>
  <c r="AF235" i="17"/>
  <c r="AE234" i="17"/>
  <c r="AD233" i="17"/>
  <c r="AF227" i="17"/>
  <c r="AE226" i="17"/>
  <c r="AD225" i="17"/>
  <c r="AD221" i="17"/>
  <c r="AF219" i="17"/>
  <c r="AE218" i="17"/>
  <c r="AD217" i="17"/>
  <c r="AF215" i="17"/>
  <c r="AG215" i="17" s="1"/>
  <c r="AE214" i="17"/>
  <c r="AD213" i="17"/>
  <c r="AF211" i="17"/>
  <c r="AE210" i="17"/>
  <c r="AD209" i="17"/>
  <c r="AF207" i="17"/>
  <c r="AE206" i="17"/>
  <c r="AD205" i="17"/>
  <c r="AF203" i="17"/>
  <c r="AE202" i="17"/>
  <c r="AD201" i="17"/>
  <c r="AF199" i="17"/>
  <c r="AE198" i="17"/>
  <c r="AD197" i="17"/>
  <c r="AF195" i="17"/>
  <c r="AG195" i="17" s="1"/>
  <c r="AE194" i="17"/>
  <c r="AD193" i="17"/>
  <c r="AF191" i="17"/>
  <c r="AE190" i="17"/>
  <c r="AD189" i="17"/>
  <c r="AF187" i="17"/>
  <c r="AE286" i="17"/>
  <c r="AE267" i="17"/>
  <c r="AD258" i="17"/>
  <c r="AF244" i="17"/>
  <c r="AE235" i="17"/>
  <c r="AD226" i="17"/>
  <c r="AF220" i="17"/>
  <c r="AG220" i="17" s="1"/>
  <c r="AE219" i="17"/>
  <c r="AD218" i="17"/>
  <c r="AF212" i="17"/>
  <c r="AG212" i="17" s="1"/>
  <c r="AE211" i="17"/>
  <c r="AD210" i="17"/>
  <c r="AF204" i="17"/>
  <c r="AG204" i="17" s="1"/>
  <c r="AE203" i="17"/>
  <c r="AD202" i="17"/>
  <c r="AF196" i="17"/>
  <c r="AE195" i="17"/>
  <c r="AD194" i="17"/>
  <c r="AF188" i="17"/>
  <c r="AG188" i="17" s="1"/>
  <c r="AE187" i="17"/>
  <c r="AE186" i="17"/>
  <c r="AD185" i="17"/>
  <c r="AF183" i="17"/>
  <c r="AG183" i="17" s="1"/>
  <c r="AE182" i="17"/>
  <c r="AD181" i="17"/>
  <c r="AF179" i="17"/>
  <c r="AG179" i="17" s="1"/>
  <c r="AE178" i="17"/>
  <c r="AD177" i="17"/>
  <c r="AF175" i="17"/>
  <c r="AE174" i="17"/>
  <c r="AD173" i="17"/>
  <c r="AF171" i="17"/>
  <c r="AE170" i="17"/>
  <c r="AD169" i="17"/>
  <c r="AF167" i="17"/>
  <c r="AG167" i="17" s="1"/>
  <c r="AE166" i="17"/>
  <c r="AD165" i="17"/>
  <c r="AF163" i="17"/>
  <c r="AG163" i="17" s="1"/>
  <c r="AE162" i="17"/>
  <c r="AD161" i="17"/>
  <c r="AF159" i="17"/>
  <c r="AE158" i="17"/>
  <c r="AD157" i="17"/>
  <c r="AF155" i="17"/>
  <c r="AE154" i="17"/>
  <c r="AD153" i="17"/>
  <c r="AF151" i="17"/>
  <c r="AG151" i="17" s="1"/>
  <c r="AE150" i="17"/>
  <c r="AD149" i="17"/>
  <c r="AF147" i="17"/>
  <c r="AG147" i="17" s="1"/>
  <c r="AE146" i="17"/>
  <c r="AD145" i="17"/>
  <c r="AF143" i="17"/>
  <c r="AE142" i="17"/>
  <c r="AD141" i="17"/>
  <c r="AF139" i="17"/>
  <c r="AE138" i="17"/>
  <c r="AD137" i="17"/>
  <c r="AF135" i="17"/>
  <c r="AG135" i="17" s="1"/>
  <c r="AE134" i="17"/>
  <c r="AD133" i="17"/>
  <c r="AF131" i="17"/>
  <c r="AG131" i="17" s="1"/>
  <c r="AE130" i="17"/>
  <c r="AD129" i="17"/>
  <c r="AF127" i="17"/>
  <c r="AE126" i="17"/>
  <c r="AD125" i="17"/>
  <c r="AF123" i="17"/>
  <c r="AE122" i="17"/>
  <c r="AD121" i="17"/>
  <c r="AF119" i="17"/>
  <c r="AG119" i="17" s="1"/>
  <c r="AE118" i="17"/>
  <c r="AD117" i="17"/>
  <c r="AF115" i="17"/>
  <c r="AG115" i="17" s="1"/>
  <c r="AE114" i="17"/>
  <c r="AD113" i="17"/>
  <c r="AF111" i="17"/>
  <c r="AE110" i="17"/>
  <c r="AD109" i="17"/>
  <c r="AF107" i="17"/>
  <c r="AE106" i="17"/>
  <c r="AD105" i="17"/>
  <c r="AF103" i="17"/>
  <c r="AG103" i="17" s="1"/>
  <c r="AE102" i="17"/>
  <c r="AD101" i="17"/>
  <c r="AF99" i="17"/>
  <c r="AG99" i="17" s="1"/>
  <c r="AE98" i="17"/>
  <c r="AD97" i="17"/>
  <c r="AF95" i="17"/>
  <c r="AE94" i="17"/>
  <c r="AD93" i="17"/>
  <c r="AF91" i="17"/>
  <c r="AE90" i="17"/>
  <c r="AD89" i="17"/>
  <c r="AF87" i="17"/>
  <c r="AG87" i="17" s="1"/>
  <c r="AE86" i="17"/>
  <c r="AD85" i="17"/>
  <c r="AF83" i="17"/>
  <c r="AG83" i="17" s="1"/>
  <c r="AE82" i="17"/>
  <c r="AD81" i="17"/>
  <c r="AF79" i="17"/>
  <c r="AE78" i="17"/>
  <c r="AD77" i="17"/>
  <c r="AF75" i="17"/>
  <c r="AE74" i="17"/>
  <c r="AE302" i="17"/>
  <c r="AF279" i="17"/>
  <c r="AG279" i="17" s="1"/>
  <c r="AD266" i="17"/>
  <c r="AF252" i="17"/>
  <c r="AG252" i="17" s="1"/>
  <c r="AE243" i="17"/>
  <c r="AD234" i="17"/>
  <c r="AE223" i="17"/>
  <c r="AE221" i="17"/>
  <c r="AD220" i="17"/>
  <c r="AF214" i="17"/>
  <c r="AG214" i="17" s="1"/>
  <c r="AE213" i="17"/>
  <c r="AD212" i="17"/>
  <c r="AF206" i="17"/>
  <c r="AG206" i="17" s="1"/>
  <c r="AE205" i="17"/>
  <c r="AD204" i="17"/>
  <c r="AF198" i="17"/>
  <c r="AG198" i="17" s="1"/>
  <c r="AE197" i="17"/>
  <c r="AD196" i="17"/>
  <c r="AF190" i="17"/>
  <c r="AE189" i="17"/>
  <c r="AD188" i="17"/>
  <c r="AD186" i="17"/>
  <c r="AF184" i="17"/>
  <c r="AE183" i="17"/>
  <c r="AD182" i="17"/>
  <c r="AF180" i="17"/>
  <c r="AG180" i="17" s="1"/>
  <c r="AE179" i="17"/>
  <c r="AD178" i="17"/>
  <c r="AF176" i="17"/>
  <c r="AE175" i="17"/>
  <c r="AD174" i="17"/>
  <c r="AF172" i="17"/>
  <c r="AE171" i="17"/>
  <c r="AD170" i="17"/>
  <c r="AF168" i="17"/>
  <c r="AE167" i="17"/>
  <c r="AD166" i="17"/>
  <c r="AF164" i="17"/>
  <c r="AG164" i="17" s="1"/>
  <c r="AE163" i="17"/>
  <c r="AD162" i="17"/>
  <c r="AF160" i="17"/>
  <c r="AG160" i="17" s="1"/>
  <c r="AE159" i="17"/>
  <c r="AD158" i="17"/>
  <c r="AF156" i="17"/>
  <c r="AE155" i="17"/>
  <c r="AD154" i="17"/>
  <c r="AF152" i="17"/>
  <c r="AE151" i="17"/>
  <c r="AD150" i="17"/>
  <c r="AF148" i="17"/>
  <c r="AE147" i="17"/>
  <c r="AD146" i="17"/>
  <c r="AF144" i="17"/>
  <c r="AE143" i="17"/>
  <c r="AD142" i="17"/>
  <c r="AF140" i="17"/>
  <c r="AE139" i="17"/>
  <c r="AD138" i="17"/>
  <c r="AF136" i="17"/>
  <c r="AE135" i="17"/>
  <c r="AD134" i="17"/>
  <c r="AF132" i="17"/>
  <c r="AE131" i="17"/>
  <c r="AD130" i="17"/>
  <c r="AF128" i="17"/>
  <c r="AG128" i="17" s="1"/>
  <c r="AE127" i="17"/>
  <c r="AD126" i="17"/>
  <c r="AF124" i="17"/>
  <c r="AE123" i="17"/>
  <c r="AD122" i="17"/>
  <c r="AF120" i="17"/>
  <c r="AE119" i="17"/>
  <c r="AD118" i="17"/>
  <c r="AF116" i="17"/>
  <c r="AG116" i="17" s="1"/>
  <c r="AE115" i="17"/>
  <c r="AD114" i="17"/>
  <c r="AF112" i="17"/>
  <c r="AE111" i="17"/>
  <c r="AD110" i="17"/>
  <c r="AF108" i="17"/>
  <c r="AE107" i="17"/>
  <c r="AD106" i="17"/>
  <c r="AF104" i="17"/>
  <c r="AE103" i="17"/>
  <c r="AD102" i="17"/>
  <c r="AF100" i="17"/>
  <c r="AG100" i="17" s="1"/>
  <c r="AE99" i="17"/>
  <c r="AD98" i="17"/>
  <c r="AF96" i="17"/>
  <c r="AG96" i="17" s="1"/>
  <c r="AE95" i="17"/>
  <c r="AD94" i="17"/>
  <c r="AF92" i="17"/>
  <c r="AE91" i="17"/>
  <c r="AD90" i="17"/>
  <c r="AF88" i="17"/>
  <c r="AE87" i="17"/>
  <c r="AD86" i="17"/>
  <c r="AF84" i="17"/>
  <c r="AE83" i="17"/>
  <c r="AD82" i="17"/>
  <c r="AF80" i="17"/>
  <c r="AE79" i="17"/>
  <c r="AD78" i="17"/>
  <c r="AF76" i="17"/>
  <c r="AE75" i="17"/>
  <c r="AD74" i="17"/>
  <c r="AF315" i="17"/>
  <c r="AF295" i="17"/>
  <c r="AG295" i="17" s="1"/>
  <c r="AD277" i="17"/>
  <c r="AD274" i="17"/>
  <c r="AF260" i="17"/>
  <c r="AE251" i="17"/>
  <c r="AD242" i="17"/>
  <c r="AF228" i="17"/>
  <c r="AG228" i="17" s="1"/>
  <c r="AF216" i="17"/>
  <c r="AE215" i="17"/>
  <c r="AD214" i="17"/>
  <c r="AF208" i="17"/>
  <c r="AG208" i="17" s="1"/>
  <c r="AE207" i="17"/>
  <c r="AD206" i="17"/>
  <c r="AF200" i="17"/>
  <c r="AE199" i="17"/>
  <c r="AD198" i="17"/>
  <c r="AF192" i="17"/>
  <c r="AG192" i="17" s="1"/>
  <c r="AE191" i="17"/>
  <c r="AD190" i="17"/>
  <c r="AF185" i="17"/>
  <c r="AE184" i="17"/>
  <c r="AD183" i="17"/>
  <c r="AF181" i="17"/>
  <c r="AE180" i="17"/>
  <c r="AD179" i="17"/>
  <c r="AF177" i="17"/>
  <c r="AG177" i="17" s="1"/>
  <c r="AE176" i="17"/>
  <c r="AD175" i="17"/>
  <c r="AF173" i="17"/>
  <c r="AF268" i="17"/>
  <c r="AG268" i="17" s="1"/>
  <c r="AF224" i="17"/>
  <c r="AG224" i="17" s="1"/>
  <c r="AF218" i="17"/>
  <c r="AG218" i="17" s="1"/>
  <c r="AE209" i="17"/>
  <c r="AD200" i="17"/>
  <c r="AF186" i="17"/>
  <c r="AG186" i="17" s="1"/>
  <c r="AD184" i="17"/>
  <c r="AE177" i="17"/>
  <c r="AD172" i="17"/>
  <c r="AF166" i="17"/>
  <c r="AG166" i="17" s="1"/>
  <c r="AE165" i="17"/>
  <c r="AD164" i="17"/>
  <c r="AF158" i="17"/>
  <c r="AG158" i="17" s="1"/>
  <c r="AE157" i="17"/>
  <c r="AD156" i="17"/>
  <c r="AF150" i="17"/>
  <c r="AG150" i="17" s="1"/>
  <c r="AE149" i="17"/>
  <c r="AD148" i="17"/>
  <c r="AF142" i="17"/>
  <c r="AE141" i="17"/>
  <c r="AD140" i="17"/>
  <c r="AF134" i="17"/>
  <c r="AG134" i="17" s="1"/>
  <c r="AE133" i="17"/>
  <c r="AD132" i="17"/>
  <c r="AF126" i="17"/>
  <c r="AG126" i="17" s="1"/>
  <c r="AE125" i="17"/>
  <c r="AD124" i="17"/>
  <c r="AF118" i="17"/>
  <c r="AG118" i="17" s="1"/>
  <c r="AE117" i="17"/>
  <c r="AD116" i="17"/>
  <c r="AF110" i="17"/>
  <c r="AE109" i="17"/>
  <c r="AD108" i="17"/>
  <c r="AF102" i="17"/>
  <c r="AG102" i="17" s="1"/>
  <c r="AE101" i="17"/>
  <c r="AD100" i="17"/>
  <c r="AF94" i="17"/>
  <c r="AG94" i="17" s="1"/>
  <c r="AE93" i="17"/>
  <c r="AD92" i="17"/>
  <c r="AF86" i="17"/>
  <c r="AG86" i="17" s="1"/>
  <c r="AE85" i="17"/>
  <c r="AD84" i="17"/>
  <c r="AF78" i="17"/>
  <c r="AE77" i="17"/>
  <c r="AD76" i="17"/>
  <c r="AD73" i="17"/>
  <c r="AF71" i="17"/>
  <c r="AE70" i="17"/>
  <c r="AD69" i="17"/>
  <c r="AF67" i="17"/>
  <c r="AG67" i="17" s="1"/>
  <c r="AE66" i="17"/>
  <c r="AD65" i="17"/>
  <c r="AF63" i="17"/>
  <c r="AG63" i="17" s="1"/>
  <c r="AE62" i="17"/>
  <c r="AD61" i="17"/>
  <c r="AF59" i="17"/>
  <c r="AE58" i="17"/>
  <c r="AD57" i="17"/>
  <c r="AF55" i="17"/>
  <c r="AE54" i="17"/>
  <c r="AD53" i="17"/>
  <c r="AF51" i="17"/>
  <c r="AG51" i="17" s="1"/>
  <c r="AE50" i="17"/>
  <c r="AD49" i="17"/>
  <c r="AF47" i="17"/>
  <c r="AG47" i="17" s="1"/>
  <c r="AE46" i="17"/>
  <c r="AD45" i="17"/>
  <c r="AF43" i="17"/>
  <c r="AE42" i="17"/>
  <c r="AD41" i="17"/>
  <c r="AF39" i="17"/>
  <c r="AE38" i="17"/>
  <c r="AD37" i="17"/>
  <c r="AF35" i="17"/>
  <c r="AG35" i="17" s="1"/>
  <c r="AE34" i="17"/>
  <c r="AD33" i="17"/>
  <c r="AF31" i="17"/>
  <c r="AG31" i="17" s="1"/>
  <c r="AE30" i="17"/>
  <c r="AD29" i="17"/>
  <c r="AF27" i="17"/>
  <c r="AE26" i="17"/>
  <c r="AD25" i="17"/>
  <c r="AF23" i="17"/>
  <c r="AF146" i="17"/>
  <c r="AE145" i="17"/>
  <c r="AD144" i="17"/>
  <c r="AF138" i="17"/>
  <c r="AG138" i="17" s="1"/>
  <c r="AD128" i="17"/>
  <c r="AE113" i="17"/>
  <c r="AD96" i="17"/>
  <c r="AF90" i="17"/>
  <c r="AG90" i="17" s="1"/>
  <c r="AF82" i="17"/>
  <c r="AD80" i="17"/>
  <c r="AD20" i="17" s="1"/>
  <c r="AF74" i="17"/>
  <c r="AG74" i="17" s="1"/>
  <c r="AF73" i="17"/>
  <c r="AE72" i="17"/>
  <c r="AD71" i="17"/>
  <c r="AF69" i="17"/>
  <c r="AE68" i="17"/>
  <c r="AD293" i="17"/>
  <c r="AD222" i="17"/>
  <c r="AE217" i="17"/>
  <c r="AD208" i="17"/>
  <c r="AF194" i="17"/>
  <c r="AE181" i="17"/>
  <c r="AF174" i="17"/>
  <c r="AF169" i="17"/>
  <c r="AE168" i="17"/>
  <c r="AD167" i="17"/>
  <c r="AF161" i="17"/>
  <c r="AE160" i="17"/>
  <c r="AD159" i="17"/>
  <c r="AF153" i="17"/>
  <c r="AE152" i="17"/>
  <c r="AD151" i="17"/>
  <c r="AF145" i="17"/>
  <c r="AE144" i="17"/>
  <c r="AD143" i="17"/>
  <c r="AF137" i="17"/>
  <c r="AE136" i="17"/>
  <c r="AD135" i="17"/>
  <c r="AF129" i="17"/>
  <c r="AE128" i="17"/>
  <c r="AD127" i="17"/>
  <c r="AF121" i="17"/>
  <c r="AG121" i="17" s="1"/>
  <c r="AE120" i="17"/>
  <c r="AD119" i="17"/>
  <c r="AF113" i="17"/>
  <c r="AE112" i="17"/>
  <c r="AD111" i="17"/>
  <c r="AF105" i="17"/>
  <c r="AE104" i="17"/>
  <c r="AD103" i="17"/>
  <c r="AF97" i="17"/>
  <c r="AE96" i="17"/>
  <c r="AD95" i="17"/>
  <c r="AF89" i="17"/>
  <c r="AE88" i="17"/>
  <c r="AD87" i="17"/>
  <c r="AF81" i="17"/>
  <c r="AG81" i="17" s="1"/>
  <c r="AE80" i="17"/>
  <c r="AE20" i="17" s="1"/>
  <c r="AD79" i="17"/>
  <c r="AF72" i="17"/>
  <c r="AE71" i="17"/>
  <c r="AD70" i="17"/>
  <c r="AF68" i="17"/>
  <c r="AG68" i="17" s="1"/>
  <c r="AE67" i="17"/>
  <c r="AD66" i="17"/>
  <c r="AF64" i="17"/>
  <c r="AE63" i="17"/>
  <c r="AD62" i="17"/>
  <c r="AF60" i="17"/>
  <c r="AE59" i="17"/>
  <c r="AD58" i="17"/>
  <c r="AF56" i="17"/>
  <c r="AE55" i="17"/>
  <c r="AD54" i="17"/>
  <c r="AF52" i="17"/>
  <c r="AE51" i="17"/>
  <c r="AD50" i="17"/>
  <c r="AF48" i="17"/>
  <c r="AE47" i="17"/>
  <c r="AD46" i="17"/>
  <c r="AF44" i="17"/>
  <c r="AG44" i="17" s="1"/>
  <c r="AE43" i="17"/>
  <c r="AD42" i="17"/>
  <c r="AF40" i="17"/>
  <c r="AE39" i="17"/>
  <c r="AD38" i="17"/>
  <c r="AF36" i="17"/>
  <c r="AE35" i="17"/>
  <c r="AD34" i="17"/>
  <c r="AF32" i="17"/>
  <c r="AE31" i="17"/>
  <c r="AD30" i="17"/>
  <c r="AF28" i="17"/>
  <c r="AE27" i="17"/>
  <c r="AD26" i="17"/>
  <c r="AF24" i="17"/>
  <c r="AE23" i="17"/>
  <c r="AE153" i="17"/>
  <c r="AD152" i="17"/>
  <c r="AE137" i="17"/>
  <c r="AD136" i="17"/>
  <c r="AE129" i="17"/>
  <c r="AF122" i="17"/>
  <c r="AG122" i="17" s="1"/>
  <c r="AE121" i="17"/>
  <c r="AF114" i="17"/>
  <c r="AF106" i="17"/>
  <c r="AG106" i="17" s="1"/>
  <c r="AE105" i="17"/>
  <c r="AD104" i="17"/>
  <c r="AE97" i="17"/>
  <c r="AE89" i="17"/>
  <c r="AD88" i="17"/>
  <c r="AD67" i="17"/>
  <c r="AF65" i="17"/>
  <c r="AG65" i="17" s="1"/>
  <c r="AE64" i="17"/>
  <c r="AD63" i="17"/>
  <c r="AF61" i="17"/>
  <c r="AE60" i="17"/>
  <c r="AD59" i="17"/>
  <c r="AF57" i="17"/>
  <c r="AE56" i="17"/>
  <c r="AD250" i="17"/>
  <c r="AE227" i="17"/>
  <c r="AD216" i="17"/>
  <c r="AF202" i="17"/>
  <c r="AG202" i="17" s="1"/>
  <c r="AE193" i="17"/>
  <c r="AE185" i="17"/>
  <c r="AF178" i="17"/>
  <c r="AD176" i="17"/>
  <c r="AF170" i="17"/>
  <c r="AG170" i="17" s="1"/>
  <c r="AE169" i="17"/>
  <c r="AD168" i="17"/>
  <c r="AF162" i="17"/>
  <c r="AE161" i="17"/>
  <c r="AD160" i="17"/>
  <c r="AF154" i="17"/>
  <c r="AG154" i="17" s="1"/>
  <c r="AF130" i="17"/>
  <c r="AD120" i="17"/>
  <c r="AD112" i="17"/>
  <c r="AF98" i="17"/>
  <c r="AE81" i="17"/>
  <c r="AB23" i="17"/>
  <c r="AA23" i="17"/>
  <c r="AI24" i="17"/>
  <c r="AF29" i="17"/>
  <c r="AG29" i="17" s="1"/>
  <c r="Q30" i="17"/>
  <c r="AI32" i="17"/>
  <c r="AF37" i="17"/>
  <c r="Q38" i="17"/>
  <c r="AK41" i="17"/>
  <c r="AD43" i="17"/>
  <c r="AE44" i="17"/>
  <c r="AH47" i="17"/>
  <c r="AK49" i="17"/>
  <c r="AD51" i="17"/>
  <c r="AF53" i="17"/>
  <c r="Q54" i="17"/>
  <c r="AE57" i="17"/>
  <c r="Q59" i="17"/>
  <c r="AI61" i="17"/>
  <c r="AF66" i="17"/>
  <c r="AG66" i="17" s="1"/>
  <c r="AK70" i="17"/>
  <c r="AD83" i="17"/>
  <c r="AK105" i="17"/>
  <c r="AD115" i="17"/>
  <c r="AK137" i="17"/>
  <c r="AI160" i="17"/>
  <c r="AF165" i="17"/>
  <c r="AG165" i="17" s="1"/>
  <c r="AH184" i="17"/>
  <c r="AE201" i="17"/>
  <c r="AK214" i="17"/>
  <c r="AK283" i="17"/>
  <c r="S18" i="17"/>
  <c r="S13" i="17"/>
  <c r="O18" i="17"/>
  <c r="AE25" i="17"/>
  <c r="AH28" i="17"/>
  <c r="AK30" i="17"/>
  <c r="AD32" i="17"/>
  <c r="AE33" i="17"/>
  <c r="AI37" i="17"/>
  <c r="AE41" i="17"/>
  <c r="AH44" i="17"/>
  <c r="Q51" i="17"/>
  <c r="AH52" i="17"/>
  <c r="AI53" i="17"/>
  <c r="AI57" i="17"/>
  <c r="AD60" i="17"/>
  <c r="AF62" i="17"/>
  <c r="AH64" i="17"/>
  <c r="AK66" i="17"/>
  <c r="AE69" i="17"/>
  <c r="Q71" i="17"/>
  <c r="AI73" i="17"/>
  <c r="AD75" i="17"/>
  <c r="AH79" i="17"/>
  <c r="AE84" i="17"/>
  <c r="Q86" i="17"/>
  <c r="AI88" i="17"/>
  <c r="AF93" i="17"/>
  <c r="AK97" i="17"/>
  <c r="AD107" i="17"/>
  <c r="AH111" i="17"/>
  <c r="AE116" i="17"/>
  <c r="Q118" i="17"/>
  <c r="AI120" i="17"/>
  <c r="AF125" i="17"/>
  <c r="AK129" i="17"/>
  <c r="AD139" i="17"/>
  <c r="AH143" i="17"/>
  <c r="AE148" i="17"/>
  <c r="Q150" i="17"/>
  <c r="AI152" i="17"/>
  <c r="AF157" i="17"/>
  <c r="AK161" i="17"/>
  <c r="AD171" i="17"/>
  <c r="AE173" i="17"/>
  <c r="Q175" i="17"/>
  <c r="AK186" i="17"/>
  <c r="AD192" i="17"/>
  <c r="L23" i="17"/>
  <c r="K13" i="17"/>
  <c r="AK382" i="17"/>
  <c r="AI382" i="17"/>
  <c r="AH381" i="17"/>
  <c r="AK379" i="17"/>
  <c r="AI378" i="17"/>
  <c r="AH377" i="17"/>
  <c r="AK375" i="17"/>
  <c r="AI374" i="17"/>
  <c r="AI380" i="17"/>
  <c r="AI377" i="17"/>
  <c r="AK376" i="17"/>
  <c r="AH374" i="17"/>
  <c r="AK373" i="17"/>
  <c r="AI372" i="17"/>
  <c r="AH380" i="17"/>
  <c r="AI379" i="17"/>
  <c r="AI376" i="17"/>
  <c r="AI373" i="17"/>
  <c r="AH372" i="17"/>
  <c r="AH382" i="17"/>
  <c r="AH379" i="17"/>
  <c r="AH376" i="17"/>
  <c r="AH371" i="17"/>
  <c r="AI370" i="17"/>
  <c r="AH369" i="17"/>
  <c r="AK367" i="17"/>
  <c r="AI366" i="17"/>
  <c r="AH365" i="17"/>
  <c r="AK363" i="17"/>
  <c r="AI362" i="17"/>
  <c r="AH361" i="17"/>
  <c r="AK359" i="17"/>
  <c r="AI358" i="17"/>
  <c r="AK380" i="17"/>
  <c r="AK377" i="17"/>
  <c r="AK374" i="17"/>
  <c r="AK372" i="17"/>
  <c r="AK381" i="17"/>
  <c r="AK378" i="17"/>
  <c r="AI375" i="17"/>
  <c r="AH373" i="17"/>
  <c r="AK371" i="17"/>
  <c r="AI368" i="17"/>
  <c r="AI365" i="17"/>
  <c r="AK364" i="17"/>
  <c r="AH375" i="17"/>
  <c r="AI371" i="17"/>
  <c r="AK370" i="17"/>
  <c r="AH368" i="17"/>
  <c r="AI367" i="17"/>
  <c r="AI364" i="17"/>
  <c r="AI361" i="17"/>
  <c r="AH378" i="17"/>
  <c r="AH370" i="17"/>
  <c r="AK369" i="17"/>
  <c r="AH367" i="17"/>
  <c r="AK366" i="17"/>
  <c r="AH364" i="17"/>
  <c r="AI363" i="17"/>
  <c r="AI381" i="17"/>
  <c r="AK365" i="17"/>
  <c r="AH366" i="17"/>
  <c r="AH359" i="17"/>
  <c r="AK358" i="17"/>
  <c r="AH357" i="17"/>
  <c r="AK355" i="17"/>
  <c r="AI354" i="17"/>
  <c r="AH353" i="17"/>
  <c r="AK351" i="17"/>
  <c r="AI350" i="17"/>
  <c r="AH349" i="17"/>
  <c r="AK347" i="17"/>
  <c r="AI346" i="17"/>
  <c r="AK368" i="17"/>
  <c r="AK362" i="17"/>
  <c r="AK361" i="17"/>
  <c r="AK360" i="17"/>
  <c r="AH358" i="17"/>
  <c r="AK356" i="17"/>
  <c r="AI355" i="17"/>
  <c r="AH354" i="17"/>
  <c r="AK352" i="17"/>
  <c r="AI351" i="17"/>
  <c r="AH350" i="17"/>
  <c r="AK348" i="17"/>
  <c r="AI347" i="17"/>
  <c r="AH346" i="17"/>
  <c r="AH362" i="17"/>
  <c r="AK353" i="17"/>
  <c r="AI352" i="17"/>
  <c r="AH351" i="17"/>
  <c r="AI345" i="17"/>
  <c r="AH344" i="17"/>
  <c r="AK342" i="17"/>
  <c r="AI341" i="17"/>
  <c r="AH340" i="17"/>
  <c r="AK338" i="17"/>
  <c r="AI337" i="17"/>
  <c r="AH336" i="17"/>
  <c r="AK334" i="17"/>
  <c r="AI333" i="17"/>
  <c r="AH332" i="17"/>
  <c r="AK330" i="17"/>
  <c r="AI329" i="17"/>
  <c r="AH328" i="17"/>
  <c r="AK326" i="17"/>
  <c r="AI325" i="17"/>
  <c r="AH324" i="17"/>
  <c r="AK322" i="17"/>
  <c r="AI321" i="17"/>
  <c r="AH320" i="17"/>
  <c r="AH363" i="17"/>
  <c r="AI359" i="17"/>
  <c r="AK354" i="17"/>
  <c r="AI353" i="17"/>
  <c r="AH352" i="17"/>
  <c r="AK346" i="17"/>
  <c r="AH345" i="17"/>
  <c r="AK343" i="17"/>
  <c r="AI342" i="17"/>
  <c r="AH341" i="17"/>
  <c r="AK339" i="17"/>
  <c r="AI338" i="17"/>
  <c r="AH337" i="17"/>
  <c r="AK335" i="17"/>
  <c r="AI334" i="17"/>
  <c r="AH333" i="17"/>
  <c r="AK331" i="17"/>
  <c r="AI330" i="17"/>
  <c r="AH329" i="17"/>
  <c r="AK327" i="17"/>
  <c r="AI326" i="17"/>
  <c r="AI360" i="17"/>
  <c r="AK357" i="17"/>
  <c r="AH355" i="17"/>
  <c r="AI348" i="17"/>
  <c r="AK344" i="17"/>
  <c r="AI343" i="17"/>
  <c r="AH342" i="17"/>
  <c r="AK336" i="17"/>
  <c r="AI335" i="17"/>
  <c r="AH334" i="17"/>
  <c r="AK328" i="17"/>
  <c r="AI327" i="17"/>
  <c r="AH326" i="17"/>
  <c r="AK325" i="17"/>
  <c r="AH323" i="17"/>
  <c r="AI322" i="17"/>
  <c r="AI319" i="17"/>
  <c r="AH318" i="17"/>
  <c r="AK316" i="17"/>
  <c r="AI315" i="17"/>
  <c r="AH314" i="17"/>
  <c r="AK312" i="17"/>
  <c r="AI311" i="17"/>
  <c r="AH310" i="17"/>
  <c r="AK308" i="17"/>
  <c r="AH360" i="17"/>
  <c r="AI357" i="17"/>
  <c r="AK350" i="17"/>
  <c r="AH348" i="17"/>
  <c r="AK345" i="17"/>
  <c r="AI344" i="17"/>
  <c r="AH343" i="17"/>
  <c r="AK337" i="17"/>
  <c r="AI336" i="17"/>
  <c r="AH335" i="17"/>
  <c r="AK329" i="17"/>
  <c r="AI328" i="17"/>
  <c r="AH327" i="17"/>
  <c r="AH325" i="17"/>
  <c r="AK324" i="17"/>
  <c r="AH322" i="17"/>
  <c r="AK321" i="17"/>
  <c r="AH319" i="17"/>
  <c r="AK317" i="17"/>
  <c r="AI316" i="17"/>
  <c r="AH315" i="17"/>
  <c r="AK313" i="17"/>
  <c r="AI312" i="17"/>
  <c r="AH311" i="17"/>
  <c r="AK309" i="17"/>
  <c r="AI308" i="17"/>
  <c r="AH307" i="17"/>
  <c r="AK305" i="17"/>
  <c r="AI304" i="17"/>
  <c r="AH303" i="17"/>
  <c r="AI369" i="17"/>
  <c r="AK349" i="17"/>
  <c r="AI339" i="17"/>
  <c r="AK332" i="17"/>
  <c r="AH330" i="17"/>
  <c r="AI324" i="17"/>
  <c r="AH321" i="17"/>
  <c r="AK314" i="17"/>
  <c r="AI313" i="17"/>
  <c r="AH312" i="17"/>
  <c r="AI349" i="17"/>
  <c r="AK341" i="17"/>
  <c r="AH339" i="17"/>
  <c r="AI332" i="17"/>
  <c r="AK319" i="17"/>
  <c r="AK315" i="17"/>
  <c r="AI314" i="17"/>
  <c r="AH313" i="17"/>
  <c r="AI307" i="17"/>
  <c r="AK306" i="17"/>
  <c r="AI356" i="17"/>
  <c r="AH347" i="17"/>
  <c r="AK340" i="17"/>
  <c r="AH338" i="17"/>
  <c r="AI331" i="17"/>
  <c r="AK323" i="17"/>
  <c r="AK320" i="17"/>
  <c r="AK318" i="17"/>
  <c r="AI317" i="17"/>
  <c r="AH316" i="17"/>
  <c r="AK310" i="17"/>
  <c r="AI309" i="17"/>
  <c r="AH308" i="17"/>
  <c r="AI306" i="17"/>
  <c r="AK333" i="17"/>
  <c r="AI323" i="17"/>
  <c r="AH317" i="17"/>
  <c r="AH309" i="17"/>
  <c r="AH306" i="17"/>
  <c r="AI303" i="17"/>
  <c r="AK301" i="17"/>
  <c r="AI300" i="17"/>
  <c r="AH299" i="17"/>
  <c r="AK297" i="17"/>
  <c r="AI296" i="17"/>
  <c r="AH295" i="17"/>
  <c r="AK293" i="17"/>
  <c r="AI292" i="17"/>
  <c r="AH291" i="17"/>
  <c r="AK289" i="17"/>
  <c r="AI288" i="17"/>
  <c r="AH287" i="17"/>
  <c r="AK285" i="17"/>
  <c r="AI284" i="17"/>
  <c r="AH283" i="17"/>
  <c r="AK281" i="17"/>
  <c r="AI280" i="17"/>
  <c r="AH279" i="17"/>
  <c r="AK277" i="17"/>
  <c r="AI276" i="17"/>
  <c r="AH275" i="17"/>
  <c r="AH356" i="17"/>
  <c r="AH331" i="17"/>
  <c r="AK311" i="17"/>
  <c r="AK307" i="17"/>
  <c r="AK302" i="17"/>
  <c r="AI301" i="17"/>
  <c r="AH300" i="17"/>
  <c r="AK298" i="17"/>
  <c r="AI297" i="17"/>
  <c r="AH296" i="17"/>
  <c r="AK294" i="17"/>
  <c r="AI293" i="17"/>
  <c r="AH292" i="17"/>
  <c r="AK290" i="17"/>
  <c r="AI289" i="17"/>
  <c r="AH288" i="17"/>
  <c r="AK286" i="17"/>
  <c r="AI285" i="17"/>
  <c r="AH284" i="17"/>
  <c r="AK282" i="17"/>
  <c r="AI281" i="17"/>
  <c r="AH280" i="17"/>
  <c r="AK278" i="17"/>
  <c r="AI277" i="17"/>
  <c r="AH276" i="17"/>
  <c r="AI340" i="17"/>
  <c r="AI320" i="17"/>
  <c r="AI318" i="17"/>
  <c r="AH304" i="17"/>
  <c r="AK300" i="17"/>
  <c r="AI299" i="17"/>
  <c r="AH298" i="17"/>
  <c r="AK292" i="17"/>
  <c r="AI291" i="17"/>
  <c r="AH290" i="17"/>
  <c r="AK284" i="17"/>
  <c r="AI283" i="17"/>
  <c r="AH282" i="17"/>
  <c r="AK276" i="17"/>
  <c r="AI275" i="17"/>
  <c r="AK273" i="17"/>
  <c r="AI272" i="17"/>
  <c r="AH271" i="17"/>
  <c r="AK269" i="17"/>
  <c r="AI268" i="17"/>
  <c r="AH267" i="17"/>
  <c r="AK265" i="17"/>
  <c r="AI264" i="17"/>
  <c r="AH263" i="17"/>
  <c r="AK261" i="17"/>
  <c r="AI260" i="17"/>
  <c r="AH259" i="17"/>
  <c r="AK257" i="17"/>
  <c r="AI256" i="17"/>
  <c r="AH255" i="17"/>
  <c r="AK253" i="17"/>
  <c r="AI252" i="17"/>
  <c r="AH251" i="17"/>
  <c r="AK249" i="17"/>
  <c r="AI248" i="17"/>
  <c r="AH247" i="17"/>
  <c r="AK245" i="17"/>
  <c r="AI244" i="17"/>
  <c r="AH243" i="17"/>
  <c r="AK241" i="17"/>
  <c r="AI240" i="17"/>
  <c r="AH239" i="17"/>
  <c r="AK237" i="17"/>
  <c r="AI236" i="17"/>
  <c r="AH235" i="17"/>
  <c r="AK233" i="17"/>
  <c r="AI232" i="17"/>
  <c r="AH231" i="17"/>
  <c r="AK229" i="17"/>
  <c r="AI228" i="17"/>
  <c r="AH227" i="17"/>
  <c r="AK225" i="17"/>
  <c r="AI224" i="17"/>
  <c r="AH223" i="17"/>
  <c r="AI305" i="17"/>
  <c r="AI302" i="17"/>
  <c r="AH301" i="17"/>
  <c r="AK295" i="17"/>
  <c r="AI294" i="17"/>
  <c r="AH293" i="17"/>
  <c r="AK287" i="17"/>
  <c r="AI286" i="17"/>
  <c r="AH285" i="17"/>
  <c r="AK279" i="17"/>
  <c r="AI278" i="17"/>
  <c r="AH277" i="17"/>
  <c r="AK274" i="17"/>
  <c r="AI273" i="17"/>
  <c r="AH272" i="17"/>
  <c r="AK270" i="17"/>
  <c r="AI269" i="17"/>
  <c r="AH268" i="17"/>
  <c r="AK266" i="17"/>
  <c r="AI265" i="17"/>
  <c r="AH264" i="17"/>
  <c r="AK262" i="17"/>
  <c r="AI261" i="17"/>
  <c r="AH260" i="17"/>
  <c r="AK258" i="17"/>
  <c r="AI257" i="17"/>
  <c r="AH256" i="17"/>
  <c r="AK254" i="17"/>
  <c r="AI253" i="17"/>
  <c r="AH252" i="17"/>
  <c r="AK250" i="17"/>
  <c r="AI249" i="17"/>
  <c r="AH248" i="17"/>
  <c r="AK246" i="17"/>
  <c r="AI245" i="17"/>
  <c r="AH244" i="17"/>
  <c r="AK242" i="17"/>
  <c r="AI241" i="17"/>
  <c r="AH240" i="17"/>
  <c r="AK238" i="17"/>
  <c r="AI237" i="17"/>
  <c r="AH236" i="17"/>
  <c r="AK234" i="17"/>
  <c r="AI233" i="17"/>
  <c r="AH232" i="17"/>
  <c r="AK230" i="17"/>
  <c r="AI229" i="17"/>
  <c r="AH228" i="17"/>
  <c r="AK226" i="17"/>
  <c r="AI225" i="17"/>
  <c r="AH224" i="17"/>
  <c r="AK222" i="17"/>
  <c r="AH305" i="17"/>
  <c r="AK303" i="17"/>
  <c r="AK296" i="17"/>
  <c r="AH294" i="17"/>
  <c r="AI287" i="17"/>
  <c r="AK280" i="17"/>
  <c r="AH278" i="17"/>
  <c r="AI274" i="17"/>
  <c r="AH273" i="17"/>
  <c r="AK267" i="17"/>
  <c r="AI266" i="17"/>
  <c r="AH265" i="17"/>
  <c r="AK259" i="17"/>
  <c r="AI258" i="17"/>
  <c r="AH257" i="17"/>
  <c r="AK251" i="17"/>
  <c r="AI250" i="17"/>
  <c r="AH249" i="17"/>
  <c r="AK243" i="17"/>
  <c r="AI242" i="17"/>
  <c r="AH241" i="17"/>
  <c r="AK235" i="17"/>
  <c r="AI234" i="17"/>
  <c r="AH233" i="17"/>
  <c r="AK227" i="17"/>
  <c r="AI226" i="17"/>
  <c r="AH225" i="17"/>
  <c r="AK221" i="17"/>
  <c r="AI220" i="17"/>
  <c r="AH219" i="17"/>
  <c r="AK217" i="17"/>
  <c r="AI216" i="17"/>
  <c r="AH215" i="17"/>
  <c r="AK213" i="17"/>
  <c r="AI212" i="17"/>
  <c r="AH211" i="17"/>
  <c r="AK209" i="17"/>
  <c r="AI208" i="17"/>
  <c r="AH207" i="17"/>
  <c r="AK205" i="17"/>
  <c r="AI204" i="17"/>
  <c r="AH203" i="17"/>
  <c r="AK201" i="17"/>
  <c r="AI200" i="17"/>
  <c r="AH199" i="17"/>
  <c r="AK197" i="17"/>
  <c r="AI196" i="17"/>
  <c r="AH195" i="17"/>
  <c r="AK193" i="17"/>
  <c r="AI192" i="17"/>
  <c r="AH191" i="17"/>
  <c r="AK189" i="17"/>
  <c r="AI188" i="17"/>
  <c r="AH187" i="17"/>
  <c r="AI310" i="17"/>
  <c r="AK304" i="17"/>
  <c r="AI298" i="17"/>
  <c r="AK291" i="17"/>
  <c r="AH289" i="17"/>
  <c r="AI282" i="17"/>
  <c r="AK275" i="17"/>
  <c r="AH274" i="17"/>
  <c r="AK268" i="17"/>
  <c r="AI267" i="17"/>
  <c r="AH266" i="17"/>
  <c r="AK260" i="17"/>
  <c r="AI259" i="17"/>
  <c r="AH258" i="17"/>
  <c r="AK252" i="17"/>
  <c r="AI251" i="17"/>
  <c r="AH250" i="17"/>
  <c r="AK244" i="17"/>
  <c r="AI243" i="17"/>
  <c r="AH242" i="17"/>
  <c r="AK236" i="17"/>
  <c r="AI235" i="17"/>
  <c r="AH234" i="17"/>
  <c r="AK228" i="17"/>
  <c r="AI227" i="17"/>
  <c r="AH226" i="17"/>
  <c r="AH302" i="17"/>
  <c r="AI295" i="17"/>
  <c r="AK288" i="17"/>
  <c r="AH286" i="17"/>
  <c r="AI279" i="17"/>
  <c r="AK271" i="17"/>
  <c r="AI270" i="17"/>
  <c r="AH269" i="17"/>
  <c r="AK263" i="17"/>
  <c r="AI262" i="17"/>
  <c r="AH261" i="17"/>
  <c r="AK255" i="17"/>
  <c r="AI254" i="17"/>
  <c r="AH253" i="17"/>
  <c r="AK247" i="17"/>
  <c r="AI246" i="17"/>
  <c r="AH245" i="17"/>
  <c r="AK239" i="17"/>
  <c r="AI238" i="17"/>
  <c r="AH237" i="17"/>
  <c r="AK231" i="17"/>
  <c r="AI230" i="17"/>
  <c r="AH229" i="17"/>
  <c r="AK223" i="17"/>
  <c r="AI222" i="17"/>
  <c r="AH221" i="17"/>
  <c r="AK219" i="17"/>
  <c r="AI218" i="17"/>
  <c r="AH217" i="17"/>
  <c r="AK215" i="17"/>
  <c r="AI214" i="17"/>
  <c r="AH213" i="17"/>
  <c r="AK211" i="17"/>
  <c r="AI210" i="17"/>
  <c r="AH209" i="17"/>
  <c r="AK207" i="17"/>
  <c r="AI206" i="17"/>
  <c r="AH205" i="17"/>
  <c r="AK203" i="17"/>
  <c r="AI202" i="17"/>
  <c r="AH201" i="17"/>
  <c r="AK199" i="17"/>
  <c r="AI198" i="17"/>
  <c r="AH197" i="17"/>
  <c r="AK195" i="17"/>
  <c r="AI194" i="17"/>
  <c r="AH193" i="17"/>
  <c r="AK191" i="17"/>
  <c r="AI190" i="17"/>
  <c r="AH189" i="17"/>
  <c r="AK187" i="17"/>
  <c r="AK299" i="17"/>
  <c r="AH281" i="17"/>
  <c r="AI271" i="17"/>
  <c r="AH262" i="17"/>
  <c r="AK248" i="17"/>
  <c r="AI239" i="17"/>
  <c r="AH230" i="17"/>
  <c r="AI223" i="17"/>
  <c r="AK216" i="17"/>
  <c r="AI215" i="17"/>
  <c r="AH214" i="17"/>
  <c r="AK208" i="17"/>
  <c r="AI207" i="17"/>
  <c r="AH206" i="17"/>
  <c r="AK200" i="17"/>
  <c r="AI199" i="17"/>
  <c r="AH198" i="17"/>
  <c r="AK192" i="17"/>
  <c r="AI191" i="17"/>
  <c r="AH190" i="17"/>
  <c r="AI186" i="17"/>
  <c r="AH185" i="17"/>
  <c r="AK183" i="17"/>
  <c r="AI182" i="17"/>
  <c r="AH181" i="17"/>
  <c r="AK179" i="17"/>
  <c r="AI178" i="17"/>
  <c r="AH177" i="17"/>
  <c r="AK175" i="17"/>
  <c r="AI174" i="17"/>
  <c r="AH173" i="17"/>
  <c r="AK171" i="17"/>
  <c r="AI170" i="17"/>
  <c r="AH169" i="17"/>
  <c r="AK167" i="17"/>
  <c r="AI166" i="17"/>
  <c r="AH165" i="17"/>
  <c r="AK163" i="17"/>
  <c r="AI162" i="17"/>
  <c r="AH161" i="17"/>
  <c r="AK159" i="17"/>
  <c r="AI158" i="17"/>
  <c r="AH157" i="17"/>
  <c r="AK155" i="17"/>
  <c r="AI154" i="17"/>
  <c r="AH153" i="17"/>
  <c r="AK151" i="17"/>
  <c r="AI150" i="17"/>
  <c r="AH149" i="17"/>
  <c r="AK147" i="17"/>
  <c r="AI146" i="17"/>
  <c r="AH145" i="17"/>
  <c r="AK143" i="17"/>
  <c r="AI142" i="17"/>
  <c r="AH141" i="17"/>
  <c r="AK139" i="17"/>
  <c r="AI138" i="17"/>
  <c r="AH137" i="17"/>
  <c r="AK135" i="17"/>
  <c r="AI134" i="17"/>
  <c r="AH133" i="17"/>
  <c r="AK131" i="17"/>
  <c r="AI130" i="17"/>
  <c r="AH129" i="17"/>
  <c r="AK127" i="17"/>
  <c r="AI126" i="17"/>
  <c r="AH125" i="17"/>
  <c r="AK123" i="17"/>
  <c r="AI122" i="17"/>
  <c r="AH121" i="17"/>
  <c r="AK119" i="17"/>
  <c r="AI118" i="17"/>
  <c r="AH117" i="17"/>
  <c r="AK115" i="17"/>
  <c r="AI114" i="17"/>
  <c r="AH113" i="17"/>
  <c r="AK111" i="17"/>
  <c r="AI110" i="17"/>
  <c r="AH109" i="17"/>
  <c r="AK107" i="17"/>
  <c r="AI106" i="17"/>
  <c r="AH105" i="17"/>
  <c r="AK103" i="17"/>
  <c r="AI102" i="17"/>
  <c r="AH101" i="17"/>
  <c r="AK99" i="17"/>
  <c r="AI98" i="17"/>
  <c r="AH97" i="17"/>
  <c r="AK95" i="17"/>
  <c r="AI94" i="17"/>
  <c r="AH93" i="17"/>
  <c r="AK91" i="17"/>
  <c r="AI90" i="17"/>
  <c r="AH89" i="17"/>
  <c r="AK87" i="17"/>
  <c r="AI86" i="17"/>
  <c r="AH85" i="17"/>
  <c r="AK83" i="17"/>
  <c r="AI82" i="17"/>
  <c r="AH81" i="17"/>
  <c r="AK79" i="17"/>
  <c r="AI78" i="17"/>
  <c r="AH77" i="17"/>
  <c r="AK75" i="17"/>
  <c r="AI74" i="17"/>
  <c r="AH297" i="17"/>
  <c r="AH270" i="17"/>
  <c r="AK256" i="17"/>
  <c r="AI247" i="17"/>
  <c r="AH238" i="17"/>
  <c r="AK218" i="17"/>
  <c r="AI217" i="17"/>
  <c r="AH216" i="17"/>
  <c r="AK210" i="17"/>
  <c r="AI209" i="17"/>
  <c r="AH208" i="17"/>
  <c r="AK202" i="17"/>
  <c r="AI201" i="17"/>
  <c r="AH200" i="17"/>
  <c r="AK194" i="17"/>
  <c r="AI193" i="17"/>
  <c r="AH192" i="17"/>
  <c r="AH186" i="17"/>
  <c r="AK184" i="17"/>
  <c r="AI183" i="17"/>
  <c r="AH182" i="17"/>
  <c r="AK180" i="17"/>
  <c r="AI179" i="17"/>
  <c r="AH178" i="17"/>
  <c r="AK176" i="17"/>
  <c r="AI175" i="17"/>
  <c r="AH174" i="17"/>
  <c r="AK172" i="17"/>
  <c r="AI171" i="17"/>
  <c r="AH170" i="17"/>
  <c r="AK168" i="17"/>
  <c r="AI167" i="17"/>
  <c r="AH166" i="17"/>
  <c r="AK164" i="17"/>
  <c r="AI163" i="17"/>
  <c r="AH162" i="17"/>
  <c r="AK160" i="17"/>
  <c r="AI159" i="17"/>
  <c r="AH158" i="17"/>
  <c r="AK156" i="17"/>
  <c r="AI155" i="17"/>
  <c r="AH154" i="17"/>
  <c r="AK152" i="17"/>
  <c r="AI151" i="17"/>
  <c r="AH150" i="17"/>
  <c r="AK148" i="17"/>
  <c r="AI147" i="17"/>
  <c r="AH146" i="17"/>
  <c r="AK144" i="17"/>
  <c r="AI143" i="17"/>
  <c r="AH142" i="17"/>
  <c r="AK140" i="17"/>
  <c r="AI139" i="17"/>
  <c r="AH138" i="17"/>
  <c r="AK136" i="17"/>
  <c r="AI135" i="17"/>
  <c r="AH134" i="17"/>
  <c r="AK132" i="17"/>
  <c r="AI131" i="17"/>
  <c r="AH130" i="17"/>
  <c r="AK128" i="17"/>
  <c r="AI127" i="17"/>
  <c r="AH126" i="17"/>
  <c r="AK124" i="17"/>
  <c r="AI123" i="17"/>
  <c r="AH122" i="17"/>
  <c r="AK120" i="17"/>
  <c r="AI119" i="17"/>
  <c r="AH118" i="17"/>
  <c r="AK116" i="17"/>
  <c r="AI115" i="17"/>
  <c r="AH114" i="17"/>
  <c r="AK112" i="17"/>
  <c r="AI111" i="17"/>
  <c r="AH110" i="17"/>
  <c r="AK108" i="17"/>
  <c r="AI107" i="17"/>
  <c r="AH106" i="17"/>
  <c r="AK104" i="17"/>
  <c r="AI103" i="17"/>
  <c r="AH102" i="17"/>
  <c r="AK100" i="17"/>
  <c r="AI99" i="17"/>
  <c r="AH98" i="17"/>
  <c r="AK96" i="17"/>
  <c r="AI95" i="17"/>
  <c r="AH94" i="17"/>
  <c r="AK92" i="17"/>
  <c r="AI91" i="17"/>
  <c r="AH90" i="17"/>
  <c r="AK88" i="17"/>
  <c r="AI87" i="17"/>
  <c r="AH86" i="17"/>
  <c r="AK84" i="17"/>
  <c r="AI83" i="17"/>
  <c r="AH82" i="17"/>
  <c r="AK80" i="17"/>
  <c r="AK20" i="17" s="1"/>
  <c r="AI79" i="17"/>
  <c r="AH78" i="17"/>
  <c r="AK76" i="17"/>
  <c r="AI75" i="17"/>
  <c r="AH74" i="17"/>
  <c r="AI290" i="17"/>
  <c r="AK264" i="17"/>
  <c r="AI255" i="17"/>
  <c r="AH246" i="17"/>
  <c r="AK232" i="17"/>
  <c r="AK224" i="17"/>
  <c r="AH222" i="17"/>
  <c r="AK220" i="17"/>
  <c r="AI219" i="17"/>
  <c r="AH218" i="17"/>
  <c r="AK212" i="17"/>
  <c r="AI211" i="17"/>
  <c r="AH210" i="17"/>
  <c r="AK204" i="17"/>
  <c r="AI203" i="17"/>
  <c r="AH202" i="17"/>
  <c r="AK196" i="17"/>
  <c r="AI195" i="17"/>
  <c r="AH194" i="17"/>
  <c r="AK188" i="17"/>
  <c r="AI187" i="17"/>
  <c r="AK185" i="17"/>
  <c r="AI184" i="17"/>
  <c r="AH183" i="17"/>
  <c r="AK181" i="17"/>
  <c r="AI180" i="17"/>
  <c r="AH179" i="17"/>
  <c r="AK177" i="17"/>
  <c r="AI176" i="17"/>
  <c r="AH175" i="17"/>
  <c r="AK173" i="17"/>
  <c r="AI213" i="17"/>
  <c r="AH204" i="17"/>
  <c r="AK190" i="17"/>
  <c r="AI181" i="17"/>
  <c r="AK174" i="17"/>
  <c r="AK170" i="17"/>
  <c r="AI169" i="17"/>
  <c r="AH168" i="17"/>
  <c r="AK162" i="17"/>
  <c r="AI161" i="17"/>
  <c r="AH160" i="17"/>
  <c r="AK154" i="17"/>
  <c r="AI153" i="17"/>
  <c r="AH152" i="17"/>
  <c r="AK146" i="17"/>
  <c r="AI145" i="17"/>
  <c r="AH144" i="17"/>
  <c r="AK138" i="17"/>
  <c r="AI137" i="17"/>
  <c r="AH136" i="17"/>
  <c r="AK130" i="17"/>
  <c r="AI129" i="17"/>
  <c r="AH128" i="17"/>
  <c r="AK122" i="17"/>
  <c r="AI121" i="17"/>
  <c r="AH120" i="17"/>
  <c r="AK114" i="17"/>
  <c r="AI113" i="17"/>
  <c r="AH112" i="17"/>
  <c r="AK106" i="17"/>
  <c r="AI105" i="17"/>
  <c r="AH104" i="17"/>
  <c r="AK98" i="17"/>
  <c r="AI97" i="17"/>
  <c r="AH96" i="17"/>
  <c r="AK90" i="17"/>
  <c r="AI89" i="17"/>
  <c r="AH88" i="17"/>
  <c r="AK82" i="17"/>
  <c r="AI81" i="17"/>
  <c r="AH80" i="17"/>
  <c r="AH20" i="17" s="1"/>
  <c r="AK74" i="17"/>
  <c r="AH73" i="17"/>
  <c r="AK71" i="17"/>
  <c r="AI70" i="17"/>
  <c r="AH69" i="17"/>
  <c r="AK67" i="17"/>
  <c r="AI66" i="17"/>
  <c r="AH65" i="17"/>
  <c r="AK63" i="17"/>
  <c r="AI62" i="17"/>
  <c r="AH61" i="17"/>
  <c r="AK59" i="17"/>
  <c r="AI58" i="17"/>
  <c r="AH57" i="17"/>
  <c r="AK55" i="17"/>
  <c r="AI54" i="17"/>
  <c r="AH53" i="17"/>
  <c r="AK51" i="17"/>
  <c r="AI50" i="17"/>
  <c r="AH49" i="17"/>
  <c r="AK47" i="17"/>
  <c r="AI46" i="17"/>
  <c r="AH45" i="17"/>
  <c r="AK43" i="17"/>
  <c r="AI42" i="17"/>
  <c r="AH41" i="17"/>
  <c r="AK39" i="17"/>
  <c r="AI38" i="17"/>
  <c r="AH37" i="17"/>
  <c r="AK35" i="17"/>
  <c r="AI34" i="17"/>
  <c r="AH33" i="17"/>
  <c r="AK31" i="17"/>
  <c r="AI30" i="17"/>
  <c r="AH29" i="17"/>
  <c r="AK27" i="17"/>
  <c r="AI26" i="17"/>
  <c r="AH25" i="17"/>
  <c r="AK23" i="17"/>
  <c r="AK142" i="17"/>
  <c r="AI133" i="17"/>
  <c r="AH132" i="17"/>
  <c r="AK126" i="17"/>
  <c r="AK110" i="17"/>
  <c r="AI109" i="17"/>
  <c r="AI101" i="17"/>
  <c r="AH100" i="17"/>
  <c r="AI93" i="17"/>
  <c r="AI85" i="17"/>
  <c r="AH84" i="17"/>
  <c r="AI77" i="17"/>
  <c r="AH67" i="17"/>
  <c r="AK65" i="17"/>
  <c r="AI64" i="17"/>
  <c r="AH63" i="17"/>
  <c r="AK61" i="17"/>
  <c r="AI60" i="17"/>
  <c r="AH59" i="17"/>
  <c r="AK57" i="17"/>
  <c r="AI56" i="17"/>
  <c r="AH254" i="17"/>
  <c r="AI231" i="17"/>
  <c r="AI221" i="17"/>
  <c r="AH212" i="17"/>
  <c r="AK198" i="17"/>
  <c r="AI189" i="17"/>
  <c r="AI185" i="17"/>
  <c r="AK178" i="17"/>
  <c r="AH176" i="17"/>
  <c r="AI172" i="17"/>
  <c r="AH171" i="17"/>
  <c r="AK165" i="17"/>
  <c r="AI164" i="17"/>
  <c r="AH163" i="17"/>
  <c r="AK157" i="17"/>
  <c r="AI156" i="17"/>
  <c r="AH155" i="17"/>
  <c r="AK149" i="17"/>
  <c r="AI148" i="17"/>
  <c r="AH147" i="17"/>
  <c r="AK141" i="17"/>
  <c r="AI140" i="17"/>
  <c r="AH139" i="17"/>
  <c r="AK133" i="17"/>
  <c r="AI132" i="17"/>
  <c r="AH131" i="17"/>
  <c r="AK125" i="17"/>
  <c r="AI124" i="17"/>
  <c r="AH123" i="17"/>
  <c r="AK117" i="17"/>
  <c r="AI116" i="17"/>
  <c r="AH115" i="17"/>
  <c r="AK109" i="17"/>
  <c r="AI108" i="17"/>
  <c r="AH107" i="17"/>
  <c r="AK101" i="17"/>
  <c r="AI100" i="17"/>
  <c r="AH99" i="17"/>
  <c r="AK93" i="17"/>
  <c r="AI92" i="17"/>
  <c r="AH91" i="17"/>
  <c r="AK85" i="17"/>
  <c r="AI84" i="17"/>
  <c r="AH83" i="17"/>
  <c r="AK77" i="17"/>
  <c r="AI76" i="17"/>
  <c r="AH75" i="17"/>
  <c r="AK72" i="17"/>
  <c r="AI71" i="17"/>
  <c r="AH70" i="17"/>
  <c r="AK68" i="17"/>
  <c r="AI67" i="17"/>
  <c r="AH66" i="17"/>
  <c r="AK64" i="17"/>
  <c r="AI63" i="17"/>
  <c r="AH62" i="17"/>
  <c r="AK60" i="17"/>
  <c r="AI59" i="17"/>
  <c r="AH58" i="17"/>
  <c r="AK56" i="17"/>
  <c r="AI55" i="17"/>
  <c r="AH54" i="17"/>
  <c r="AK52" i="17"/>
  <c r="AI51" i="17"/>
  <c r="AH50" i="17"/>
  <c r="AK48" i="17"/>
  <c r="AI47" i="17"/>
  <c r="AH46" i="17"/>
  <c r="AK44" i="17"/>
  <c r="AI43" i="17"/>
  <c r="AH42" i="17"/>
  <c r="AK40" i="17"/>
  <c r="AI39" i="17"/>
  <c r="AH38" i="17"/>
  <c r="AK36" i="17"/>
  <c r="AI35" i="17"/>
  <c r="AH34" i="17"/>
  <c r="AK32" i="17"/>
  <c r="AI31" i="17"/>
  <c r="AH30" i="17"/>
  <c r="AK28" i="17"/>
  <c r="AI27" i="17"/>
  <c r="AH26" i="17"/>
  <c r="AK24" i="17"/>
  <c r="AI23" i="17"/>
  <c r="AK150" i="17"/>
  <c r="AI149" i="17"/>
  <c r="AH148" i="17"/>
  <c r="AI141" i="17"/>
  <c r="AK134" i="17"/>
  <c r="AH124" i="17"/>
  <c r="AI117" i="17"/>
  <c r="AH116" i="17"/>
  <c r="AK94" i="17"/>
  <c r="AH92" i="17"/>
  <c r="AK86" i="17"/>
  <c r="AK78" i="17"/>
  <c r="AH76" i="17"/>
  <c r="AK73" i="17"/>
  <c r="AI72" i="17"/>
  <c r="AH71" i="17"/>
  <c r="AK69" i="17"/>
  <c r="AI68" i="17"/>
  <c r="AI263" i="17"/>
  <c r="AK240" i="17"/>
  <c r="AH220" i="17"/>
  <c r="AK206" i="17"/>
  <c r="AI197" i="17"/>
  <c r="AH188" i="17"/>
  <c r="AK182" i="17"/>
  <c r="AH180" i="17"/>
  <c r="AI173" i="17"/>
  <c r="AH172" i="17"/>
  <c r="AK166" i="17"/>
  <c r="AI165" i="17"/>
  <c r="AH164" i="17"/>
  <c r="AK158" i="17"/>
  <c r="AI157" i="17"/>
  <c r="AH156" i="17"/>
  <c r="AH140" i="17"/>
  <c r="AI125" i="17"/>
  <c r="AK118" i="17"/>
  <c r="AH108" i="17"/>
  <c r="AK102" i="17"/>
  <c r="O13" i="17"/>
  <c r="O14" i="17" s="1"/>
  <c r="O16" i="17" s="1"/>
  <c r="O17" i="17" s="1"/>
  <c r="K18" i="17"/>
  <c r="T23" i="17"/>
  <c r="AK25" i="17"/>
  <c r="AI15" i="17" s="1"/>
  <c r="AD27" i="17"/>
  <c r="AE28" i="17"/>
  <c r="AH31" i="17"/>
  <c r="AK33" i="17"/>
  <c r="AD35" i="17"/>
  <c r="AE36" i="17"/>
  <c r="AH39" i="17"/>
  <c r="AI40" i="17"/>
  <c r="AF45" i="17"/>
  <c r="Q46" i="17"/>
  <c r="AI48" i="17"/>
  <c r="AE52" i="17"/>
  <c r="AH55" i="17"/>
  <c r="AD64" i="17"/>
  <c r="AH68" i="17"/>
  <c r="AE73" i="17"/>
  <c r="AH87" i="17"/>
  <c r="AE92" i="17"/>
  <c r="Q94" i="17"/>
  <c r="AI96" i="17"/>
  <c r="AF101" i="17"/>
  <c r="AG101" i="17" s="1"/>
  <c r="AH119" i="17"/>
  <c r="AE124" i="17"/>
  <c r="Q126" i="17"/>
  <c r="AI128" i="17"/>
  <c r="AF133" i="17"/>
  <c r="AG133" i="17" s="1"/>
  <c r="AD147" i="17"/>
  <c r="AH151" i="17"/>
  <c r="AE156" i="17"/>
  <c r="Q158" i="17"/>
  <c r="AK169" i="17"/>
  <c r="AI14" i="17"/>
  <c r="AI16" i="17" s="1"/>
  <c r="AI17" i="17" s="1"/>
  <c r="AE16" i="17"/>
  <c r="AE17" i="17" s="1"/>
  <c r="U23" i="17"/>
  <c r="AD24" i="17"/>
  <c r="AF26" i="17"/>
  <c r="AG26" i="17" s="1"/>
  <c r="Q27" i="17"/>
  <c r="AI29" i="17"/>
  <c r="AF34" i="17"/>
  <c r="AG34" i="17" s="1"/>
  <c r="Q35" i="17"/>
  <c r="AH36" i="17"/>
  <c r="AK38" i="17"/>
  <c r="AD40" i="17"/>
  <c r="AF42" i="17"/>
  <c r="Q43" i="17"/>
  <c r="AI45" i="17"/>
  <c r="AK46" i="17"/>
  <c r="AD48" i="17"/>
  <c r="AE49" i="17"/>
  <c r="AF50" i="17"/>
  <c r="AG50" i="17" s="1"/>
  <c r="AK54" i="17"/>
  <c r="M300" i="17"/>
  <c r="H23" i="17"/>
  <c r="G18" i="17"/>
  <c r="G13" i="17"/>
  <c r="I379" i="17" s="1"/>
  <c r="W18" i="17"/>
  <c r="Y23" i="17" s="1"/>
  <c r="W13" i="17"/>
  <c r="AA18" i="17"/>
  <c r="AC23" i="17" s="1"/>
  <c r="X23" i="17"/>
  <c r="W23" i="17"/>
  <c r="V24" i="17" s="1"/>
  <c r="AD23" i="17"/>
  <c r="AL23" i="17" s="1"/>
  <c r="AE24" i="17"/>
  <c r="AF25" i="17"/>
  <c r="AG25" i="17" s="1"/>
  <c r="Q26" i="17"/>
  <c r="AH27" i="17"/>
  <c r="AI28" i="17"/>
  <c r="AK29" i="17"/>
  <c r="AD31" i="17"/>
  <c r="AE32" i="17"/>
  <c r="AF33" i="17"/>
  <c r="Q34" i="17"/>
  <c r="AH35" i="17"/>
  <c r="AI36" i="17"/>
  <c r="AK37" i="17"/>
  <c r="AD39" i="17"/>
  <c r="AE40" i="17"/>
  <c r="AF41" i="17"/>
  <c r="AG41" i="17" s="1"/>
  <c r="Q42" i="17"/>
  <c r="AH43" i="17"/>
  <c r="AI44" i="17"/>
  <c r="AK45" i="17"/>
  <c r="AD47" i="17"/>
  <c r="AE48" i="17"/>
  <c r="AF49" i="17"/>
  <c r="Q50" i="17"/>
  <c r="AH51" i="17"/>
  <c r="AI52" i="17"/>
  <c r="AK53" i="17"/>
  <c r="AD55" i="17"/>
  <c r="AD56" i="17"/>
  <c r="AF58" i="17"/>
  <c r="AG58" i="17" s="1"/>
  <c r="AH60" i="17"/>
  <c r="AK62" i="17"/>
  <c r="AE65" i="17"/>
  <c r="Q67" i="17"/>
  <c r="AI69" i="17"/>
  <c r="AD72" i="17"/>
  <c r="AE76" i="17"/>
  <c r="Q78" i="17"/>
  <c r="AI80" i="17"/>
  <c r="AI20" i="17" s="1"/>
  <c r="AF85" i="17"/>
  <c r="AG85" i="17" s="1"/>
  <c r="AK89" i="17"/>
  <c r="AD99" i="17"/>
  <c r="AH103" i="17"/>
  <c r="AE108" i="17"/>
  <c r="Q110" i="17"/>
  <c r="AI112" i="17"/>
  <c r="AF117" i="17"/>
  <c r="AK121" i="17"/>
  <c r="AD131" i="17"/>
  <c r="AH135" i="17"/>
  <c r="AE140" i="17"/>
  <c r="Q142" i="17"/>
  <c r="AI144" i="17"/>
  <c r="AF149" i="17"/>
  <c r="AG149" i="17" s="1"/>
  <c r="AK153" i="17"/>
  <c r="AD163" i="17"/>
  <c r="AH167" i="17"/>
  <c r="AE172" i="17"/>
  <c r="AD180" i="17"/>
  <c r="AH196" i="17"/>
  <c r="Q203" i="17"/>
  <c r="AE259" i="17"/>
  <c r="AK272" i="17"/>
  <c r="C13" i="17"/>
  <c r="C14" i="17" s="1"/>
  <c r="C16" i="17" s="1"/>
  <c r="F24" i="15" s="1"/>
  <c r="Q23" i="17"/>
  <c r="O15" i="17" s="1"/>
  <c r="Z24" i="17"/>
  <c r="AH24" i="17"/>
  <c r="AI25" i="17"/>
  <c r="AK26" i="17"/>
  <c r="AD28" i="17"/>
  <c r="AE29" i="17"/>
  <c r="AF30" i="17"/>
  <c r="AG30" i="17" s="1"/>
  <c r="Q31" i="17"/>
  <c r="AH32" i="17"/>
  <c r="AI33" i="17"/>
  <c r="AK34" i="17"/>
  <c r="AD36" i="17"/>
  <c r="AE37" i="17"/>
  <c r="AF38" i="17"/>
  <c r="AG38" i="17" s="1"/>
  <c r="Q39" i="17"/>
  <c r="AH40" i="17"/>
  <c r="AI41" i="17"/>
  <c r="AK42" i="17"/>
  <c r="AD44" i="17"/>
  <c r="AE45" i="17"/>
  <c r="AF46" i="17"/>
  <c r="AG46" i="17" s="1"/>
  <c r="Q47" i="17"/>
  <c r="AH48" i="17"/>
  <c r="AI49" i="17"/>
  <c r="AK50" i="17"/>
  <c r="AD52" i="17"/>
  <c r="AE53" i="17"/>
  <c r="AF54" i="17"/>
  <c r="AG54" i="17" s="1"/>
  <c r="Q55" i="17"/>
  <c r="AH56" i="17"/>
  <c r="AK58" i="17"/>
  <c r="AE61" i="17"/>
  <c r="Q63" i="17"/>
  <c r="AI65" i="17"/>
  <c r="AD68" i="17"/>
  <c r="AF70" i="17"/>
  <c r="AG70" i="17" s="1"/>
  <c r="AH72" i="17"/>
  <c r="AF77" i="17"/>
  <c r="AG77" i="17" s="1"/>
  <c r="AK81" i="17"/>
  <c r="AD91" i="17"/>
  <c r="AH95" i="17"/>
  <c r="AE100" i="17"/>
  <c r="Q102" i="17"/>
  <c r="AI104" i="17"/>
  <c r="AF109" i="17"/>
  <c r="AG109" i="17" s="1"/>
  <c r="AK113" i="17"/>
  <c r="AD123" i="17"/>
  <c r="AH127" i="17"/>
  <c r="AE132" i="17"/>
  <c r="Q134" i="17"/>
  <c r="AI136" i="17"/>
  <c r="AF141" i="17"/>
  <c r="AG141" i="17" s="1"/>
  <c r="AK145" i="17"/>
  <c r="AD155" i="17"/>
  <c r="AH159" i="17"/>
  <c r="AE164" i="17"/>
  <c r="Q166" i="17"/>
  <c r="AI168" i="17"/>
  <c r="AI177" i="17"/>
  <c r="AF182" i="17"/>
  <c r="AG182" i="17" s="1"/>
  <c r="AF210" i="17"/>
  <c r="AG210" i="17" s="1"/>
  <c r="AF236" i="17"/>
  <c r="AG236" i="17" s="1"/>
  <c r="M167" i="17"/>
  <c r="I171" i="17"/>
  <c r="M183" i="17"/>
  <c r="M191" i="17"/>
  <c r="M257" i="17"/>
  <c r="I380" i="17"/>
  <c r="I368" i="17"/>
  <c r="I371" i="17"/>
  <c r="I369" i="17"/>
  <c r="I348" i="17"/>
  <c r="I358" i="17"/>
  <c r="I339" i="17"/>
  <c r="I340" i="17"/>
  <c r="I354" i="17"/>
  <c r="I322" i="17"/>
  <c r="I324" i="17"/>
  <c r="I310" i="17"/>
  <c r="I320" i="17"/>
  <c r="I315" i="17"/>
  <c r="I316" i="17"/>
  <c r="I298" i="17"/>
  <c r="I282" i="17"/>
  <c r="I278" i="17"/>
  <c r="I303" i="17"/>
  <c r="I287" i="17"/>
  <c r="I283" i="17"/>
  <c r="I355" i="17"/>
  <c r="I281" i="17"/>
  <c r="I274" i="17"/>
  <c r="I262" i="17"/>
  <c r="I246" i="17"/>
  <c r="I242" i="17"/>
  <c r="I230" i="17"/>
  <c r="I292" i="17"/>
  <c r="I284" i="17"/>
  <c r="I267" i="17"/>
  <c r="I251" i="17"/>
  <c r="I247" i="17"/>
  <c r="I235" i="17"/>
  <c r="I293" i="17"/>
  <c r="I277" i="17"/>
  <c r="I256" i="17"/>
  <c r="I224" i="17"/>
  <c r="I222" i="17"/>
  <c r="I210" i="17"/>
  <c r="I194" i="17"/>
  <c r="I190" i="17"/>
  <c r="I265" i="17"/>
  <c r="I257" i="17"/>
  <c r="I233" i="17"/>
  <c r="I301" i="17"/>
  <c r="I260" i="17"/>
  <c r="I252" i="17"/>
  <c r="I228" i="17"/>
  <c r="I220" i="17"/>
  <c r="I208" i="17"/>
  <c r="I204" i="17"/>
  <c r="I192" i="17"/>
  <c r="I188" i="17"/>
  <c r="I229" i="17"/>
  <c r="I221" i="17"/>
  <c r="I197" i="17"/>
  <c r="I189" i="17"/>
  <c r="I176" i="17"/>
  <c r="I172" i="17"/>
  <c r="I160" i="17"/>
  <c r="I156" i="17"/>
  <c r="I144" i="17"/>
  <c r="I140" i="17"/>
  <c r="I128" i="17"/>
  <c r="I124" i="17"/>
  <c r="I112" i="17"/>
  <c r="I108" i="17"/>
  <c r="I96" i="17"/>
  <c r="I92" i="17"/>
  <c r="I80" i="17"/>
  <c r="I76" i="17"/>
  <c r="I237" i="17"/>
  <c r="I215" i="17"/>
  <c r="I191" i="17"/>
  <c r="I185" i="17"/>
  <c r="I173" i="17"/>
  <c r="I169" i="17"/>
  <c r="I157" i="17"/>
  <c r="I153" i="17"/>
  <c r="I141" i="17"/>
  <c r="I137" i="17"/>
  <c r="I125" i="17"/>
  <c r="I121" i="17"/>
  <c r="I109" i="17"/>
  <c r="I105" i="17"/>
  <c r="I93" i="17"/>
  <c r="I89" i="17"/>
  <c r="I77" i="17"/>
  <c r="I245" i="17"/>
  <c r="I201" i="17"/>
  <c r="I193" i="17"/>
  <c r="I178" i="17"/>
  <c r="I174" i="17"/>
  <c r="C18" i="17"/>
  <c r="M25" i="17"/>
  <c r="I29" i="17"/>
  <c r="M29" i="17"/>
  <c r="M33" i="17"/>
  <c r="I37" i="17"/>
  <c r="M37" i="17"/>
  <c r="M41" i="17"/>
  <c r="I45" i="17"/>
  <c r="M45" i="17"/>
  <c r="M49" i="17"/>
  <c r="I53" i="17"/>
  <c r="M53" i="17"/>
  <c r="M57" i="17"/>
  <c r="I61" i="17"/>
  <c r="M61" i="17"/>
  <c r="M65" i="17"/>
  <c r="I69" i="17"/>
  <c r="M69" i="17"/>
  <c r="M73" i="17"/>
  <c r="M78" i="17"/>
  <c r="M86" i="17"/>
  <c r="I90" i="17"/>
  <c r="M94" i="17"/>
  <c r="M102" i="17"/>
  <c r="I106" i="17"/>
  <c r="M110" i="17"/>
  <c r="M118" i="17"/>
  <c r="I122" i="17"/>
  <c r="M126" i="17"/>
  <c r="M134" i="17"/>
  <c r="I138" i="17"/>
  <c r="M142" i="17"/>
  <c r="M150" i="17"/>
  <c r="I154" i="17"/>
  <c r="M158" i="17"/>
  <c r="M166" i="17"/>
  <c r="I170" i="17"/>
  <c r="I175" i="17"/>
  <c r="M179" i="17"/>
  <c r="M215" i="17"/>
  <c r="M380" i="17"/>
  <c r="M376" i="17"/>
  <c r="M377" i="17"/>
  <c r="M374" i="17"/>
  <c r="M371" i="17"/>
  <c r="M382" i="17"/>
  <c r="M379" i="17"/>
  <c r="M372" i="17"/>
  <c r="M368" i="17"/>
  <c r="M364" i="17"/>
  <c r="M360" i="17"/>
  <c r="M373" i="17"/>
  <c r="M378" i="17"/>
  <c r="M365" i="17"/>
  <c r="M381" i="17"/>
  <c r="M370" i="17"/>
  <c r="M367" i="17"/>
  <c r="M366" i="17"/>
  <c r="M359" i="17"/>
  <c r="M356" i="17"/>
  <c r="M352" i="17"/>
  <c r="M348" i="17"/>
  <c r="M375" i="17"/>
  <c r="M361" i="17"/>
  <c r="M357" i="17"/>
  <c r="M353" i="17"/>
  <c r="M349" i="17"/>
  <c r="M362" i="17"/>
  <c r="M354" i="17"/>
  <c r="M343" i="17"/>
  <c r="M339" i="17"/>
  <c r="M335" i="17"/>
  <c r="M331" i="17"/>
  <c r="M327" i="17"/>
  <c r="M323" i="17"/>
  <c r="M355" i="17"/>
  <c r="M347" i="17"/>
  <c r="M346" i="17"/>
  <c r="M344" i="17"/>
  <c r="M340" i="17"/>
  <c r="M336" i="17"/>
  <c r="M332" i="17"/>
  <c r="M328" i="17"/>
  <c r="M363" i="17"/>
  <c r="M358" i="17"/>
  <c r="M345" i="17"/>
  <c r="M337" i="17"/>
  <c r="M329" i="17"/>
  <c r="M326" i="17"/>
  <c r="M317" i="17"/>
  <c r="M313" i="17"/>
  <c r="M309" i="17"/>
  <c r="M351" i="17"/>
  <c r="M338" i="17"/>
  <c r="M330" i="17"/>
  <c r="M325" i="17"/>
  <c r="M322" i="17"/>
  <c r="M318" i="17"/>
  <c r="M314" i="17"/>
  <c r="M310" i="17"/>
  <c r="M306" i="17"/>
  <c r="M333" i="17"/>
  <c r="M324" i="17"/>
  <c r="M321" i="17"/>
  <c r="M315" i="17"/>
  <c r="M369" i="17"/>
  <c r="M342" i="17"/>
  <c r="M316" i="17"/>
  <c r="M308" i="17"/>
  <c r="M307" i="17"/>
  <c r="M350" i="17"/>
  <c r="M341" i="17"/>
  <c r="M319" i="17"/>
  <c r="M311" i="17"/>
  <c r="M302" i="17"/>
  <c r="M298" i="17"/>
  <c r="M294" i="17"/>
  <c r="M290" i="17"/>
  <c r="M286" i="17"/>
  <c r="M282" i="17"/>
  <c r="M278" i="17"/>
  <c r="M320" i="17"/>
  <c r="M303" i="17"/>
  <c r="M299" i="17"/>
  <c r="M295" i="17"/>
  <c r="M291" i="17"/>
  <c r="M287" i="17"/>
  <c r="M283" i="17"/>
  <c r="M279" i="17"/>
  <c r="M275" i="17"/>
  <c r="M334" i="17"/>
  <c r="M312" i="17"/>
  <c r="M304" i="17"/>
  <c r="M301" i="17"/>
  <c r="M293" i="17"/>
  <c r="M285" i="17"/>
  <c r="M277" i="17"/>
  <c r="M274" i="17"/>
  <c r="M270" i="17"/>
  <c r="M266" i="17"/>
  <c r="M262" i="17"/>
  <c r="M258" i="17"/>
  <c r="M254" i="17"/>
  <c r="M250" i="17"/>
  <c r="M246" i="17"/>
  <c r="M242" i="17"/>
  <c r="M238" i="17"/>
  <c r="M234" i="17"/>
  <c r="M230" i="17"/>
  <c r="M226" i="17"/>
  <c r="M296" i="17"/>
  <c r="M288" i="17"/>
  <c r="M280" i="17"/>
  <c r="M271" i="17"/>
  <c r="M267" i="17"/>
  <c r="M263" i="17"/>
  <c r="M259" i="17"/>
  <c r="M255" i="17"/>
  <c r="M251" i="17"/>
  <c r="M247" i="17"/>
  <c r="M243" i="17"/>
  <c r="M239" i="17"/>
  <c r="M235" i="17"/>
  <c r="M231" i="17"/>
  <c r="M227" i="17"/>
  <c r="M223" i="17"/>
  <c r="M297" i="17"/>
  <c r="M281" i="17"/>
  <c r="M268" i="17"/>
  <c r="M260" i="17"/>
  <c r="M252" i="17"/>
  <c r="M244" i="17"/>
  <c r="M236" i="17"/>
  <c r="M228" i="17"/>
  <c r="M222" i="17"/>
  <c r="M218" i="17"/>
  <c r="M214" i="17"/>
  <c r="M210" i="17"/>
  <c r="M206" i="17"/>
  <c r="M202" i="17"/>
  <c r="M198" i="17"/>
  <c r="M194" i="17"/>
  <c r="M190" i="17"/>
  <c r="M292" i="17"/>
  <c r="M276" i="17"/>
  <c r="M269" i="17"/>
  <c r="M261" i="17"/>
  <c r="M253" i="17"/>
  <c r="M245" i="17"/>
  <c r="M237" i="17"/>
  <c r="M229" i="17"/>
  <c r="M305" i="17"/>
  <c r="M289" i="17"/>
  <c r="M272" i="17"/>
  <c r="M264" i="17"/>
  <c r="M256" i="17"/>
  <c r="M248" i="17"/>
  <c r="M240" i="17"/>
  <c r="M232" i="17"/>
  <c r="M224" i="17"/>
  <c r="M220" i="17"/>
  <c r="M216" i="17"/>
  <c r="M212" i="17"/>
  <c r="M208" i="17"/>
  <c r="M204" i="17"/>
  <c r="M200" i="17"/>
  <c r="M196" i="17"/>
  <c r="M192" i="17"/>
  <c r="M188" i="17"/>
  <c r="M265" i="17"/>
  <c r="M233" i="17"/>
  <c r="M217" i="17"/>
  <c r="M209" i="17"/>
  <c r="M201" i="17"/>
  <c r="M193" i="17"/>
  <c r="M184" i="17"/>
  <c r="M180" i="17"/>
  <c r="M176" i="17"/>
  <c r="M172" i="17"/>
  <c r="M168" i="17"/>
  <c r="M164" i="17"/>
  <c r="M160" i="17"/>
  <c r="M156" i="17"/>
  <c r="M152" i="17"/>
  <c r="M148" i="17"/>
  <c r="M144" i="17"/>
  <c r="M140" i="17"/>
  <c r="M136" i="17"/>
  <c r="M132" i="17"/>
  <c r="M128" i="17"/>
  <c r="M124" i="17"/>
  <c r="M120" i="17"/>
  <c r="M116" i="17"/>
  <c r="M112" i="17"/>
  <c r="M108" i="17"/>
  <c r="M104" i="17"/>
  <c r="M100" i="17"/>
  <c r="M96" i="17"/>
  <c r="M92" i="17"/>
  <c r="M88" i="17"/>
  <c r="M84" i="17"/>
  <c r="M80" i="17"/>
  <c r="M76" i="17"/>
  <c r="M273" i="17"/>
  <c r="M241" i="17"/>
  <c r="M219" i="17"/>
  <c r="M211" i="17"/>
  <c r="M203" i="17"/>
  <c r="M195" i="17"/>
  <c r="M185" i="17"/>
  <c r="M181" i="17"/>
  <c r="M177" i="17"/>
  <c r="M173" i="17"/>
  <c r="M169" i="17"/>
  <c r="M165" i="17"/>
  <c r="M161" i="17"/>
  <c r="M157" i="17"/>
  <c r="M153" i="17"/>
  <c r="M149" i="17"/>
  <c r="M145" i="17"/>
  <c r="M141" i="17"/>
  <c r="M137" i="17"/>
  <c r="M133" i="17"/>
  <c r="M129" i="17"/>
  <c r="M125" i="17"/>
  <c r="M121" i="17"/>
  <c r="M117" i="17"/>
  <c r="M113" i="17"/>
  <c r="M109" i="17"/>
  <c r="M105" i="17"/>
  <c r="M101" i="17"/>
  <c r="M97" i="17"/>
  <c r="M93" i="17"/>
  <c r="M89" i="17"/>
  <c r="M85" i="17"/>
  <c r="M81" i="17"/>
  <c r="M77" i="17"/>
  <c r="M284" i="17"/>
  <c r="M249" i="17"/>
  <c r="M225" i="17"/>
  <c r="M221" i="17"/>
  <c r="M213" i="17"/>
  <c r="M205" i="17"/>
  <c r="M197" i="17"/>
  <c r="M189" i="17"/>
  <c r="M186" i="17"/>
  <c r="M182" i="17"/>
  <c r="M178" i="17"/>
  <c r="M174" i="17"/>
  <c r="D23" i="17"/>
  <c r="P23" i="17"/>
  <c r="I24" i="17"/>
  <c r="M24" i="17"/>
  <c r="M28" i="17"/>
  <c r="I32" i="17"/>
  <c r="M32" i="17"/>
  <c r="M36" i="17"/>
  <c r="I40" i="17"/>
  <c r="M40" i="17"/>
  <c r="M44" i="17"/>
  <c r="I48" i="17"/>
  <c r="M48" i="17"/>
  <c r="M52" i="17"/>
  <c r="I56" i="17"/>
  <c r="M56" i="17"/>
  <c r="M60" i="17"/>
  <c r="I64" i="17"/>
  <c r="M64" i="17"/>
  <c r="M68" i="17"/>
  <c r="I72" i="17"/>
  <c r="M72" i="17"/>
  <c r="M75" i="17"/>
  <c r="M83" i="17"/>
  <c r="I87" i="17"/>
  <c r="M91" i="17"/>
  <c r="M99" i="17"/>
  <c r="I103" i="17"/>
  <c r="M107" i="17"/>
  <c r="M115" i="17"/>
  <c r="I119" i="17"/>
  <c r="M123" i="17"/>
  <c r="M131" i="17"/>
  <c r="I135" i="17"/>
  <c r="M139" i="17"/>
  <c r="M147" i="17"/>
  <c r="I151" i="17"/>
  <c r="M155" i="17"/>
  <c r="M163" i="17"/>
  <c r="I167" i="17"/>
  <c r="M171" i="17"/>
  <c r="M175" i="17"/>
  <c r="I187" i="17"/>
  <c r="I203" i="17"/>
  <c r="M207" i="17"/>
  <c r="D19" i="15"/>
  <c r="D18" i="15"/>
  <c r="D17" i="15"/>
  <c r="AM5" i="16"/>
  <c r="D12" i="15"/>
  <c r="D11" i="15"/>
  <c r="D10" i="15"/>
  <c r="S7" i="12"/>
  <c r="AH22" i="14"/>
  <c r="Z22" i="14"/>
  <c r="AA22" i="14" s="1"/>
  <c r="V22" i="14"/>
  <c r="W22" i="14" s="1"/>
  <c r="R22" i="14"/>
  <c r="N22" i="14"/>
  <c r="J22" i="14"/>
  <c r="F22" i="14"/>
  <c r="B22" i="14"/>
  <c r="AJ19" i="14"/>
  <c r="AI11" i="14"/>
  <c r="AE11" i="14"/>
  <c r="AA11" i="14"/>
  <c r="W11" i="14"/>
  <c r="S11" i="14"/>
  <c r="AI9" i="14"/>
  <c r="AI13" i="14" s="1"/>
  <c r="AI15" i="14" s="1"/>
  <c r="AI16" i="14" s="1"/>
  <c r="AE9" i="14"/>
  <c r="AE12" i="14" s="1"/>
  <c r="AA9" i="14"/>
  <c r="W9" i="14"/>
  <c r="S9" i="14"/>
  <c r="O9" i="14"/>
  <c r="O17" i="14" s="1"/>
  <c r="K9" i="14"/>
  <c r="G9" i="14"/>
  <c r="C9" i="14"/>
  <c r="AI7" i="14"/>
  <c r="AH237" i="14" s="1"/>
  <c r="AE7" i="14"/>
  <c r="AE242" i="14" s="1"/>
  <c r="AA7" i="14"/>
  <c r="W7" i="14"/>
  <c r="S7" i="14"/>
  <c r="O7" i="14"/>
  <c r="Q63" i="14" s="1"/>
  <c r="K7" i="14"/>
  <c r="G7" i="14"/>
  <c r="C7" i="14"/>
  <c r="AM6" i="14"/>
  <c r="AM7" i="14" s="1"/>
  <c r="AM5" i="14"/>
  <c r="AE145" i="16"/>
  <c r="AF113" i="16"/>
  <c r="AE73" i="16"/>
  <c r="Q59" i="16"/>
  <c r="AE41" i="16"/>
  <c r="AE29" i="16"/>
  <c r="AH22" i="16"/>
  <c r="AA22" i="16"/>
  <c r="Z22" i="16"/>
  <c r="V22" i="16"/>
  <c r="W22" i="16" s="1"/>
  <c r="R22" i="16"/>
  <c r="N22" i="16"/>
  <c r="J22" i="16"/>
  <c r="F22" i="16"/>
  <c r="B22" i="16"/>
  <c r="AJ19" i="16"/>
  <c r="AI11" i="16"/>
  <c r="AE11" i="16"/>
  <c r="AA11" i="16"/>
  <c r="W11" i="16"/>
  <c r="S11" i="16"/>
  <c r="AI9" i="16"/>
  <c r="AE9" i="16"/>
  <c r="AE12" i="16" s="1"/>
  <c r="AA9" i="16"/>
  <c r="AA17" i="16" s="1"/>
  <c r="W9" i="16"/>
  <c r="S9" i="16"/>
  <c r="O9" i="16"/>
  <c r="K9" i="16"/>
  <c r="G9" i="16"/>
  <c r="C9" i="16"/>
  <c r="AI7" i="16"/>
  <c r="AI149" i="16" s="1"/>
  <c r="AE7" i="16"/>
  <c r="AD201" i="16" s="1"/>
  <c r="AA7" i="16"/>
  <c r="W7" i="16"/>
  <c r="S7" i="16"/>
  <c r="O7" i="16"/>
  <c r="Q28" i="16" s="1"/>
  <c r="K7" i="16"/>
  <c r="G7" i="16"/>
  <c r="C7" i="16"/>
  <c r="AM6" i="16"/>
  <c r="AM7" i="16" s="1"/>
  <c r="D6" i="15"/>
  <c r="C20" i="15"/>
  <c r="B20" i="15"/>
  <c r="C6" i="15"/>
  <c r="C13" i="15"/>
  <c r="B13" i="15"/>
  <c r="D20" i="15" l="1"/>
  <c r="I206" i="17"/>
  <c r="I248" i="17"/>
  <c r="I231" i="17"/>
  <c r="I263" i="17"/>
  <c r="I226" i="17"/>
  <c r="I258" i="17"/>
  <c r="I307" i="17"/>
  <c r="I299" i="17"/>
  <c r="I294" i="17"/>
  <c r="I326" i="17"/>
  <c r="I359" i="17"/>
  <c r="I323" i="17"/>
  <c r="I365" i="17"/>
  <c r="E43" i="17"/>
  <c r="S23" i="17"/>
  <c r="R24" i="17" s="1"/>
  <c r="U24" i="17" s="1"/>
  <c r="E26" i="15"/>
  <c r="E27" i="15" s="1"/>
  <c r="I179" i="17"/>
  <c r="I225" i="17"/>
  <c r="I376" i="17"/>
  <c r="I381" i="17"/>
  <c r="I364" i="17"/>
  <c r="I370" i="17"/>
  <c r="I366" i="17"/>
  <c r="I361" i="17"/>
  <c r="I357" i="17"/>
  <c r="I350" i="17"/>
  <c r="I335" i="17"/>
  <c r="I362" i="17"/>
  <c r="I336" i="17"/>
  <c r="I341" i="17"/>
  <c r="I317" i="17"/>
  <c r="I347" i="17"/>
  <c r="I321" i="17"/>
  <c r="I306" i="17"/>
  <c r="I319" i="17"/>
  <c r="I312" i="17"/>
  <c r="I308" i="17"/>
  <c r="I290" i="17"/>
  <c r="I330" i="17"/>
  <c r="I295" i="17"/>
  <c r="I279" i="17"/>
  <c r="I297" i="17"/>
  <c r="I270" i="17"/>
  <c r="I254" i="17"/>
  <c r="I238" i="17"/>
  <c r="I304" i="17"/>
  <c r="I276" i="17"/>
  <c r="I259" i="17"/>
  <c r="I243" i="17"/>
  <c r="I227" i="17"/>
  <c r="I272" i="17"/>
  <c r="I240" i="17"/>
  <c r="I218" i="17"/>
  <c r="I202" i="17"/>
  <c r="I288" i="17"/>
  <c r="I249" i="17"/>
  <c r="I285" i="17"/>
  <c r="I244" i="17"/>
  <c r="I216" i="17"/>
  <c r="I200" i="17"/>
  <c r="I280" i="17"/>
  <c r="I213" i="17"/>
  <c r="I184" i="17"/>
  <c r="I168" i="17"/>
  <c r="I152" i="17"/>
  <c r="I136" i="17"/>
  <c r="I120" i="17"/>
  <c r="I104" i="17"/>
  <c r="I88" i="17"/>
  <c r="I296" i="17"/>
  <c r="I207" i="17"/>
  <c r="I181" i="17"/>
  <c r="I165" i="17"/>
  <c r="I149" i="17"/>
  <c r="I133" i="17"/>
  <c r="I117" i="17"/>
  <c r="I101" i="17"/>
  <c r="I85" i="17"/>
  <c r="I217" i="17"/>
  <c r="I186" i="17"/>
  <c r="I82" i="17"/>
  <c r="I98" i="17"/>
  <c r="I114" i="17"/>
  <c r="I130" i="17"/>
  <c r="I146" i="17"/>
  <c r="I162" i="17"/>
  <c r="I28" i="17"/>
  <c r="I36" i="17"/>
  <c r="I44" i="17"/>
  <c r="I52" i="17"/>
  <c r="I60" i="17"/>
  <c r="I68" i="17"/>
  <c r="I375" i="17"/>
  <c r="I372" i="17"/>
  <c r="I352" i="17"/>
  <c r="I349" i="17"/>
  <c r="I327" i="17"/>
  <c r="I328" i="17"/>
  <c r="I325" i="17"/>
  <c r="I334" i="17"/>
  <c r="I314" i="17"/>
  <c r="I338" i="17"/>
  <c r="I219" i="17"/>
  <c r="I374" i="17"/>
  <c r="I378" i="17"/>
  <c r="I360" i="17"/>
  <c r="I367" i="17"/>
  <c r="I363" i="17"/>
  <c r="I356" i="17"/>
  <c r="I353" i="17"/>
  <c r="I346" i="17"/>
  <c r="I331" i="17"/>
  <c r="I351" i="17"/>
  <c r="I332" i="17"/>
  <c r="I333" i="17"/>
  <c r="I313" i="17"/>
  <c r="I342" i="17"/>
  <c r="I318" i="17"/>
  <c r="I345" i="17"/>
  <c r="I311" i="17"/>
  <c r="I337" i="17"/>
  <c r="I302" i="17"/>
  <c r="I286" i="17"/>
  <c r="I305" i="17"/>
  <c r="I291" i="17"/>
  <c r="I275" i="17"/>
  <c r="I289" i="17"/>
  <c r="I266" i="17"/>
  <c r="I250" i="17"/>
  <c r="I234" i="17"/>
  <c r="I300" i="17"/>
  <c r="I271" i="17"/>
  <c r="I255" i="17"/>
  <c r="I239" i="17"/>
  <c r="I223" i="17"/>
  <c r="I264" i="17"/>
  <c r="I232" i="17"/>
  <c r="I214" i="17"/>
  <c r="I198" i="17"/>
  <c r="I273" i="17"/>
  <c r="I241" i="17"/>
  <c r="I268" i="17"/>
  <c r="I236" i="17"/>
  <c r="I212" i="17"/>
  <c r="I196" i="17"/>
  <c r="I261" i="17"/>
  <c r="I205" i="17"/>
  <c r="I180" i="17"/>
  <c r="I164" i="17"/>
  <c r="I148" i="17"/>
  <c r="I132" i="17"/>
  <c r="I116" i="17"/>
  <c r="I100" i="17"/>
  <c r="I84" i="17"/>
  <c r="I269" i="17"/>
  <c r="I199" i="17"/>
  <c r="I177" i="17"/>
  <c r="I161" i="17"/>
  <c r="I145" i="17"/>
  <c r="I129" i="17"/>
  <c r="I113" i="17"/>
  <c r="I97" i="17"/>
  <c r="I81" i="17"/>
  <c r="I209" i="17"/>
  <c r="I182" i="17"/>
  <c r="I25" i="17"/>
  <c r="I33" i="17"/>
  <c r="I41" i="17"/>
  <c r="I49" i="17"/>
  <c r="I57" i="17"/>
  <c r="I65" i="17"/>
  <c r="I73" i="17"/>
  <c r="I211" i="17"/>
  <c r="I79" i="17"/>
  <c r="I95" i="17"/>
  <c r="I111" i="17"/>
  <c r="I127" i="17"/>
  <c r="I143" i="17"/>
  <c r="I159" i="17"/>
  <c r="I253" i="17"/>
  <c r="I382" i="17"/>
  <c r="I377" i="17"/>
  <c r="I373" i="17"/>
  <c r="I343" i="17"/>
  <c r="I344" i="17"/>
  <c r="I309" i="17"/>
  <c r="I329" i="17"/>
  <c r="AN23" i="17"/>
  <c r="AM13" i="17"/>
  <c r="S17" i="14"/>
  <c r="W12" i="14"/>
  <c r="P22" i="14"/>
  <c r="AK22" i="14"/>
  <c r="AE25" i="14"/>
  <c r="Q27" i="14"/>
  <c r="AI29" i="14"/>
  <c r="AD32" i="14"/>
  <c r="AF34" i="14"/>
  <c r="AH36" i="14"/>
  <c r="AK38" i="14"/>
  <c r="AE41" i="14"/>
  <c r="Q43" i="14"/>
  <c r="AI45" i="14"/>
  <c r="AD48" i="14"/>
  <c r="AF50" i="14"/>
  <c r="AH52" i="14"/>
  <c r="AK54" i="14"/>
  <c r="AE57" i="14"/>
  <c r="Q59" i="14"/>
  <c r="AI61" i="14"/>
  <c r="AD64" i="14"/>
  <c r="AF66" i="14"/>
  <c r="AH68" i="14"/>
  <c r="AK70" i="14"/>
  <c r="AE73" i="14"/>
  <c r="Q75" i="14"/>
  <c r="AI77" i="14"/>
  <c r="AF82" i="14"/>
  <c r="AD92" i="14"/>
  <c r="AE101" i="14"/>
  <c r="AF110" i="14"/>
  <c r="Q119" i="14"/>
  <c r="AH128" i="14"/>
  <c r="AI141" i="14"/>
  <c r="Q171" i="14"/>
  <c r="AD257" i="14"/>
  <c r="AA17" i="14"/>
  <c r="H22" i="14"/>
  <c r="AB22" i="14"/>
  <c r="Q23" i="14"/>
  <c r="AI25" i="14"/>
  <c r="AD28" i="14"/>
  <c r="AF30" i="14"/>
  <c r="AH32" i="14"/>
  <c r="AK34" i="14"/>
  <c r="AE37" i="14"/>
  <c r="Q39" i="14"/>
  <c r="AI41" i="14"/>
  <c r="AD44" i="14"/>
  <c r="AF46" i="14"/>
  <c r="AH48" i="14"/>
  <c r="AK50" i="14"/>
  <c r="AE53" i="14"/>
  <c r="Q55" i="14"/>
  <c r="AI57" i="14"/>
  <c r="AD60" i="14"/>
  <c r="AF62" i="14"/>
  <c r="AH64" i="14"/>
  <c r="AK66" i="14"/>
  <c r="AE69" i="14"/>
  <c r="Q71" i="14"/>
  <c r="AI73" i="14"/>
  <c r="AD76" i="14"/>
  <c r="AK78" i="14"/>
  <c r="AE85" i="14"/>
  <c r="AF94" i="14"/>
  <c r="Q103" i="14"/>
  <c r="AH112" i="14"/>
  <c r="AI121" i="14"/>
  <c r="AK130" i="14"/>
  <c r="AF146" i="14"/>
  <c r="AK182" i="14"/>
  <c r="W17" i="14"/>
  <c r="AF22" i="14"/>
  <c r="AD24" i="14"/>
  <c r="AF26" i="14"/>
  <c r="AH28" i="14"/>
  <c r="AK30" i="14"/>
  <c r="AE33" i="14"/>
  <c r="Q35" i="14"/>
  <c r="AI37" i="14"/>
  <c r="AD40" i="14"/>
  <c r="AF42" i="14"/>
  <c r="AH44" i="14"/>
  <c r="AK46" i="14"/>
  <c r="AE49" i="14"/>
  <c r="Q51" i="14"/>
  <c r="AI53" i="14"/>
  <c r="AD56" i="14"/>
  <c r="AF58" i="14"/>
  <c r="AH60" i="14"/>
  <c r="AK62" i="14"/>
  <c r="AE65" i="14"/>
  <c r="Q67" i="14"/>
  <c r="AI69" i="14"/>
  <c r="AD72" i="14"/>
  <c r="AF74" i="14"/>
  <c r="AH76" i="14"/>
  <c r="AD80" i="14"/>
  <c r="Q87" i="14"/>
  <c r="AH96" i="14"/>
  <c r="AI105" i="14"/>
  <c r="AK114" i="14"/>
  <c r="AD124" i="14"/>
  <c r="AE133" i="14"/>
  <c r="AH164" i="14"/>
  <c r="Q186" i="14"/>
  <c r="X22" i="14"/>
  <c r="AH24" i="14"/>
  <c r="AK26" i="14"/>
  <c r="AE29" i="14"/>
  <c r="Q31" i="14"/>
  <c r="AI33" i="14"/>
  <c r="AD36" i="14"/>
  <c r="AF38" i="14"/>
  <c r="AH40" i="14"/>
  <c r="AK42" i="14"/>
  <c r="AE45" i="14"/>
  <c r="Q47" i="14"/>
  <c r="AI49" i="14"/>
  <c r="AD52" i="14"/>
  <c r="AF54" i="14"/>
  <c r="AH56" i="14"/>
  <c r="AK58" i="14"/>
  <c r="AE61" i="14"/>
  <c r="AI65" i="14"/>
  <c r="AD68" i="14"/>
  <c r="AF70" i="14"/>
  <c r="AH72" i="14"/>
  <c r="AK74" i="14"/>
  <c r="AE77" i="14"/>
  <c r="AE81" i="14"/>
  <c r="AI89" i="14"/>
  <c r="AK98" i="14"/>
  <c r="AD108" i="14"/>
  <c r="AE117" i="14"/>
  <c r="AF126" i="14"/>
  <c r="AH134" i="14"/>
  <c r="AE169" i="14"/>
  <c r="AF31" i="16"/>
  <c r="AF49" i="16"/>
  <c r="AD63" i="16"/>
  <c r="AD95" i="16"/>
  <c r="AE120" i="16"/>
  <c r="AE171" i="16"/>
  <c r="AI13" i="16"/>
  <c r="AI15" i="16" s="1"/>
  <c r="AI16" i="16" s="1"/>
  <c r="L22" i="16"/>
  <c r="AD25" i="16"/>
  <c r="AD32" i="16"/>
  <c r="Q50" i="16"/>
  <c r="AD64" i="16"/>
  <c r="AE104" i="16"/>
  <c r="AF122" i="16"/>
  <c r="Q180" i="16"/>
  <c r="Q27" i="16"/>
  <c r="AE40" i="16"/>
  <c r="AF58" i="16"/>
  <c r="AE72" i="16"/>
  <c r="AD111" i="16"/>
  <c r="AF129" i="16"/>
  <c r="D13" i="15"/>
  <c r="AA16" i="17"/>
  <c r="AA17" i="17" s="1"/>
  <c r="AA15" i="17"/>
  <c r="E27" i="17"/>
  <c r="E162" i="17"/>
  <c r="W16" i="17"/>
  <c r="W17" i="17" s="1"/>
  <c r="W15" i="17"/>
  <c r="E63" i="17"/>
  <c r="E167" i="17"/>
  <c r="E102" i="17"/>
  <c r="E48" i="17"/>
  <c r="E147" i="17"/>
  <c r="E113" i="17"/>
  <c r="E88" i="17"/>
  <c r="E168" i="17"/>
  <c r="E224" i="17"/>
  <c r="E198" i="17"/>
  <c r="E288" i="17"/>
  <c r="E283" i="17"/>
  <c r="E361" i="17"/>
  <c r="E309" i="17"/>
  <c r="E340" i="17"/>
  <c r="E364" i="17"/>
  <c r="AG64" i="17"/>
  <c r="AG148" i="17"/>
  <c r="E191" i="17"/>
  <c r="E78" i="17"/>
  <c r="E91" i="17"/>
  <c r="E117" i="17"/>
  <c r="E92" i="17"/>
  <c r="E225" i="17"/>
  <c r="E232" i="17"/>
  <c r="E261" i="17"/>
  <c r="E300" i="17"/>
  <c r="E202" i="17"/>
  <c r="E218" i="17"/>
  <c r="E244" i="17"/>
  <c r="E289" i="17"/>
  <c r="E235" i="17"/>
  <c r="E251" i="17"/>
  <c r="E267" i="17"/>
  <c r="E296" i="17"/>
  <c r="E238" i="17"/>
  <c r="E254" i="17"/>
  <c r="E270" i="17"/>
  <c r="E293" i="17"/>
  <c r="E287" i="17"/>
  <c r="E303" i="17"/>
  <c r="E286" i="17"/>
  <c r="E302" i="17"/>
  <c r="E342" i="17"/>
  <c r="E319" i="17"/>
  <c r="E322" i="17"/>
  <c r="E315" i="17"/>
  <c r="E310" i="17"/>
  <c r="E330" i="17"/>
  <c r="E313" i="17"/>
  <c r="E344" i="17"/>
  <c r="E327" i="17"/>
  <c r="E343" i="17"/>
  <c r="E353" i="17"/>
  <c r="E352" i="17"/>
  <c r="E363" i="17"/>
  <c r="E370" i="17"/>
  <c r="E368" i="17"/>
  <c r="E378" i="17"/>
  <c r="E382" i="17"/>
  <c r="AG157" i="17"/>
  <c r="E106" i="17"/>
  <c r="AG93" i="17"/>
  <c r="E146" i="17"/>
  <c r="E42" i="17"/>
  <c r="AG114" i="17"/>
  <c r="AG28" i="17"/>
  <c r="AG60" i="17"/>
  <c r="AG113" i="17"/>
  <c r="AG145" i="17"/>
  <c r="AG194" i="17"/>
  <c r="AG82" i="17"/>
  <c r="AG146" i="17"/>
  <c r="AG200" i="17"/>
  <c r="AG80" i="17"/>
  <c r="AG20" i="17" s="1"/>
  <c r="AF20" i="17"/>
  <c r="AG112" i="17"/>
  <c r="AG144" i="17"/>
  <c r="AG176" i="17"/>
  <c r="AG211" i="17"/>
  <c r="AG243" i="17"/>
  <c r="AG248" i="17"/>
  <c r="AG287" i="17"/>
  <c r="AG201" i="17"/>
  <c r="AG234" i="17"/>
  <c r="AG266" i="17"/>
  <c r="AG299" i="17"/>
  <c r="AG233" i="17"/>
  <c r="AG249" i="17"/>
  <c r="AG265" i="17"/>
  <c r="AG290" i="17"/>
  <c r="AG342" i="17"/>
  <c r="AG357" i="17"/>
  <c r="AG352" i="17"/>
  <c r="AG351" i="17"/>
  <c r="E170" i="17"/>
  <c r="E38" i="17"/>
  <c r="E58" i="17"/>
  <c r="E25" i="17"/>
  <c r="E57" i="17"/>
  <c r="E134" i="17"/>
  <c r="E74" i="17"/>
  <c r="E32" i="17"/>
  <c r="E115" i="17"/>
  <c r="E178" i="17"/>
  <c r="E241" i="17"/>
  <c r="E81" i="17"/>
  <c r="E129" i="17"/>
  <c r="E161" i="17"/>
  <c r="E203" i="17"/>
  <c r="E104" i="17"/>
  <c r="E136" i="17"/>
  <c r="E184" i="17"/>
  <c r="E192" i="17"/>
  <c r="E256" i="17"/>
  <c r="E253" i="17"/>
  <c r="E214" i="17"/>
  <c r="E268" i="17"/>
  <c r="E247" i="17"/>
  <c r="E234" i="17"/>
  <c r="E266" i="17"/>
  <c r="E299" i="17"/>
  <c r="E298" i="17"/>
  <c r="E311" i="17"/>
  <c r="E306" i="17"/>
  <c r="E324" i="17"/>
  <c r="E323" i="17"/>
  <c r="E349" i="17"/>
  <c r="E365" i="17"/>
  <c r="E375" i="17"/>
  <c r="AG37" i="17"/>
  <c r="AG48" i="17"/>
  <c r="AG89" i="17"/>
  <c r="AG153" i="17"/>
  <c r="AG132" i="17"/>
  <c r="AG356" i="17"/>
  <c r="Q20" i="17"/>
  <c r="M20" i="17"/>
  <c r="E154" i="17"/>
  <c r="E23" i="17"/>
  <c r="E24" i="15" s="1"/>
  <c r="E34" i="17"/>
  <c r="E62" i="17"/>
  <c r="E29" i="17"/>
  <c r="E61" i="17"/>
  <c r="E142" i="17"/>
  <c r="E79" i="17"/>
  <c r="E36" i="17"/>
  <c r="E68" i="17"/>
  <c r="E123" i="17"/>
  <c r="E182" i="17"/>
  <c r="E205" i="17"/>
  <c r="E101" i="17"/>
  <c r="E149" i="17"/>
  <c r="E181" i="17"/>
  <c r="E76" i="17"/>
  <c r="E124" i="17"/>
  <c r="E156" i="17"/>
  <c r="E193" i="17"/>
  <c r="E196" i="17"/>
  <c r="E264" i="17"/>
  <c r="E328" i="17"/>
  <c r="E51" i="17"/>
  <c r="E35" i="17"/>
  <c r="E130" i="17"/>
  <c r="AG117" i="17"/>
  <c r="AG49" i="17"/>
  <c r="E46" i="17"/>
  <c r="AG33" i="17"/>
  <c r="E30" i="17"/>
  <c r="G14" i="17"/>
  <c r="G16" i="17" s="1"/>
  <c r="I123" i="17"/>
  <c r="I99" i="17"/>
  <c r="I66" i="17"/>
  <c r="I62" i="17"/>
  <c r="I58" i="17"/>
  <c r="I147" i="17"/>
  <c r="I139" i="17"/>
  <c r="I131" i="17"/>
  <c r="I91" i="17"/>
  <c r="I83" i="17"/>
  <c r="I75" i="17"/>
  <c r="I74" i="17"/>
  <c r="I70" i="17"/>
  <c r="I163" i="17"/>
  <c r="I155" i="17"/>
  <c r="I115" i="17"/>
  <c r="I107" i="17"/>
  <c r="I158" i="17"/>
  <c r="I126" i="17"/>
  <c r="I94" i="17"/>
  <c r="I71" i="17"/>
  <c r="I55" i="17"/>
  <c r="I47" i="17"/>
  <c r="I39" i="17"/>
  <c r="I31" i="17"/>
  <c r="I23" i="17"/>
  <c r="E25" i="15" s="1"/>
  <c r="I166" i="17"/>
  <c r="I134" i="17"/>
  <c r="I102" i="17"/>
  <c r="I59" i="17"/>
  <c r="I50" i="17"/>
  <c r="I42" i="17"/>
  <c r="I34" i="17"/>
  <c r="I26" i="17"/>
  <c r="I183" i="17"/>
  <c r="I150" i="17"/>
  <c r="I118" i="17"/>
  <c r="I86" i="17"/>
  <c r="I67" i="17"/>
  <c r="I54" i="17"/>
  <c r="I38" i="17"/>
  <c r="I30" i="17"/>
  <c r="I142" i="17"/>
  <c r="I110" i="17"/>
  <c r="I78" i="17"/>
  <c r="I63" i="17"/>
  <c r="I51" i="17"/>
  <c r="I43" i="17"/>
  <c r="I35" i="17"/>
  <c r="I27" i="17"/>
  <c r="I195" i="17"/>
  <c r="I46" i="17"/>
  <c r="E47" i="17"/>
  <c r="E26" i="17"/>
  <c r="E215" i="17"/>
  <c r="E66" i="17"/>
  <c r="E143" i="17"/>
  <c r="E33" i="17"/>
  <c r="E49" i="17"/>
  <c r="E65" i="17"/>
  <c r="E86" i="17"/>
  <c r="E118" i="17"/>
  <c r="E150" i="17"/>
  <c r="E207" i="17"/>
  <c r="E95" i="17"/>
  <c r="E24" i="17"/>
  <c r="E40" i="17"/>
  <c r="E56" i="17"/>
  <c r="E72" i="17"/>
  <c r="E99" i="17"/>
  <c r="E131" i="17"/>
  <c r="E163" i="17"/>
  <c r="E249" i="17"/>
  <c r="E186" i="17"/>
  <c r="E213" i="17"/>
  <c r="E276" i="17"/>
  <c r="E89" i="17"/>
  <c r="E105" i="17"/>
  <c r="E121" i="17"/>
  <c r="E137" i="17"/>
  <c r="E153" i="17"/>
  <c r="E169" i="17"/>
  <c r="E185" i="17"/>
  <c r="E219" i="17"/>
  <c r="E80" i="17"/>
  <c r="E96" i="17"/>
  <c r="E112" i="17"/>
  <c r="E128" i="17"/>
  <c r="E144" i="17"/>
  <c r="E160" i="17"/>
  <c r="E176" i="17"/>
  <c r="E201" i="17"/>
  <c r="E257" i="17"/>
  <c r="E200" i="17"/>
  <c r="E216" i="17"/>
  <c r="E240" i="17"/>
  <c r="E272" i="17"/>
  <c r="E237" i="17"/>
  <c r="E269" i="17"/>
  <c r="E190" i="17"/>
  <c r="E206" i="17"/>
  <c r="E222" i="17"/>
  <c r="E252" i="17"/>
  <c r="E223" i="17"/>
  <c r="E239" i="17"/>
  <c r="E255" i="17"/>
  <c r="E271" i="17"/>
  <c r="E226" i="17"/>
  <c r="E242" i="17"/>
  <c r="E258" i="17"/>
  <c r="E274" i="17"/>
  <c r="E301" i="17"/>
  <c r="E291" i="17"/>
  <c r="E304" i="17"/>
  <c r="E290" i="17"/>
  <c r="E305" i="17"/>
  <c r="E351" i="17"/>
  <c r="E326" i="17"/>
  <c r="E325" i="17"/>
  <c r="E341" i="17"/>
  <c r="E314" i="17"/>
  <c r="E338" i="17"/>
  <c r="E317" i="17"/>
  <c r="E337" i="17"/>
  <c r="E332" i="17"/>
  <c r="E347" i="17"/>
  <c r="E331" i="17"/>
  <c r="E354" i="17"/>
  <c r="E357" i="17"/>
  <c r="E356" i="17"/>
  <c r="E366" i="17"/>
  <c r="E373" i="17"/>
  <c r="E372" i="17"/>
  <c r="E381" i="17"/>
  <c r="E376" i="17"/>
  <c r="AG62" i="17"/>
  <c r="E31" i="17"/>
  <c r="AG53" i="17"/>
  <c r="AG130" i="17"/>
  <c r="AG162" i="17"/>
  <c r="AG61" i="17"/>
  <c r="AG24" i="17"/>
  <c r="AG40" i="17"/>
  <c r="AG56" i="17"/>
  <c r="AG72" i="17"/>
  <c r="AG105" i="17"/>
  <c r="AG137" i="17"/>
  <c r="AG169" i="17"/>
  <c r="AG73" i="17"/>
  <c r="AG27" i="17"/>
  <c r="AG43" i="17"/>
  <c r="AG59" i="17"/>
  <c r="AG173" i="17"/>
  <c r="AG76" i="17"/>
  <c r="AG92" i="17"/>
  <c r="AG108" i="17"/>
  <c r="AG124" i="17"/>
  <c r="AG140" i="17"/>
  <c r="AG156" i="17"/>
  <c r="AG172" i="17"/>
  <c r="AG79" i="17"/>
  <c r="AG95" i="17"/>
  <c r="AG111" i="17"/>
  <c r="AG127" i="17"/>
  <c r="AG143" i="17"/>
  <c r="AG159" i="17"/>
  <c r="AG175" i="17"/>
  <c r="AG191" i="17"/>
  <c r="AG207" i="17"/>
  <c r="AG235" i="17"/>
  <c r="AG267" i="17"/>
  <c r="AG197" i="17"/>
  <c r="AG213" i="17"/>
  <c r="AG223" i="17"/>
  <c r="AG255" i="17"/>
  <c r="AG230" i="17"/>
  <c r="AG246" i="17"/>
  <c r="AG262" i="17"/>
  <c r="AG291" i="17"/>
  <c r="AG229" i="17"/>
  <c r="AG245" i="17"/>
  <c r="AG261" i="17"/>
  <c r="AG280" i="17"/>
  <c r="AG286" i="17"/>
  <c r="AG302" i="17"/>
  <c r="AG325" i="17"/>
  <c r="AG277" i="17"/>
  <c r="AG293" i="17"/>
  <c r="AG314" i="17"/>
  <c r="AG336" i="17"/>
  <c r="AG317" i="17"/>
  <c r="AG316" i="17"/>
  <c r="AG340" i="17"/>
  <c r="AG327" i="17"/>
  <c r="AG343" i="17"/>
  <c r="AG350" i="17"/>
  <c r="AG361" i="17"/>
  <c r="AG322" i="17"/>
  <c r="AG338" i="17"/>
  <c r="AG349" i="17"/>
  <c r="AG348" i="17"/>
  <c r="AG347" i="17"/>
  <c r="AG365" i="17"/>
  <c r="AG371" i="17"/>
  <c r="AG366" i="17"/>
  <c r="AG370" i="17"/>
  <c r="AG380" i="17"/>
  <c r="AG367" i="17"/>
  <c r="AG373" i="17"/>
  <c r="AG382" i="17"/>
  <c r="C17" i="17"/>
  <c r="E98" i="17"/>
  <c r="E54" i="17"/>
  <c r="Y24" i="17"/>
  <c r="X24" i="17"/>
  <c r="W24" i="17"/>
  <c r="V25" i="17" s="1"/>
  <c r="E111" i="17"/>
  <c r="E41" i="17"/>
  <c r="E73" i="17"/>
  <c r="E166" i="17"/>
  <c r="E127" i="17"/>
  <c r="E64" i="17"/>
  <c r="E83" i="17"/>
  <c r="E183" i="17"/>
  <c r="E197" i="17"/>
  <c r="E97" i="17"/>
  <c r="E145" i="17"/>
  <c r="E177" i="17"/>
  <c r="E265" i="17"/>
  <c r="E120" i="17"/>
  <c r="E152" i="17"/>
  <c r="E217" i="17"/>
  <c r="E208" i="17"/>
  <c r="E297" i="17"/>
  <c r="E284" i="17"/>
  <c r="E236" i="17"/>
  <c r="E231" i="17"/>
  <c r="E263" i="17"/>
  <c r="E250" i="17"/>
  <c r="E285" i="17"/>
  <c r="E282" i="17"/>
  <c r="E312" i="17"/>
  <c r="E316" i="17"/>
  <c r="E320" i="17"/>
  <c r="E350" i="17"/>
  <c r="E339" i="17"/>
  <c r="E348" i="17"/>
  <c r="E367" i="17"/>
  <c r="E379" i="17"/>
  <c r="E59" i="17"/>
  <c r="E114" i="17"/>
  <c r="E50" i="17"/>
  <c r="AG32" i="17"/>
  <c r="AG181" i="17"/>
  <c r="AG84" i="17"/>
  <c r="AG199" i="17"/>
  <c r="AG205" i="17"/>
  <c r="AG330" i="17"/>
  <c r="E90" i="17"/>
  <c r="E67" i="17"/>
  <c r="Z25" i="17"/>
  <c r="AC24" i="17"/>
  <c r="AB24" i="17"/>
  <c r="AA24" i="17"/>
  <c r="E71" i="17"/>
  <c r="E39" i="17"/>
  <c r="E175" i="17"/>
  <c r="E119" i="17"/>
  <c r="E45" i="17"/>
  <c r="E110" i="17"/>
  <c r="E187" i="17"/>
  <c r="E135" i="17"/>
  <c r="E52" i="17"/>
  <c r="E155" i="17"/>
  <c r="E199" i="17"/>
  <c r="E273" i="17"/>
  <c r="E85" i="17"/>
  <c r="E133" i="17"/>
  <c r="E165" i="17"/>
  <c r="E211" i="17"/>
  <c r="E108" i="17"/>
  <c r="E140" i="17"/>
  <c r="E172" i="17"/>
  <c r="E212" i="17"/>
  <c r="E229" i="17"/>
  <c r="E329" i="17"/>
  <c r="I20" i="17"/>
  <c r="E122" i="17"/>
  <c r="O23" i="17"/>
  <c r="N24" i="17" s="1"/>
  <c r="E179" i="17"/>
  <c r="AG42" i="17"/>
  <c r="AG45" i="17"/>
  <c r="E159" i="17"/>
  <c r="E292" i="17"/>
  <c r="E87" i="17"/>
  <c r="E151" i="17"/>
  <c r="E37" i="17"/>
  <c r="E53" i="17"/>
  <c r="E69" i="17"/>
  <c r="E94" i="17"/>
  <c r="E126" i="17"/>
  <c r="E158" i="17"/>
  <c r="E70" i="17"/>
  <c r="E103" i="17"/>
  <c r="E28" i="17"/>
  <c r="E44" i="17"/>
  <c r="E60" i="17"/>
  <c r="E75" i="17"/>
  <c r="E107" i="17"/>
  <c r="E139" i="17"/>
  <c r="E171" i="17"/>
  <c r="E174" i="17"/>
  <c r="E189" i="17"/>
  <c r="E221" i="17"/>
  <c r="E77" i="17"/>
  <c r="E93" i="17"/>
  <c r="E109" i="17"/>
  <c r="E125" i="17"/>
  <c r="E141" i="17"/>
  <c r="E157" i="17"/>
  <c r="E173" i="17"/>
  <c r="E195" i="17"/>
  <c r="E233" i="17"/>
  <c r="E84" i="17"/>
  <c r="E100" i="17"/>
  <c r="E116" i="17"/>
  <c r="E132" i="17"/>
  <c r="E148" i="17"/>
  <c r="E164" i="17"/>
  <c r="E180" i="17"/>
  <c r="E209" i="17"/>
  <c r="E188" i="17"/>
  <c r="E204" i="17"/>
  <c r="E220" i="17"/>
  <c r="E248" i="17"/>
  <c r="E281" i="17"/>
  <c r="E245" i="17"/>
  <c r="E275" i="17"/>
  <c r="E194" i="17"/>
  <c r="E210" i="17"/>
  <c r="E228" i="17"/>
  <c r="E260" i="17"/>
  <c r="E227" i="17"/>
  <c r="E243" i="17"/>
  <c r="E259" i="17"/>
  <c r="E280" i="17"/>
  <c r="E230" i="17"/>
  <c r="E246" i="17"/>
  <c r="E262" i="17"/>
  <c r="E277" i="17"/>
  <c r="E279" i="17"/>
  <c r="E295" i="17"/>
  <c r="E278" i="17"/>
  <c r="E294" i="17"/>
  <c r="E307" i="17"/>
  <c r="E308" i="17"/>
  <c r="E333" i="17"/>
  <c r="E334" i="17"/>
  <c r="E358" i="17"/>
  <c r="E318" i="17"/>
  <c r="E346" i="17"/>
  <c r="E321" i="17"/>
  <c r="E345" i="17"/>
  <c r="E336" i="17"/>
  <c r="E355" i="17"/>
  <c r="E335" i="17"/>
  <c r="E359" i="17"/>
  <c r="E371" i="17"/>
  <c r="E362" i="17"/>
  <c r="E369" i="17"/>
  <c r="E360" i="17"/>
  <c r="E377" i="17"/>
  <c r="E374" i="17"/>
  <c r="E380" i="17"/>
  <c r="M119" i="17"/>
  <c r="M87" i="17"/>
  <c r="M74" i="17"/>
  <c r="M70" i="17"/>
  <c r="M127" i="17"/>
  <c r="M103" i="17"/>
  <c r="M66" i="17"/>
  <c r="M62" i="17"/>
  <c r="M58" i="17"/>
  <c r="M159" i="17"/>
  <c r="M151" i="17"/>
  <c r="M143" i="17"/>
  <c r="M135" i="17"/>
  <c r="M111" i="17"/>
  <c r="M95" i="17"/>
  <c r="M79" i="17"/>
  <c r="M162" i="17"/>
  <c r="M130" i="17"/>
  <c r="M98" i="17"/>
  <c r="M59" i="17"/>
  <c r="M51" i="17"/>
  <c r="M43" i="17"/>
  <c r="M35" i="17"/>
  <c r="M27" i="17"/>
  <c r="M187" i="17"/>
  <c r="M170" i="17"/>
  <c r="M138" i="17"/>
  <c r="M106" i="17"/>
  <c r="M63" i="17"/>
  <c r="M54" i="17"/>
  <c r="M46" i="17"/>
  <c r="M38" i="17"/>
  <c r="M30" i="17"/>
  <c r="M31" i="17"/>
  <c r="M71" i="17"/>
  <c r="M50" i="17"/>
  <c r="M42" i="17"/>
  <c r="M199" i="17"/>
  <c r="M146" i="17"/>
  <c r="M114" i="17"/>
  <c r="M82" i="17"/>
  <c r="M67" i="17"/>
  <c r="M55" i="17"/>
  <c r="M47" i="17"/>
  <c r="M39" i="17"/>
  <c r="M23" i="17"/>
  <c r="M154" i="17"/>
  <c r="M122" i="17"/>
  <c r="M90" i="17"/>
  <c r="M34" i="17"/>
  <c r="M26" i="17"/>
  <c r="K14" i="17"/>
  <c r="K16" i="17" s="1"/>
  <c r="E138" i="17"/>
  <c r="AG125" i="17"/>
  <c r="E55" i="17"/>
  <c r="E82" i="17"/>
  <c r="AG98" i="17"/>
  <c r="AG178" i="17"/>
  <c r="AG57" i="17"/>
  <c r="AG36" i="17"/>
  <c r="AG52" i="17"/>
  <c r="AG97" i="17"/>
  <c r="AG129" i="17"/>
  <c r="AG161" i="17"/>
  <c r="AG174" i="17"/>
  <c r="AG69" i="17"/>
  <c r="AG23" i="17"/>
  <c r="AG39" i="17"/>
  <c r="AG55" i="17"/>
  <c r="AG71" i="17"/>
  <c r="AG78" i="17"/>
  <c r="AG110" i="17"/>
  <c r="AG142" i="17"/>
  <c r="AG185" i="17"/>
  <c r="AG216" i="17"/>
  <c r="AG260" i="17"/>
  <c r="AG315" i="17"/>
  <c r="AG88" i="17"/>
  <c r="AG104" i="17"/>
  <c r="AG120" i="17"/>
  <c r="AG136" i="17"/>
  <c r="AG152" i="17"/>
  <c r="AG168" i="17"/>
  <c r="AG184" i="17"/>
  <c r="AG190" i="17"/>
  <c r="AG75" i="17"/>
  <c r="AG91" i="17"/>
  <c r="AG107" i="17"/>
  <c r="AG123" i="17"/>
  <c r="AG139" i="17"/>
  <c r="AG155" i="17"/>
  <c r="AG171" i="17"/>
  <c r="AG196" i="17"/>
  <c r="AG244" i="17"/>
  <c r="AG187" i="17"/>
  <c r="AG203" i="17"/>
  <c r="AG219" i="17"/>
  <c r="AG227" i="17"/>
  <c r="AG259" i="17"/>
  <c r="AG232" i="17"/>
  <c r="AG264" i="17"/>
  <c r="AG193" i="17"/>
  <c r="AG209" i="17"/>
  <c r="AG247" i="17"/>
  <c r="AG226" i="17"/>
  <c r="AG242" i="17"/>
  <c r="AG258" i="17"/>
  <c r="AG274" i="17"/>
  <c r="AG283" i="17"/>
  <c r="AG225" i="17"/>
  <c r="AG241" i="17"/>
  <c r="AG257" i="17"/>
  <c r="AG273" i="17"/>
  <c r="AG282" i="17"/>
  <c r="AG298" i="17"/>
  <c r="AG304" i="17"/>
  <c r="AG289" i="17"/>
  <c r="AG319" i="17"/>
  <c r="AG337" i="17"/>
  <c r="AG344" i="17"/>
  <c r="AG313" i="17"/>
  <c r="AG320" i="17"/>
  <c r="AG312" i="17"/>
  <c r="AG324" i="17"/>
  <c r="AG332" i="17"/>
  <c r="AG339" i="17"/>
  <c r="AG334" i="17"/>
  <c r="AG360" i="17"/>
  <c r="AG363" i="17"/>
  <c r="AG381" i="17"/>
  <c r="AG379" i="17"/>
  <c r="L22" i="14"/>
  <c r="G17" i="14"/>
  <c r="H22" i="16"/>
  <c r="AH24" i="16"/>
  <c r="AK26" i="16"/>
  <c r="AK53" i="16"/>
  <c r="AH83" i="16"/>
  <c r="AK101" i="16"/>
  <c r="AK299" i="16"/>
  <c r="AI22" i="16"/>
  <c r="AK54" i="16"/>
  <c r="AH68" i="16"/>
  <c r="AI77" i="16"/>
  <c r="AK85" i="16"/>
  <c r="AH131" i="16"/>
  <c r="AF23" i="16"/>
  <c r="AI25" i="16"/>
  <c r="AF30" i="16"/>
  <c r="AF33" i="16"/>
  <c r="AG33" i="16" s="1"/>
  <c r="AK37" i="16"/>
  <c r="AF42" i="16"/>
  <c r="AD47" i="16"/>
  <c r="AH51" i="16"/>
  <c r="AE56" i="16"/>
  <c r="AI60" i="16"/>
  <c r="AF65" i="16"/>
  <c r="AK69" i="16"/>
  <c r="AF74" i="16"/>
  <c r="AD79" i="16"/>
  <c r="AD19" i="16" s="1"/>
  <c r="AE88" i="16"/>
  <c r="AF97" i="16"/>
  <c r="AG97" i="16" s="1"/>
  <c r="AF106" i="16"/>
  <c r="AH115" i="16"/>
  <c r="AI124" i="16"/>
  <c r="AK133" i="16"/>
  <c r="AI246" i="16"/>
  <c r="AI198" i="16"/>
  <c r="AK144" i="16"/>
  <c r="AI133" i="16"/>
  <c r="AK126" i="16"/>
  <c r="AH124" i="16"/>
  <c r="AI117" i="16"/>
  <c r="AK110" i="16"/>
  <c r="AH108" i="16"/>
  <c r="AI101" i="16"/>
  <c r="AK94" i="16"/>
  <c r="AH92" i="16"/>
  <c r="AI85" i="16"/>
  <c r="AK78" i="16"/>
  <c r="AH76" i="16"/>
  <c r="AI69" i="16"/>
  <c r="AK62" i="16"/>
  <c r="AH60" i="16"/>
  <c r="AI53" i="16"/>
  <c r="AK46" i="16"/>
  <c r="AH44" i="16"/>
  <c r="AI37" i="16"/>
  <c r="AK27" i="16"/>
  <c r="AI26" i="16"/>
  <c r="AH25" i="16"/>
  <c r="AK134" i="16"/>
  <c r="AH116" i="16"/>
  <c r="AH100" i="16"/>
  <c r="AH84" i="16"/>
  <c r="AK255" i="16"/>
  <c r="AK191" i="16"/>
  <c r="AK175" i="16"/>
  <c r="AH166" i="16"/>
  <c r="AK152" i="16"/>
  <c r="AK142" i="16"/>
  <c r="AI132" i="16"/>
  <c r="AK125" i="16"/>
  <c r="AH123" i="16"/>
  <c r="AI116" i="16"/>
  <c r="AK109" i="16"/>
  <c r="AH107" i="16"/>
  <c r="AI100" i="16"/>
  <c r="AK93" i="16"/>
  <c r="AH91" i="16"/>
  <c r="AI84" i="16"/>
  <c r="AK77" i="16"/>
  <c r="AH75" i="16"/>
  <c r="AI68" i="16"/>
  <c r="AK61" i="16"/>
  <c r="AH59" i="16"/>
  <c r="AI52" i="16"/>
  <c r="AK45" i="16"/>
  <c r="AH43" i="16"/>
  <c r="AI36" i="16"/>
  <c r="AK30" i="16"/>
  <c r="AI29" i="16"/>
  <c r="AH28" i="16"/>
  <c r="AK22" i="16"/>
  <c r="AH173" i="16"/>
  <c r="AI151" i="16"/>
  <c r="AH142" i="16"/>
  <c r="AH132" i="16"/>
  <c r="AI125" i="16"/>
  <c r="AK118" i="16"/>
  <c r="AI109" i="16"/>
  <c r="AK102" i="16"/>
  <c r="AI93" i="16"/>
  <c r="AK86" i="16"/>
  <c r="AH35" i="16"/>
  <c r="AI44" i="16"/>
  <c r="AH67" i="16"/>
  <c r="AI76" i="16"/>
  <c r="AI92" i="16"/>
  <c r="AH140" i="16"/>
  <c r="C17" i="16"/>
  <c r="AH29" i="16"/>
  <c r="AH36" i="16"/>
  <c r="AI45" i="16"/>
  <c r="Q165" i="16"/>
  <c r="Q149" i="16"/>
  <c r="Q131" i="16"/>
  <c r="Q122" i="16"/>
  <c r="Q115" i="16"/>
  <c r="Q106" i="16"/>
  <c r="Q99" i="16"/>
  <c r="Q90" i="16"/>
  <c r="Q83" i="16"/>
  <c r="Q74" i="16"/>
  <c r="Q67" i="16"/>
  <c r="Q58" i="16"/>
  <c r="Q51" i="16"/>
  <c r="Q42" i="16"/>
  <c r="Q35" i="16"/>
  <c r="Q31" i="16"/>
  <c r="Q23" i="16"/>
  <c r="Q147" i="16"/>
  <c r="Q123" i="16"/>
  <c r="Q107" i="16"/>
  <c r="Q212" i="16"/>
  <c r="Q24" i="16"/>
  <c r="Q130" i="16"/>
  <c r="Q114" i="16"/>
  <c r="Q98" i="16"/>
  <c r="Q91" i="16"/>
  <c r="Q82" i="16"/>
  <c r="AE286" i="16"/>
  <c r="AF219" i="16"/>
  <c r="AE178" i="16"/>
  <c r="AD170" i="16"/>
  <c r="AF156" i="16"/>
  <c r="AF140" i="16"/>
  <c r="AD136" i="16"/>
  <c r="AE129" i="16"/>
  <c r="AD120" i="16"/>
  <c r="AE113" i="16"/>
  <c r="AD104" i="16"/>
  <c r="AE97" i="16"/>
  <c r="AD88" i="16"/>
  <c r="AE81" i="16"/>
  <c r="AD72" i="16"/>
  <c r="AE65" i="16"/>
  <c r="AD56" i="16"/>
  <c r="AE49" i="16"/>
  <c r="AD40" i="16"/>
  <c r="AE33" i="16"/>
  <c r="AE30" i="16"/>
  <c r="AD29" i="16"/>
  <c r="AD24" i="16"/>
  <c r="AF22" i="16"/>
  <c r="AF251" i="16"/>
  <c r="AD185" i="16"/>
  <c r="AD162" i="16"/>
  <c r="AD128" i="16"/>
  <c r="AE121" i="16"/>
  <c r="AD112" i="16"/>
  <c r="AD96" i="16"/>
  <c r="AE89" i="16"/>
  <c r="AD80" i="16"/>
  <c r="AE147" i="16"/>
  <c r="AF138" i="16"/>
  <c r="AD135" i="16"/>
  <c r="AF130" i="16"/>
  <c r="AE128" i="16"/>
  <c r="AF121" i="16"/>
  <c r="AD119" i="16"/>
  <c r="AF114" i="16"/>
  <c r="AE112" i="16"/>
  <c r="AF105" i="16"/>
  <c r="AG105" i="16" s="1"/>
  <c r="AD103" i="16"/>
  <c r="AF98" i="16"/>
  <c r="AE96" i="16"/>
  <c r="AF89" i="16"/>
  <c r="AG89" i="16" s="1"/>
  <c r="AD87" i="16"/>
  <c r="AF82" i="16"/>
  <c r="AE80" i="16"/>
  <c r="AF73" i="16"/>
  <c r="AG73" i="16" s="1"/>
  <c r="AD71" i="16"/>
  <c r="AF66" i="16"/>
  <c r="AE64" i="16"/>
  <c r="AF57" i="16"/>
  <c r="AG57" i="16" s="1"/>
  <c r="AD55" i="16"/>
  <c r="AF50" i="16"/>
  <c r="AE48" i="16"/>
  <c r="AF41" i="16"/>
  <c r="AG41" i="16" s="1"/>
  <c r="AD39" i="16"/>
  <c r="AF34" i="16"/>
  <c r="AE32" i="16"/>
  <c r="AF27" i="16"/>
  <c r="AF26" i="16"/>
  <c r="AE25" i="16"/>
  <c r="AE22" i="16"/>
  <c r="AF203" i="16"/>
  <c r="AD138" i="16"/>
  <c r="AE105" i="16"/>
  <c r="V23" i="16"/>
  <c r="X22" i="16"/>
  <c r="AB22" i="16"/>
  <c r="AK23" i="16"/>
  <c r="AE26" i="16"/>
  <c r="AD28" i="16"/>
  <c r="AI30" i="16"/>
  <c r="Q34" i="16"/>
  <c r="AK38" i="16"/>
  <c r="Q43" i="16"/>
  <c r="AD48" i="16"/>
  <c r="AH52" i="16"/>
  <c r="AE57" i="16"/>
  <c r="AI61" i="16"/>
  <c r="Q66" i="16"/>
  <c r="AK70" i="16"/>
  <c r="Q75" i="16"/>
  <c r="AF81" i="16"/>
  <c r="AG81" i="16" s="1"/>
  <c r="AF90" i="16"/>
  <c r="AH99" i="16"/>
  <c r="AI108" i="16"/>
  <c r="AK117" i="16"/>
  <c r="AD127" i="16"/>
  <c r="AF136" i="16"/>
  <c r="AK160" i="16"/>
  <c r="AE242" i="16"/>
  <c r="AA12" i="16"/>
  <c r="S12" i="16"/>
  <c r="S17" i="16"/>
  <c r="U22" i="16" s="1"/>
  <c r="E19" i="15" s="1"/>
  <c r="Z23" i="16"/>
  <c r="AA23" i="16" s="1"/>
  <c r="AE15" i="14"/>
  <c r="AE16" i="14" s="1"/>
  <c r="AE13" i="14"/>
  <c r="AA12" i="14"/>
  <c r="Q378" i="14"/>
  <c r="Q374" i="14"/>
  <c r="Q379" i="14"/>
  <c r="Q375" i="14"/>
  <c r="Q380" i="14"/>
  <c r="Q376" i="14"/>
  <c r="Q377" i="14"/>
  <c r="Q373" i="14"/>
  <c r="Q371" i="14"/>
  <c r="Q367" i="14"/>
  <c r="Q381" i="14"/>
  <c r="Q372" i="14"/>
  <c r="Q368" i="14"/>
  <c r="Q369" i="14"/>
  <c r="Q366" i="14"/>
  <c r="Q362" i="14"/>
  <c r="Q363" i="14"/>
  <c r="Q370" i="14"/>
  <c r="Q364" i="14"/>
  <c r="Q360" i="14"/>
  <c r="Q356" i="14"/>
  <c r="Q352" i="14"/>
  <c r="Q348" i="14"/>
  <c r="Q361" i="14"/>
  <c r="Q357" i="14"/>
  <c r="Q353" i="14"/>
  <c r="Q349" i="14"/>
  <c r="Q365" i="14"/>
  <c r="Q358" i="14"/>
  <c r="Q354" i="14"/>
  <c r="Q350" i="14"/>
  <c r="Q346" i="14"/>
  <c r="Q347" i="14"/>
  <c r="Q343" i="14"/>
  <c r="Q339" i="14"/>
  <c r="Q335" i="14"/>
  <c r="Q331" i="14"/>
  <c r="Q351" i="14"/>
  <c r="Q345" i="14"/>
  <c r="Q344" i="14"/>
  <c r="Q340" i="14"/>
  <c r="Q336" i="14"/>
  <c r="Q332" i="14"/>
  <c r="Q355" i="14"/>
  <c r="Q341" i="14"/>
  <c r="Q337" i="14"/>
  <c r="Q333" i="14"/>
  <c r="Q329" i="14"/>
  <c r="Q325" i="14"/>
  <c r="Q321" i="14"/>
  <c r="Q317" i="14"/>
  <c r="Q313" i="14"/>
  <c r="Q309" i="14"/>
  <c r="Q305" i="14"/>
  <c r="Q301" i="14"/>
  <c r="Q334" i="14"/>
  <c r="Q330" i="14"/>
  <c r="Q326" i="14"/>
  <c r="Q322" i="14"/>
  <c r="Q318" i="14"/>
  <c r="Q314" i="14"/>
  <c r="Q310" i="14"/>
  <c r="Q306" i="14"/>
  <c r="Q302" i="14"/>
  <c r="Q359" i="14"/>
  <c r="Q338" i="14"/>
  <c r="Q327" i="14"/>
  <c r="Q323" i="14"/>
  <c r="Q319" i="14"/>
  <c r="Q315" i="14"/>
  <c r="Q311" i="14"/>
  <c r="Q307" i="14"/>
  <c r="Q303" i="14"/>
  <c r="Q342" i="14"/>
  <c r="Q320" i="14"/>
  <c r="Q304" i="14"/>
  <c r="Q298" i="14"/>
  <c r="Q294" i="14"/>
  <c r="Q290" i="14"/>
  <c r="Q286" i="14"/>
  <c r="Q282" i="14"/>
  <c r="Q278" i="14"/>
  <c r="Q324" i="14"/>
  <c r="Q308" i="14"/>
  <c r="Q299" i="14"/>
  <c r="Q295" i="14"/>
  <c r="Q291" i="14"/>
  <c r="Q287" i="14"/>
  <c r="Q283" i="14"/>
  <c r="Q279" i="14"/>
  <c r="Q328" i="14"/>
  <c r="Q312" i="14"/>
  <c r="Q300" i="14"/>
  <c r="Q296" i="14"/>
  <c r="Q292" i="14"/>
  <c r="Q288" i="14"/>
  <c r="Q284" i="14"/>
  <c r="Q280" i="14"/>
  <c r="Q276" i="14"/>
  <c r="Q297" i="14"/>
  <c r="Q281" i="14"/>
  <c r="Q273" i="14"/>
  <c r="Q269" i="14"/>
  <c r="Q265" i="14"/>
  <c r="Q261" i="14"/>
  <c r="Q257" i="14"/>
  <c r="Q253" i="14"/>
  <c r="Q249" i="14"/>
  <c r="Q245" i="14"/>
  <c r="Q285" i="14"/>
  <c r="Q274" i="14"/>
  <c r="Q270" i="14"/>
  <c r="Q266" i="14"/>
  <c r="Q262" i="14"/>
  <c r="Q258" i="14"/>
  <c r="Q254" i="14"/>
  <c r="Q250" i="14"/>
  <c r="Q316" i="14"/>
  <c r="Q289" i="14"/>
  <c r="Q275" i="14"/>
  <c r="Q271" i="14"/>
  <c r="Q267" i="14"/>
  <c r="Q263" i="14"/>
  <c r="Q259" i="14"/>
  <c r="Q255" i="14"/>
  <c r="Q251" i="14"/>
  <c r="Q247" i="14"/>
  <c r="Q272" i="14"/>
  <c r="Q256" i="14"/>
  <c r="Q248" i="14"/>
  <c r="Q241" i="14"/>
  <c r="Q237" i="14"/>
  <c r="Q233" i="14"/>
  <c r="Q229" i="14"/>
  <c r="Q225" i="14"/>
  <c r="Q221" i="14"/>
  <c r="Q217" i="14"/>
  <c r="Q213" i="14"/>
  <c r="Q209" i="14"/>
  <c r="Q205" i="14"/>
  <c r="Q201" i="14"/>
  <c r="Q197" i="14"/>
  <c r="Q193" i="14"/>
  <c r="Q189" i="14"/>
  <c r="Q260" i="14"/>
  <c r="Q242" i="14"/>
  <c r="Q238" i="14"/>
  <c r="Q234" i="14"/>
  <c r="Q230" i="14"/>
  <c r="Q226" i="14"/>
  <c r="Q222" i="14"/>
  <c r="Q218" i="14"/>
  <c r="Q214" i="14"/>
  <c r="Q210" i="14"/>
  <c r="Q206" i="14"/>
  <c r="Q202" i="14"/>
  <c r="Q198" i="14"/>
  <c r="Q194" i="14"/>
  <c r="Q190" i="14"/>
  <c r="Q277" i="14"/>
  <c r="Q264" i="14"/>
  <c r="Q243" i="14"/>
  <c r="Q239" i="14"/>
  <c r="Q235" i="14"/>
  <c r="Q231" i="14"/>
  <c r="Q227" i="14"/>
  <c r="Q223" i="14"/>
  <c r="Q219" i="14"/>
  <c r="Q215" i="14"/>
  <c r="Q211" i="14"/>
  <c r="Q207" i="14"/>
  <c r="Q203" i="14"/>
  <c r="Q199" i="14"/>
  <c r="Q195" i="14"/>
  <c r="Q191" i="14"/>
  <c r="Q187" i="14"/>
  <c r="Q252" i="14"/>
  <c r="Q232" i="14"/>
  <c r="Q216" i="14"/>
  <c r="Q200" i="14"/>
  <c r="Q188" i="14"/>
  <c r="Q184" i="14"/>
  <c r="Q180" i="14"/>
  <c r="Q176" i="14"/>
  <c r="Q172" i="14"/>
  <c r="Q168" i="14"/>
  <c r="Q164" i="14"/>
  <c r="Q160" i="14"/>
  <c r="Q156" i="14"/>
  <c r="Q152" i="14"/>
  <c r="Q148" i="14"/>
  <c r="Q144" i="14"/>
  <c r="Q140" i="14"/>
  <c r="Q136" i="14"/>
  <c r="Q293" i="14"/>
  <c r="Q268" i="14"/>
  <c r="Q246" i="14"/>
  <c r="Q236" i="14"/>
  <c r="Q220" i="14"/>
  <c r="Q204" i="14"/>
  <c r="Q185" i="14"/>
  <c r="Q181" i="14"/>
  <c r="Q177" i="14"/>
  <c r="Q173" i="14"/>
  <c r="Q169" i="14"/>
  <c r="Q165" i="14"/>
  <c r="Q161" i="14"/>
  <c r="Q157" i="14"/>
  <c r="Q153" i="14"/>
  <c r="Q149" i="14"/>
  <c r="Q145" i="14"/>
  <c r="Q141" i="14"/>
  <c r="Q240" i="14"/>
  <c r="Q224" i="14"/>
  <c r="Q208" i="14"/>
  <c r="Q192" i="14"/>
  <c r="Q182" i="14"/>
  <c r="Q178" i="14"/>
  <c r="Q174" i="14"/>
  <c r="Q170" i="14"/>
  <c r="Q166" i="14"/>
  <c r="Q162" i="14"/>
  <c r="Q158" i="14"/>
  <c r="Q154" i="14"/>
  <c r="Q150" i="14"/>
  <c r="Q146" i="14"/>
  <c r="Q142" i="14"/>
  <c r="Q138" i="14"/>
  <c r="Q134" i="14"/>
  <c r="Q196" i="14"/>
  <c r="Q175" i="14"/>
  <c r="Q159" i="14"/>
  <c r="Q143" i="14"/>
  <c r="Q135" i="14"/>
  <c r="Q132" i="14"/>
  <c r="Q128" i="14"/>
  <c r="Q124" i="14"/>
  <c r="Q120" i="14"/>
  <c r="Q116" i="14"/>
  <c r="Q112" i="14"/>
  <c r="Q108" i="14"/>
  <c r="Q104" i="14"/>
  <c r="Q100" i="14"/>
  <c r="Q96" i="14"/>
  <c r="Q92" i="14"/>
  <c r="Q88" i="14"/>
  <c r="Q84" i="14"/>
  <c r="Q80" i="14"/>
  <c r="Q212" i="14"/>
  <c r="Q179" i="14"/>
  <c r="Q163" i="14"/>
  <c r="Q147" i="14"/>
  <c r="Q137" i="14"/>
  <c r="Q133" i="14"/>
  <c r="Q129" i="14"/>
  <c r="Q125" i="14"/>
  <c r="Q121" i="14"/>
  <c r="Q117" i="14"/>
  <c r="Q113" i="14"/>
  <c r="Q109" i="14"/>
  <c r="Q105" i="14"/>
  <c r="Q101" i="14"/>
  <c r="Q97" i="14"/>
  <c r="Q93" i="14"/>
  <c r="Q89" i="14"/>
  <c r="Q85" i="14"/>
  <c r="Q228" i="14"/>
  <c r="Q183" i="14"/>
  <c r="Q167" i="14"/>
  <c r="Q151" i="14"/>
  <c r="Q130" i="14"/>
  <c r="Q126" i="14"/>
  <c r="Q122" i="14"/>
  <c r="Q118" i="14"/>
  <c r="Q114" i="14"/>
  <c r="Q110" i="14"/>
  <c r="Q106" i="14"/>
  <c r="Q102" i="14"/>
  <c r="Q98" i="14"/>
  <c r="Q94" i="14"/>
  <c r="Q90" i="14"/>
  <c r="Q86" i="14"/>
  <c r="Q82" i="14"/>
  <c r="Q78" i="14"/>
  <c r="AF381" i="14"/>
  <c r="AE380" i="14"/>
  <c r="AD379" i="14"/>
  <c r="AF377" i="14"/>
  <c r="AE376" i="14"/>
  <c r="AD375" i="14"/>
  <c r="AF373" i="14"/>
  <c r="AE381" i="14"/>
  <c r="AD380" i="14"/>
  <c r="AF378" i="14"/>
  <c r="AE377" i="14"/>
  <c r="AD376" i="14"/>
  <c r="AF374" i="14"/>
  <c r="AG374" i="14" s="1"/>
  <c r="AE373" i="14"/>
  <c r="AD381" i="14"/>
  <c r="AF379" i="14"/>
  <c r="AE378" i="14"/>
  <c r="AD377" i="14"/>
  <c r="AF375" i="14"/>
  <c r="AE374" i="14"/>
  <c r="AE375" i="14"/>
  <c r="AD372" i="14"/>
  <c r="AF370" i="14"/>
  <c r="AE369" i="14"/>
  <c r="AD368" i="14"/>
  <c r="AE379" i="14"/>
  <c r="AD373" i="14"/>
  <c r="AF371" i="14"/>
  <c r="AE370" i="14"/>
  <c r="AD369" i="14"/>
  <c r="AF376" i="14"/>
  <c r="AD374" i="14"/>
  <c r="AF372" i="14"/>
  <c r="AE371" i="14"/>
  <c r="AD370" i="14"/>
  <c r="AF368" i="14"/>
  <c r="AE367" i="14"/>
  <c r="AF369" i="14"/>
  <c r="AG369" i="14" s="1"/>
  <c r="AD367" i="14"/>
  <c r="AF365" i="14"/>
  <c r="AE364" i="14"/>
  <c r="AD363" i="14"/>
  <c r="AF361" i="14"/>
  <c r="AE360" i="14"/>
  <c r="AD359" i="14"/>
  <c r="AD371" i="14"/>
  <c r="AF366" i="14"/>
  <c r="AE365" i="14"/>
  <c r="AD364" i="14"/>
  <c r="AF362" i="14"/>
  <c r="AE361" i="14"/>
  <c r="AD360" i="14"/>
  <c r="AF380" i="14"/>
  <c r="AG380" i="14" s="1"/>
  <c r="AE368" i="14"/>
  <c r="AE366" i="14"/>
  <c r="AD365" i="14"/>
  <c r="AF363" i="14"/>
  <c r="AE362" i="14"/>
  <c r="AD361" i="14"/>
  <c r="AF359" i="14"/>
  <c r="AF364" i="14"/>
  <c r="AG364" i="14" s="1"/>
  <c r="AD362" i="14"/>
  <c r="AE358" i="14"/>
  <c r="AD357" i="14"/>
  <c r="AF355" i="14"/>
  <c r="AE354" i="14"/>
  <c r="AD353" i="14"/>
  <c r="AF351" i="14"/>
  <c r="AE350" i="14"/>
  <c r="AD349" i="14"/>
  <c r="AF347" i="14"/>
  <c r="AE346" i="14"/>
  <c r="AD345" i="14"/>
  <c r="AD378" i="14"/>
  <c r="AD366" i="14"/>
  <c r="AD358" i="14"/>
  <c r="AF356" i="14"/>
  <c r="AE355" i="14"/>
  <c r="AD354" i="14"/>
  <c r="AF352" i="14"/>
  <c r="AE351" i="14"/>
  <c r="AD350" i="14"/>
  <c r="AF348" i="14"/>
  <c r="AE347" i="14"/>
  <c r="AD346" i="14"/>
  <c r="AE372" i="14"/>
  <c r="AE363" i="14"/>
  <c r="AE359" i="14"/>
  <c r="AF357" i="14"/>
  <c r="AE356" i="14"/>
  <c r="AD355" i="14"/>
  <c r="AF353" i="14"/>
  <c r="AE352" i="14"/>
  <c r="AD351" i="14"/>
  <c r="AF349" i="14"/>
  <c r="AE348" i="14"/>
  <c r="AD347" i="14"/>
  <c r="AF345" i="14"/>
  <c r="AF367" i="14"/>
  <c r="AF360" i="14"/>
  <c r="AG360" i="14" s="1"/>
  <c r="AF354" i="14"/>
  <c r="AG354" i="14" s="1"/>
  <c r="AD352" i="14"/>
  <c r="AE345" i="14"/>
  <c r="AD344" i="14"/>
  <c r="AF342" i="14"/>
  <c r="AE341" i="14"/>
  <c r="AD340" i="14"/>
  <c r="AF338" i="14"/>
  <c r="AE337" i="14"/>
  <c r="AD336" i="14"/>
  <c r="AF334" i="14"/>
  <c r="AE333" i="14"/>
  <c r="AD332" i="14"/>
  <c r="AF330" i="14"/>
  <c r="AF358" i="14"/>
  <c r="AG358" i="14" s="1"/>
  <c r="AD356" i="14"/>
  <c r="AE349" i="14"/>
  <c r="AF343" i="14"/>
  <c r="AE342" i="14"/>
  <c r="AD341" i="14"/>
  <c r="AF339" i="14"/>
  <c r="AE338" i="14"/>
  <c r="AD337" i="14"/>
  <c r="AF335" i="14"/>
  <c r="AE334" i="14"/>
  <c r="AD333" i="14"/>
  <c r="AE353" i="14"/>
  <c r="AF346" i="14"/>
  <c r="AG346" i="14" s="1"/>
  <c r="AF344" i="14"/>
  <c r="AG344" i="14" s="1"/>
  <c r="AE343" i="14"/>
  <c r="AD342" i="14"/>
  <c r="AF340" i="14"/>
  <c r="AE339" i="14"/>
  <c r="AD338" i="14"/>
  <c r="AF336" i="14"/>
  <c r="AE335" i="14"/>
  <c r="AD334" i="14"/>
  <c r="AF332" i="14"/>
  <c r="AE331" i="14"/>
  <c r="AD330" i="14"/>
  <c r="AD348" i="14"/>
  <c r="AE344" i="14"/>
  <c r="AF337" i="14"/>
  <c r="AD335" i="14"/>
  <c r="AF331" i="14"/>
  <c r="AG331" i="14" s="1"/>
  <c r="AE330" i="14"/>
  <c r="AF328" i="14"/>
  <c r="AE327" i="14"/>
  <c r="AD326" i="14"/>
  <c r="AF324" i="14"/>
  <c r="AE323" i="14"/>
  <c r="AD322" i="14"/>
  <c r="AF320" i="14"/>
  <c r="AE319" i="14"/>
  <c r="AD318" i="14"/>
  <c r="AF316" i="14"/>
  <c r="AE315" i="14"/>
  <c r="AD314" i="14"/>
  <c r="AF312" i="14"/>
  <c r="AE311" i="14"/>
  <c r="AD310" i="14"/>
  <c r="AF308" i="14"/>
  <c r="AE307" i="14"/>
  <c r="AD306" i="14"/>
  <c r="AF304" i="14"/>
  <c r="AE303" i="14"/>
  <c r="AD302" i="14"/>
  <c r="AF341" i="14"/>
  <c r="AG341" i="14" s="1"/>
  <c r="AD339" i="14"/>
  <c r="AE332" i="14"/>
  <c r="AD331" i="14"/>
  <c r="AF329" i="14"/>
  <c r="AE328" i="14"/>
  <c r="AD327" i="14"/>
  <c r="AF325" i="14"/>
  <c r="AE324" i="14"/>
  <c r="AD323" i="14"/>
  <c r="AF321" i="14"/>
  <c r="AE320" i="14"/>
  <c r="AD319" i="14"/>
  <c r="AF317" i="14"/>
  <c r="AE316" i="14"/>
  <c r="AD315" i="14"/>
  <c r="AF313" i="14"/>
  <c r="AE312" i="14"/>
  <c r="AD311" i="14"/>
  <c r="AF309" i="14"/>
  <c r="AE308" i="14"/>
  <c r="AD307" i="14"/>
  <c r="AF305" i="14"/>
  <c r="AE304" i="14"/>
  <c r="AD303" i="14"/>
  <c r="AE357" i="14"/>
  <c r="AD343" i="14"/>
  <c r="AE336" i="14"/>
  <c r="AE329" i="14"/>
  <c r="AD328" i="14"/>
  <c r="AF326" i="14"/>
  <c r="AE325" i="14"/>
  <c r="AD324" i="14"/>
  <c r="AF322" i="14"/>
  <c r="AE321" i="14"/>
  <c r="AD320" i="14"/>
  <c r="AF318" i="14"/>
  <c r="AE317" i="14"/>
  <c r="AD316" i="14"/>
  <c r="AF314" i="14"/>
  <c r="AE313" i="14"/>
  <c r="AD312" i="14"/>
  <c r="AF310" i="14"/>
  <c r="AE309" i="14"/>
  <c r="AD308" i="14"/>
  <c r="AF306" i="14"/>
  <c r="AE305" i="14"/>
  <c r="AD304" i="14"/>
  <c r="AF302" i="14"/>
  <c r="AE301" i="14"/>
  <c r="AD300" i="14"/>
  <c r="AE340" i="14"/>
  <c r="AF327" i="14"/>
  <c r="AG327" i="14" s="1"/>
  <c r="AD325" i="14"/>
  <c r="AE318" i="14"/>
  <c r="AF311" i="14"/>
  <c r="AG311" i="14" s="1"/>
  <c r="AD309" i="14"/>
  <c r="AE302" i="14"/>
  <c r="AD301" i="14"/>
  <c r="AF300" i="14"/>
  <c r="AD299" i="14"/>
  <c r="AF297" i="14"/>
  <c r="AE296" i="14"/>
  <c r="AD295" i="14"/>
  <c r="AF293" i="14"/>
  <c r="AE292" i="14"/>
  <c r="AD291" i="14"/>
  <c r="AF289" i="14"/>
  <c r="AE288" i="14"/>
  <c r="AD287" i="14"/>
  <c r="AF285" i="14"/>
  <c r="AE284" i="14"/>
  <c r="AD283" i="14"/>
  <c r="AF281" i="14"/>
  <c r="AE280" i="14"/>
  <c r="AD279" i="14"/>
  <c r="AF277" i="14"/>
  <c r="AE276" i="14"/>
  <c r="AD275" i="14"/>
  <c r="AF333" i="14"/>
  <c r="AG333" i="14" s="1"/>
  <c r="AD329" i="14"/>
  <c r="AE322" i="14"/>
  <c r="AF315" i="14"/>
  <c r="AD313" i="14"/>
  <c r="AE306" i="14"/>
  <c r="AE300" i="14"/>
  <c r="AF298" i="14"/>
  <c r="AE297" i="14"/>
  <c r="AD296" i="14"/>
  <c r="AF294" i="14"/>
  <c r="AE293" i="14"/>
  <c r="AD292" i="14"/>
  <c r="AF290" i="14"/>
  <c r="AE289" i="14"/>
  <c r="AD288" i="14"/>
  <c r="AF286" i="14"/>
  <c r="AE285" i="14"/>
  <c r="AD284" i="14"/>
  <c r="AF282" i="14"/>
  <c r="AE281" i="14"/>
  <c r="AD280" i="14"/>
  <c r="AF278" i="14"/>
  <c r="AE277" i="14"/>
  <c r="AD276" i="14"/>
  <c r="AF350" i="14"/>
  <c r="AE326" i="14"/>
  <c r="AF319" i="14"/>
  <c r="AG319" i="14" s="1"/>
  <c r="AD317" i="14"/>
  <c r="AE310" i="14"/>
  <c r="AF303" i="14"/>
  <c r="AG303" i="14" s="1"/>
  <c r="AF299" i="14"/>
  <c r="AE298" i="14"/>
  <c r="AD297" i="14"/>
  <c r="AF295" i="14"/>
  <c r="AG295" i="14" s="1"/>
  <c r="AE294" i="14"/>
  <c r="AD293" i="14"/>
  <c r="AF291" i="14"/>
  <c r="AE290" i="14"/>
  <c r="AD289" i="14"/>
  <c r="AF287" i="14"/>
  <c r="AE286" i="14"/>
  <c r="AD285" i="14"/>
  <c r="AF283" i="14"/>
  <c r="AE282" i="14"/>
  <c r="AD281" i="14"/>
  <c r="AF279" i="14"/>
  <c r="AG279" i="14" s="1"/>
  <c r="AE278" i="14"/>
  <c r="AD277" i="14"/>
  <c r="AF275" i="14"/>
  <c r="AE274" i="14"/>
  <c r="AF323" i="14"/>
  <c r="AG323" i="14" s="1"/>
  <c r="AD305" i="14"/>
  <c r="AE295" i="14"/>
  <c r="AF288" i="14"/>
  <c r="AG288" i="14" s="1"/>
  <c r="AD286" i="14"/>
  <c r="AE279" i="14"/>
  <c r="AD274" i="14"/>
  <c r="AF272" i="14"/>
  <c r="AE271" i="14"/>
  <c r="AD270" i="14"/>
  <c r="AF268" i="14"/>
  <c r="AE267" i="14"/>
  <c r="AD266" i="14"/>
  <c r="AF264" i="14"/>
  <c r="AE263" i="14"/>
  <c r="AD262" i="14"/>
  <c r="AF260" i="14"/>
  <c r="AE259" i="14"/>
  <c r="AD258" i="14"/>
  <c r="AF256" i="14"/>
  <c r="AE255" i="14"/>
  <c r="AD254" i="14"/>
  <c r="AF252" i="14"/>
  <c r="AE251" i="14"/>
  <c r="AD250" i="14"/>
  <c r="AF248" i="14"/>
  <c r="AE247" i="14"/>
  <c r="AD246" i="14"/>
  <c r="AD321" i="14"/>
  <c r="AE299" i="14"/>
  <c r="AF292" i="14"/>
  <c r="AD290" i="14"/>
  <c r="AE283" i="14"/>
  <c r="AF276" i="14"/>
  <c r="AF273" i="14"/>
  <c r="AE272" i="14"/>
  <c r="AD271" i="14"/>
  <c r="AF269" i="14"/>
  <c r="AE268" i="14"/>
  <c r="AD267" i="14"/>
  <c r="AF265" i="14"/>
  <c r="AE264" i="14"/>
  <c r="AD263" i="14"/>
  <c r="AF261" i="14"/>
  <c r="AG261" i="14" s="1"/>
  <c r="AE260" i="14"/>
  <c r="AD259" i="14"/>
  <c r="AF257" i="14"/>
  <c r="AE256" i="14"/>
  <c r="AD255" i="14"/>
  <c r="AF253" i="14"/>
  <c r="AE252" i="14"/>
  <c r="AD251" i="14"/>
  <c r="AF249" i="14"/>
  <c r="AE314" i="14"/>
  <c r="AF301" i="14"/>
  <c r="AF296" i="14"/>
  <c r="AG296" i="14" s="1"/>
  <c r="AD294" i="14"/>
  <c r="AE287" i="14"/>
  <c r="AF280" i="14"/>
  <c r="AG280" i="14" s="1"/>
  <c r="AD278" i="14"/>
  <c r="AE273" i="14"/>
  <c r="AD272" i="14"/>
  <c r="AF270" i="14"/>
  <c r="AE269" i="14"/>
  <c r="AD268" i="14"/>
  <c r="AF266" i="14"/>
  <c r="AE265" i="14"/>
  <c r="AD264" i="14"/>
  <c r="AF262" i="14"/>
  <c r="AE261" i="14"/>
  <c r="AD260" i="14"/>
  <c r="AF258" i="14"/>
  <c r="AE257" i="14"/>
  <c r="AD256" i="14"/>
  <c r="AF254" i="14"/>
  <c r="AE253" i="14"/>
  <c r="AD252" i="14"/>
  <c r="AF250" i="14"/>
  <c r="AE249" i="14"/>
  <c r="AD248" i="14"/>
  <c r="AF246" i="14"/>
  <c r="AE245" i="14"/>
  <c r="AF307" i="14"/>
  <c r="AG307" i="14" s="1"/>
  <c r="AF284" i="14"/>
  <c r="AG284" i="14" s="1"/>
  <c r="AE275" i="14"/>
  <c r="AE270" i="14"/>
  <c r="AF263" i="14"/>
  <c r="AG263" i="14" s="1"/>
  <c r="AD261" i="14"/>
  <c r="AE254" i="14"/>
  <c r="AF247" i="14"/>
  <c r="AG247" i="14" s="1"/>
  <c r="AE246" i="14"/>
  <c r="AD245" i="14"/>
  <c r="AF244" i="14"/>
  <c r="AE243" i="14"/>
  <c r="AD242" i="14"/>
  <c r="AF240" i="14"/>
  <c r="AE239" i="14"/>
  <c r="AD238" i="14"/>
  <c r="AF236" i="14"/>
  <c r="AE235" i="14"/>
  <c r="AD234" i="14"/>
  <c r="AF232" i="14"/>
  <c r="AE231" i="14"/>
  <c r="AD230" i="14"/>
  <c r="AF228" i="14"/>
  <c r="AE227" i="14"/>
  <c r="AD226" i="14"/>
  <c r="AF224" i="14"/>
  <c r="AE223" i="14"/>
  <c r="AD222" i="14"/>
  <c r="AF220" i="14"/>
  <c r="AE219" i="14"/>
  <c r="AD218" i="14"/>
  <c r="AF216" i="14"/>
  <c r="AE215" i="14"/>
  <c r="AD214" i="14"/>
  <c r="AF212" i="14"/>
  <c r="AE211" i="14"/>
  <c r="AD210" i="14"/>
  <c r="AF208" i="14"/>
  <c r="AE207" i="14"/>
  <c r="AD206" i="14"/>
  <c r="AF204" i="14"/>
  <c r="AE203" i="14"/>
  <c r="AD202" i="14"/>
  <c r="AF200" i="14"/>
  <c r="AE199" i="14"/>
  <c r="AD198" i="14"/>
  <c r="AF196" i="14"/>
  <c r="AE195" i="14"/>
  <c r="AD194" i="14"/>
  <c r="AF192" i="14"/>
  <c r="AE191" i="14"/>
  <c r="AD190" i="14"/>
  <c r="AF188" i="14"/>
  <c r="AE187" i="14"/>
  <c r="AD186" i="14"/>
  <c r="AD282" i="14"/>
  <c r="AF274" i="14"/>
  <c r="AF267" i="14"/>
  <c r="AG267" i="14" s="1"/>
  <c r="AD265" i="14"/>
  <c r="AE258" i="14"/>
  <c r="AF251" i="14"/>
  <c r="AD249" i="14"/>
  <c r="AE248" i="14"/>
  <c r="AD247" i="14"/>
  <c r="AE244" i="14"/>
  <c r="AD243" i="14"/>
  <c r="AF241" i="14"/>
  <c r="AE240" i="14"/>
  <c r="AD239" i="14"/>
  <c r="AF237" i="14"/>
  <c r="AE236" i="14"/>
  <c r="AD235" i="14"/>
  <c r="AF233" i="14"/>
  <c r="AE232" i="14"/>
  <c r="AD231" i="14"/>
  <c r="AF229" i="14"/>
  <c r="AE228" i="14"/>
  <c r="AD227" i="14"/>
  <c r="AF225" i="14"/>
  <c r="AE224" i="14"/>
  <c r="AD223" i="14"/>
  <c r="AF221" i="14"/>
  <c r="AE220" i="14"/>
  <c r="AD219" i="14"/>
  <c r="AF217" i="14"/>
  <c r="AE216" i="14"/>
  <c r="AD215" i="14"/>
  <c r="AF213" i="14"/>
  <c r="AE212" i="14"/>
  <c r="AD211" i="14"/>
  <c r="AF209" i="14"/>
  <c r="AE208" i="14"/>
  <c r="AD207" i="14"/>
  <c r="AF205" i="14"/>
  <c r="AE204" i="14"/>
  <c r="AD203" i="14"/>
  <c r="AF201" i="14"/>
  <c r="AE200" i="14"/>
  <c r="AD199" i="14"/>
  <c r="AF197" i="14"/>
  <c r="AE196" i="14"/>
  <c r="AD195" i="14"/>
  <c r="AF193" i="14"/>
  <c r="AE192" i="14"/>
  <c r="AD191" i="14"/>
  <c r="AF189" i="14"/>
  <c r="AD298" i="14"/>
  <c r="AF271" i="14"/>
  <c r="AG271" i="14" s="1"/>
  <c r="AD269" i="14"/>
  <c r="AE262" i="14"/>
  <c r="AF255" i="14"/>
  <c r="AG255" i="14" s="1"/>
  <c r="AD253" i="14"/>
  <c r="AD244" i="14"/>
  <c r="AF242" i="14"/>
  <c r="AG242" i="14" s="1"/>
  <c r="AE241" i="14"/>
  <c r="AD240" i="14"/>
  <c r="AF238" i="14"/>
  <c r="AE237" i="14"/>
  <c r="AD236" i="14"/>
  <c r="AF234" i="14"/>
  <c r="AE233" i="14"/>
  <c r="AD232" i="14"/>
  <c r="AF230" i="14"/>
  <c r="AE229" i="14"/>
  <c r="AD228" i="14"/>
  <c r="AF226" i="14"/>
  <c r="AE225" i="14"/>
  <c r="AD224" i="14"/>
  <c r="AF222" i="14"/>
  <c r="AE221" i="14"/>
  <c r="AD220" i="14"/>
  <c r="AF218" i="14"/>
  <c r="AE217" i="14"/>
  <c r="AD216" i="14"/>
  <c r="AF214" i="14"/>
  <c r="AE213" i="14"/>
  <c r="AD212" i="14"/>
  <c r="AF210" i="14"/>
  <c r="AE209" i="14"/>
  <c r="AD208" i="14"/>
  <c r="AF206" i="14"/>
  <c r="AE205" i="14"/>
  <c r="AD204" i="14"/>
  <c r="AF202" i="14"/>
  <c r="AE201" i="14"/>
  <c r="AD200" i="14"/>
  <c r="AF198" i="14"/>
  <c r="AE197" i="14"/>
  <c r="AD196" i="14"/>
  <c r="AF194" i="14"/>
  <c r="AE193" i="14"/>
  <c r="AD192" i="14"/>
  <c r="AF190" i="14"/>
  <c r="AE189" i="14"/>
  <c r="AD188" i="14"/>
  <c r="AF186" i="14"/>
  <c r="AD273" i="14"/>
  <c r="AE250" i="14"/>
  <c r="AF245" i="14"/>
  <c r="AG245" i="14" s="1"/>
  <c r="AF239" i="14"/>
  <c r="AG239" i="14" s="1"/>
  <c r="AD237" i="14"/>
  <c r="AE230" i="14"/>
  <c r="AF223" i="14"/>
  <c r="AG223" i="14" s="1"/>
  <c r="AD221" i="14"/>
  <c r="AE214" i="14"/>
  <c r="AF207" i="14"/>
  <c r="AG207" i="14" s="1"/>
  <c r="AD205" i="14"/>
  <c r="AE198" i="14"/>
  <c r="AF191" i="14"/>
  <c r="AG191" i="14" s="1"/>
  <c r="AD189" i="14"/>
  <c r="AF187" i="14"/>
  <c r="AE186" i="14"/>
  <c r="AD185" i="14"/>
  <c r="AF183" i="14"/>
  <c r="AE182" i="14"/>
  <c r="AD181" i="14"/>
  <c r="AF179" i="14"/>
  <c r="AE178" i="14"/>
  <c r="AD177" i="14"/>
  <c r="AF175" i="14"/>
  <c r="AE174" i="14"/>
  <c r="AD173" i="14"/>
  <c r="AF171" i="14"/>
  <c r="AE170" i="14"/>
  <c r="AD169" i="14"/>
  <c r="AF167" i="14"/>
  <c r="AE166" i="14"/>
  <c r="AD165" i="14"/>
  <c r="AF163" i="14"/>
  <c r="AE162" i="14"/>
  <c r="AD161" i="14"/>
  <c r="AF159" i="14"/>
  <c r="AE158" i="14"/>
  <c r="AD157" i="14"/>
  <c r="AF155" i="14"/>
  <c r="AE154" i="14"/>
  <c r="AD153" i="14"/>
  <c r="AF151" i="14"/>
  <c r="AE150" i="14"/>
  <c r="AD149" i="14"/>
  <c r="AF147" i="14"/>
  <c r="AE146" i="14"/>
  <c r="AG146" i="14" s="1"/>
  <c r="AD145" i="14"/>
  <c r="AF143" i="14"/>
  <c r="AE142" i="14"/>
  <c r="AD141" i="14"/>
  <c r="AF139" i="14"/>
  <c r="AE138" i="14"/>
  <c r="AD137" i="14"/>
  <c r="AF135" i="14"/>
  <c r="AE134" i="14"/>
  <c r="AE266" i="14"/>
  <c r="AF243" i="14"/>
  <c r="AG243" i="14" s="1"/>
  <c r="AD241" i="14"/>
  <c r="AE234" i="14"/>
  <c r="AF227" i="14"/>
  <c r="AG227" i="14" s="1"/>
  <c r="AD225" i="14"/>
  <c r="AE218" i="14"/>
  <c r="AF211" i="14"/>
  <c r="AG211" i="14" s="1"/>
  <c r="AD209" i="14"/>
  <c r="AE202" i="14"/>
  <c r="AF195" i="14"/>
  <c r="AG195" i="14" s="1"/>
  <c r="AD193" i="14"/>
  <c r="AE188" i="14"/>
  <c r="AD187" i="14"/>
  <c r="AF184" i="14"/>
  <c r="AE183" i="14"/>
  <c r="AD182" i="14"/>
  <c r="AF180" i="14"/>
  <c r="AE179" i="14"/>
  <c r="AD178" i="14"/>
  <c r="AF176" i="14"/>
  <c r="AE175" i="14"/>
  <c r="AD174" i="14"/>
  <c r="AF172" i="14"/>
  <c r="AE171" i="14"/>
  <c r="AD170" i="14"/>
  <c r="AF168" i="14"/>
  <c r="AE167" i="14"/>
  <c r="AD166" i="14"/>
  <c r="AF164" i="14"/>
  <c r="AE163" i="14"/>
  <c r="AD162" i="14"/>
  <c r="AF160" i="14"/>
  <c r="AE159" i="14"/>
  <c r="AD158" i="14"/>
  <c r="AF156" i="14"/>
  <c r="AE155" i="14"/>
  <c r="AD154" i="14"/>
  <c r="AF152" i="14"/>
  <c r="AE151" i="14"/>
  <c r="AD150" i="14"/>
  <c r="AF148" i="14"/>
  <c r="AE147" i="14"/>
  <c r="AD146" i="14"/>
  <c r="AF144" i="14"/>
  <c r="AE143" i="14"/>
  <c r="AD142" i="14"/>
  <c r="AF140" i="14"/>
  <c r="AE139" i="14"/>
  <c r="AE291" i="14"/>
  <c r="AF259" i="14"/>
  <c r="AG259" i="14" s="1"/>
  <c r="AE238" i="14"/>
  <c r="AF231" i="14"/>
  <c r="AG231" i="14" s="1"/>
  <c r="AD229" i="14"/>
  <c r="AE222" i="14"/>
  <c r="AF215" i="14"/>
  <c r="AG215" i="14" s="1"/>
  <c r="AD213" i="14"/>
  <c r="AE206" i="14"/>
  <c r="AF199" i="14"/>
  <c r="AG199" i="14" s="1"/>
  <c r="AD197" i="14"/>
  <c r="AE190" i="14"/>
  <c r="AF185" i="14"/>
  <c r="AE184" i="14"/>
  <c r="AD183" i="14"/>
  <c r="AF181" i="14"/>
  <c r="AE180" i="14"/>
  <c r="AD179" i="14"/>
  <c r="AF177" i="14"/>
  <c r="AE176" i="14"/>
  <c r="AD175" i="14"/>
  <c r="AF173" i="14"/>
  <c r="AE172" i="14"/>
  <c r="AD171" i="14"/>
  <c r="AF169" i="14"/>
  <c r="AG169" i="14" s="1"/>
  <c r="AE168" i="14"/>
  <c r="AD167" i="14"/>
  <c r="AF165" i="14"/>
  <c r="AE164" i="14"/>
  <c r="AD163" i="14"/>
  <c r="AF161" i="14"/>
  <c r="AE160" i="14"/>
  <c r="AD159" i="14"/>
  <c r="AF157" i="14"/>
  <c r="AE156" i="14"/>
  <c r="AD155" i="14"/>
  <c r="AF153" i="14"/>
  <c r="AE152" i="14"/>
  <c r="AD151" i="14"/>
  <c r="AF149" i="14"/>
  <c r="AE148" i="14"/>
  <c r="AD147" i="14"/>
  <c r="AF145" i="14"/>
  <c r="AE144" i="14"/>
  <c r="AD143" i="14"/>
  <c r="AF141" i="14"/>
  <c r="AG141" i="14" s="1"/>
  <c r="AE140" i="14"/>
  <c r="AD139" i="14"/>
  <c r="AF137" i="14"/>
  <c r="AE136" i="14"/>
  <c r="AD135" i="14"/>
  <c r="AF235" i="14"/>
  <c r="AD217" i="14"/>
  <c r="AE194" i="14"/>
  <c r="AF182" i="14"/>
  <c r="AG182" i="14" s="1"/>
  <c r="AD180" i="14"/>
  <c r="AE173" i="14"/>
  <c r="AF166" i="14"/>
  <c r="AG166" i="14" s="1"/>
  <c r="AD164" i="14"/>
  <c r="AE157" i="14"/>
  <c r="AF150" i="14"/>
  <c r="AG150" i="14" s="1"/>
  <c r="AD148" i="14"/>
  <c r="AE141" i="14"/>
  <c r="AF134" i="14"/>
  <c r="AG134" i="14" s="1"/>
  <c r="AD133" i="14"/>
  <c r="AF131" i="14"/>
  <c r="AE130" i="14"/>
  <c r="AD129" i="14"/>
  <c r="AF127" i="14"/>
  <c r="AE126" i="14"/>
  <c r="AD125" i="14"/>
  <c r="AF123" i="14"/>
  <c r="AE122" i="14"/>
  <c r="AD121" i="14"/>
  <c r="AF119" i="14"/>
  <c r="AE118" i="14"/>
  <c r="AD117" i="14"/>
  <c r="AF115" i="14"/>
  <c r="AE114" i="14"/>
  <c r="AD113" i="14"/>
  <c r="AF111" i="14"/>
  <c r="AE110" i="14"/>
  <c r="AG110" i="14" s="1"/>
  <c r="AD109" i="14"/>
  <c r="AF107" i="14"/>
  <c r="AE106" i="14"/>
  <c r="AD105" i="14"/>
  <c r="AF103" i="14"/>
  <c r="AE102" i="14"/>
  <c r="AD101" i="14"/>
  <c r="AF99" i="14"/>
  <c r="AE98" i="14"/>
  <c r="AD97" i="14"/>
  <c r="AF95" i="14"/>
  <c r="AE94" i="14"/>
  <c r="AG94" i="14" s="1"/>
  <c r="AD93" i="14"/>
  <c r="AF91" i="14"/>
  <c r="AE90" i="14"/>
  <c r="AD89" i="14"/>
  <c r="AF87" i="14"/>
  <c r="AE86" i="14"/>
  <c r="AD85" i="14"/>
  <c r="AF83" i="14"/>
  <c r="AE82" i="14"/>
  <c r="AD81" i="14"/>
  <c r="AF79" i="14"/>
  <c r="AE78" i="14"/>
  <c r="AD233" i="14"/>
  <c r="AE210" i="14"/>
  <c r="AD184" i="14"/>
  <c r="AE177" i="14"/>
  <c r="AF170" i="14"/>
  <c r="AG170" i="14" s="1"/>
  <c r="AD168" i="14"/>
  <c r="AE161" i="14"/>
  <c r="AF154" i="14"/>
  <c r="AG154" i="14" s="1"/>
  <c r="AD152" i="14"/>
  <c r="AE145" i="14"/>
  <c r="AF136" i="14"/>
  <c r="AE135" i="14"/>
  <c r="AD134" i="14"/>
  <c r="AF132" i="14"/>
  <c r="AE131" i="14"/>
  <c r="AD130" i="14"/>
  <c r="AF128" i="14"/>
  <c r="AE127" i="14"/>
  <c r="AD126" i="14"/>
  <c r="AF124" i="14"/>
  <c r="AE123" i="14"/>
  <c r="AD122" i="14"/>
  <c r="AF120" i="14"/>
  <c r="AE119" i="14"/>
  <c r="AD118" i="14"/>
  <c r="AF116" i="14"/>
  <c r="AE115" i="14"/>
  <c r="AD114" i="14"/>
  <c r="AF112" i="14"/>
  <c r="AE111" i="14"/>
  <c r="AD110" i="14"/>
  <c r="AF108" i="14"/>
  <c r="AE107" i="14"/>
  <c r="AD106" i="14"/>
  <c r="AF104" i="14"/>
  <c r="AE103" i="14"/>
  <c r="AD102" i="14"/>
  <c r="AF100" i="14"/>
  <c r="AE99" i="14"/>
  <c r="AD98" i="14"/>
  <c r="AF96" i="14"/>
  <c r="AE95" i="14"/>
  <c r="AD94" i="14"/>
  <c r="AF92" i="14"/>
  <c r="AE91" i="14"/>
  <c r="AD90" i="14"/>
  <c r="AF88" i="14"/>
  <c r="AE87" i="14"/>
  <c r="AD86" i="14"/>
  <c r="AF84" i="14"/>
  <c r="AE83" i="14"/>
  <c r="AE226" i="14"/>
  <c r="AF203" i="14"/>
  <c r="AE181" i="14"/>
  <c r="AF174" i="14"/>
  <c r="AG174" i="14" s="1"/>
  <c r="AD172" i="14"/>
  <c r="AE165" i="14"/>
  <c r="AF158" i="14"/>
  <c r="AG158" i="14" s="1"/>
  <c r="AD156" i="14"/>
  <c r="AE149" i="14"/>
  <c r="AF142" i="14"/>
  <c r="AG142" i="14" s="1"/>
  <c r="AD140" i="14"/>
  <c r="AF138" i="14"/>
  <c r="AG138" i="14" s="1"/>
  <c r="AE137" i="14"/>
  <c r="AD136" i="14"/>
  <c r="AF133" i="14"/>
  <c r="AG133" i="14" s="1"/>
  <c r="AE132" i="14"/>
  <c r="AD131" i="14"/>
  <c r="AF129" i="14"/>
  <c r="AE128" i="14"/>
  <c r="AD127" i="14"/>
  <c r="AF125" i="14"/>
  <c r="AE124" i="14"/>
  <c r="AD123" i="14"/>
  <c r="AF121" i="14"/>
  <c r="AE120" i="14"/>
  <c r="AD119" i="14"/>
  <c r="AF117" i="14"/>
  <c r="AG117" i="14" s="1"/>
  <c r="AE116" i="14"/>
  <c r="AD115" i="14"/>
  <c r="AF113" i="14"/>
  <c r="AE112" i="14"/>
  <c r="AD111" i="14"/>
  <c r="AF109" i="14"/>
  <c r="AE108" i="14"/>
  <c r="AD107" i="14"/>
  <c r="AF105" i="14"/>
  <c r="AE104" i="14"/>
  <c r="AD103" i="14"/>
  <c r="AF101" i="14"/>
  <c r="AG101" i="14" s="1"/>
  <c r="AE100" i="14"/>
  <c r="AD99" i="14"/>
  <c r="AF97" i="14"/>
  <c r="AE96" i="14"/>
  <c r="AD95" i="14"/>
  <c r="AF93" i="14"/>
  <c r="AE92" i="14"/>
  <c r="AD91" i="14"/>
  <c r="AF89" i="14"/>
  <c r="AE88" i="14"/>
  <c r="AD87" i="14"/>
  <c r="AF85" i="14"/>
  <c r="AG85" i="14" s="1"/>
  <c r="AE84" i="14"/>
  <c r="AD83" i="14"/>
  <c r="AF81" i="14"/>
  <c r="AG81" i="14" s="1"/>
  <c r="AE80" i="14"/>
  <c r="AD79" i="14"/>
  <c r="AD19" i="14" s="1"/>
  <c r="O12" i="14"/>
  <c r="O13" i="14" s="1"/>
  <c r="O15" i="14" s="1"/>
  <c r="O16" i="14" s="1"/>
  <c r="K17" i="14"/>
  <c r="Q22" i="14"/>
  <c r="U22" i="14"/>
  <c r="E5" i="15" s="1"/>
  <c r="Y22" i="14"/>
  <c r="AC22" i="14"/>
  <c r="AA15" i="14" s="1"/>
  <c r="AA16" i="14" s="1"/>
  <c r="V23" i="14"/>
  <c r="Z23" i="14"/>
  <c r="AD23" i="14"/>
  <c r="AH23" i="14"/>
  <c r="AE24" i="14"/>
  <c r="AI24" i="14"/>
  <c r="AF25" i="14"/>
  <c r="AG25" i="14" s="1"/>
  <c r="AK25" i="14"/>
  <c r="Q26" i="14"/>
  <c r="AD27" i="14"/>
  <c r="AH27" i="14"/>
  <c r="AE28" i="14"/>
  <c r="AI28" i="14"/>
  <c r="AF29" i="14"/>
  <c r="AG29" i="14" s="1"/>
  <c r="AK29" i="14"/>
  <c r="Q30" i="14"/>
  <c r="AD31" i="14"/>
  <c r="AH31" i="14"/>
  <c r="AE32" i="14"/>
  <c r="AI32" i="14"/>
  <c r="AF33" i="14"/>
  <c r="AG33" i="14" s="1"/>
  <c r="AK33" i="14"/>
  <c r="Q34" i="14"/>
  <c r="AD35" i="14"/>
  <c r="AH35" i="14"/>
  <c r="AE36" i="14"/>
  <c r="AI36" i="14"/>
  <c r="AF37" i="14"/>
  <c r="AG37" i="14" s="1"/>
  <c r="AK37" i="14"/>
  <c r="Q38" i="14"/>
  <c r="AD39" i="14"/>
  <c r="AH39" i="14"/>
  <c r="AE40" i="14"/>
  <c r="AI40" i="14"/>
  <c r="AF41" i="14"/>
  <c r="AG41" i="14" s="1"/>
  <c r="AK41" i="14"/>
  <c r="Q42" i="14"/>
  <c r="AD43" i="14"/>
  <c r="AH43" i="14"/>
  <c r="AE44" i="14"/>
  <c r="AI44" i="14"/>
  <c r="AF45" i="14"/>
  <c r="AG45" i="14" s="1"/>
  <c r="AK45" i="14"/>
  <c r="Q46" i="14"/>
  <c r="AD47" i="14"/>
  <c r="AH47" i="14"/>
  <c r="AE48" i="14"/>
  <c r="AI48" i="14"/>
  <c r="AF49" i="14"/>
  <c r="AG49" i="14" s="1"/>
  <c r="AK49" i="14"/>
  <c r="Q50" i="14"/>
  <c r="AD51" i="14"/>
  <c r="AH51" i="14"/>
  <c r="AE52" i="14"/>
  <c r="AI52" i="14"/>
  <c r="AF53" i="14"/>
  <c r="AG53" i="14" s="1"/>
  <c r="AK53" i="14"/>
  <c r="Q54" i="14"/>
  <c r="AD55" i="14"/>
  <c r="AH55" i="14"/>
  <c r="AE56" i="14"/>
  <c r="AI56" i="14"/>
  <c r="AF57" i="14"/>
  <c r="AG57" i="14" s="1"/>
  <c r="AK57" i="14"/>
  <c r="Q58" i="14"/>
  <c r="AD59" i="14"/>
  <c r="AH59" i="14"/>
  <c r="AE60" i="14"/>
  <c r="AI60" i="14"/>
  <c r="AF61" i="14"/>
  <c r="AG61" i="14" s="1"/>
  <c r="AK61" i="14"/>
  <c r="Q62" i="14"/>
  <c r="AD63" i="14"/>
  <c r="AH63" i="14"/>
  <c r="AE64" i="14"/>
  <c r="AI64" i="14"/>
  <c r="AF65" i="14"/>
  <c r="AG65" i="14" s="1"/>
  <c r="AK65" i="14"/>
  <c r="Q66" i="14"/>
  <c r="AD67" i="14"/>
  <c r="AH67" i="14"/>
  <c r="AE68" i="14"/>
  <c r="AI68" i="14"/>
  <c r="AF69" i="14"/>
  <c r="AG69" i="14" s="1"/>
  <c r="AK69" i="14"/>
  <c r="Q70" i="14"/>
  <c r="AD71" i="14"/>
  <c r="AH71" i="14"/>
  <c r="AE72" i="14"/>
  <c r="AI72" i="14"/>
  <c r="AF73" i="14"/>
  <c r="AG73" i="14" s="1"/>
  <c r="AK73" i="14"/>
  <c r="Q74" i="14"/>
  <c r="AD75" i="14"/>
  <c r="AH75" i="14"/>
  <c r="AE76" i="14"/>
  <c r="AI76" i="14"/>
  <c r="AF77" i="14"/>
  <c r="AG77" i="14" s="1"/>
  <c r="AK77" i="14"/>
  <c r="AD78" i="14"/>
  <c r="AE79" i="14"/>
  <c r="AE19" i="14" s="1"/>
  <c r="AF80" i="14"/>
  <c r="AG80" i="14" s="1"/>
  <c r="Q81" i="14"/>
  <c r="AH82" i="14"/>
  <c r="Q83" i="14"/>
  <c r="AI85" i="14"/>
  <c r="AD88" i="14"/>
  <c r="AF90" i="14"/>
  <c r="AG90" i="14" s="1"/>
  <c r="AH92" i="14"/>
  <c r="AK94" i="14"/>
  <c r="AE97" i="14"/>
  <c r="Q99" i="14"/>
  <c r="AI101" i="14"/>
  <c r="AD104" i="14"/>
  <c r="AF106" i="14"/>
  <c r="AG106" i="14" s="1"/>
  <c r="AH108" i="14"/>
  <c r="AK110" i="14"/>
  <c r="AE113" i="14"/>
  <c r="Q115" i="14"/>
  <c r="AI117" i="14"/>
  <c r="AD120" i="14"/>
  <c r="AF122" i="14"/>
  <c r="AG122" i="14" s="1"/>
  <c r="AH124" i="14"/>
  <c r="AK126" i="14"/>
  <c r="AE129" i="14"/>
  <c r="Q131" i="14"/>
  <c r="AI133" i="14"/>
  <c r="AI135" i="14"/>
  <c r="AH148" i="14"/>
  <c r="AE153" i="14"/>
  <c r="Q155" i="14"/>
  <c r="AK166" i="14"/>
  <c r="AD176" i="14"/>
  <c r="AK191" i="14"/>
  <c r="Q244" i="14"/>
  <c r="AG82" i="14"/>
  <c r="AK381" i="14"/>
  <c r="AI380" i="14"/>
  <c r="AH379" i="14"/>
  <c r="AK377" i="14"/>
  <c r="AI376" i="14"/>
  <c r="AH375" i="14"/>
  <c r="AK373" i="14"/>
  <c r="AI381" i="14"/>
  <c r="AH380" i="14"/>
  <c r="AK378" i="14"/>
  <c r="AI377" i="14"/>
  <c r="AH376" i="14"/>
  <c r="AK374" i="14"/>
  <c r="AI373" i="14"/>
  <c r="AH381" i="14"/>
  <c r="AK379" i="14"/>
  <c r="AI378" i="14"/>
  <c r="AH377" i="14"/>
  <c r="AK375" i="14"/>
  <c r="AI374" i="14"/>
  <c r="AI379" i="14"/>
  <c r="AH372" i="14"/>
  <c r="AK370" i="14"/>
  <c r="AI369" i="14"/>
  <c r="AH368" i="14"/>
  <c r="AK376" i="14"/>
  <c r="AH374" i="14"/>
  <c r="AK371" i="14"/>
  <c r="AI370" i="14"/>
  <c r="AH369" i="14"/>
  <c r="AK380" i="14"/>
  <c r="AH378" i="14"/>
  <c r="AK372" i="14"/>
  <c r="AI371" i="14"/>
  <c r="AH370" i="14"/>
  <c r="AK368" i="14"/>
  <c r="AI367" i="14"/>
  <c r="AH371" i="14"/>
  <c r="AK365" i="14"/>
  <c r="AI364" i="14"/>
  <c r="AH363" i="14"/>
  <c r="AK361" i="14"/>
  <c r="AI360" i="14"/>
  <c r="AH359" i="14"/>
  <c r="AI368" i="14"/>
  <c r="AK367" i="14"/>
  <c r="AK366" i="14"/>
  <c r="AI365" i="14"/>
  <c r="AH364" i="14"/>
  <c r="AK362" i="14"/>
  <c r="AI361" i="14"/>
  <c r="AH360" i="14"/>
  <c r="AI375" i="14"/>
  <c r="AI372" i="14"/>
  <c r="AH367" i="14"/>
  <c r="AI366" i="14"/>
  <c r="AH365" i="14"/>
  <c r="AK363" i="14"/>
  <c r="AI362" i="14"/>
  <c r="AH361" i="14"/>
  <c r="AK359" i="14"/>
  <c r="AH373" i="14"/>
  <c r="AH366" i="14"/>
  <c r="AI359" i="14"/>
  <c r="AI358" i="14"/>
  <c r="AH357" i="14"/>
  <c r="AK355" i="14"/>
  <c r="AI354" i="14"/>
  <c r="AH353" i="14"/>
  <c r="AK351" i="14"/>
  <c r="AI350" i="14"/>
  <c r="AH349" i="14"/>
  <c r="AK347" i="14"/>
  <c r="AI346" i="14"/>
  <c r="AH345" i="14"/>
  <c r="AK369" i="14"/>
  <c r="AI363" i="14"/>
  <c r="AH358" i="14"/>
  <c r="AK356" i="14"/>
  <c r="AI355" i="14"/>
  <c r="AH354" i="14"/>
  <c r="AK352" i="14"/>
  <c r="AI351" i="14"/>
  <c r="AH350" i="14"/>
  <c r="AK348" i="14"/>
  <c r="AI347" i="14"/>
  <c r="AH346" i="14"/>
  <c r="AK360" i="14"/>
  <c r="AK357" i="14"/>
  <c r="AI356" i="14"/>
  <c r="AH355" i="14"/>
  <c r="AK353" i="14"/>
  <c r="AI352" i="14"/>
  <c r="AH351" i="14"/>
  <c r="AK349" i="14"/>
  <c r="AI348" i="14"/>
  <c r="AH347" i="14"/>
  <c r="AK345" i="14"/>
  <c r="AI344" i="14"/>
  <c r="AK358" i="14"/>
  <c r="AH356" i="14"/>
  <c r="AI349" i="14"/>
  <c r="AH344" i="14"/>
  <c r="AK342" i="14"/>
  <c r="AI341" i="14"/>
  <c r="AH340" i="14"/>
  <c r="AK338" i="14"/>
  <c r="AI337" i="14"/>
  <c r="AH336" i="14"/>
  <c r="AK334" i="14"/>
  <c r="AI333" i="14"/>
  <c r="AH332" i="14"/>
  <c r="AK330" i="14"/>
  <c r="AI353" i="14"/>
  <c r="AK346" i="14"/>
  <c r="AK343" i="14"/>
  <c r="AI342" i="14"/>
  <c r="AH341" i="14"/>
  <c r="AK339" i="14"/>
  <c r="AI338" i="14"/>
  <c r="AH337" i="14"/>
  <c r="AK335" i="14"/>
  <c r="AI334" i="14"/>
  <c r="AH333" i="14"/>
  <c r="AK364" i="14"/>
  <c r="AI357" i="14"/>
  <c r="AK350" i="14"/>
  <c r="AH348" i="14"/>
  <c r="AI343" i="14"/>
  <c r="AH342" i="14"/>
  <c r="AK340" i="14"/>
  <c r="AI339" i="14"/>
  <c r="AH338" i="14"/>
  <c r="AK336" i="14"/>
  <c r="AI335" i="14"/>
  <c r="AH334" i="14"/>
  <c r="AK332" i="14"/>
  <c r="AI331" i="14"/>
  <c r="AH330" i="14"/>
  <c r="AK341" i="14"/>
  <c r="AH339" i="14"/>
  <c r="AI332" i="14"/>
  <c r="AK328" i="14"/>
  <c r="AI327" i="14"/>
  <c r="AH326" i="14"/>
  <c r="AK324" i="14"/>
  <c r="AI323" i="14"/>
  <c r="AH322" i="14"/>
  <c r="AK320" i="14"/>
  <c r="AI319" i="14"/>
  <c r="AH318" i="14"/>
  <c r="AK316" i="14"/>
  <c r="AI315" i="14"/>
  <c r="AH314" i="14"/>
  <c r="AK312" i="14"/>
  <c r="AI311" i="14"/>
  <c r="AH310" i="14"/>
  <c r="AK308" i="14"/>
  <c r="AI307" i="14"/>
  <c r="AH306" i="14"/>
  <c r="AK304" i="14"/>
  <c r="AI303" i="14"/>
  <c r="AH302" i="14"/>
  <c r="AK354" i="14"/>
  <c r="AH343" i="14"/>
  <c r="AI336" i="14"/>
  <c r="AK329" i="14"/>
  <c r="AI328" i="14"/>
  <c r="AH327" i="14"/>
  <c r="AK325" i="14"/>
  <c r="AI324" i="14"/>
  <c r="AH323" i="14"/>
  <c r="AK321" i="14"/>
  <c r="AI320" i="14"/>
  <c r="AH319" i="14"/>
  <c r="AK317" i="14"/>
  <c r="AI316" i="14"/>
  <c r="AH315" i="14"/>
  <c r="AK313" i="14"/>
  <c r="AI312" i="14"/>
  <c r="AH311" i="14"/>
  <c r="AK309" i="14"/>
  <c r="AI308" i="14"/>
  <c r="AH307" i="14"/>
  <c r="AK305" i="14"/>
  <c r="AI304" i="14"/>
  <c r="AH303" i="14"/>
  <c r="AH352" i="14"/>
  <c r="AI340" i="14"/>
  <c r="AK333" i="14"/>
  <c r="AK331" i="14"/>
  <c r="AI330" i="14"/>
  <c r="AI329" i="14"/>
  <c r="AH328" i="14"/>
  <c r="AK326" i="14"/>
  <c r="AI325" i="14"/>
  <c r="AH324" i="14"/>
  <c r="AK322" i="14"/>
  <c r="AI321" i="14"/>
  <c r="AH320" i="14"/>
  <c r="AK318" i="14"/>
  <c r="AI317" i="14"/>
  <c r="AH316" i="14"/>
  <c r="AK314" i="14"/>
  <c r="AI313" i="14"/>
  <c r="AH312" i="14"/>
  <c r="AK310" i="14"/>
  <c r="AI309" i="14"/>
  <c r="AH308" i="14"/>
  <c r="AK306" i="14"/>
  <c r="AI305" i="14"/>
  <c r="AH304" i="14"/>
  <c r="AK302" i="14"/>
  <c r="AI301" i="14"/>
  <c r="AH300" i="14"/>
  <c r="AH362" i="14"/>
  <c r="AH335" i="14"/>
  <c r="AH329" i="14"/>
  <c r="AI322" i="14"/>
  <c r="AK315" i="14"/>
  <c r="AH313" i="14"/>
  <c r="AI306" i="14"/>
  <c r="AH299" i="14"/>
  <c r="AK297" i="14"/>
  <c r="AI296" i="14"/>
  <c r="AH295" i="14"/>
  <c r="AK293" i="14"/>
  <c r="AI292" i="14"/>
  <c r="AH291" i="14"/>
  <c r="AK289" i="14"/>
  <c r="AI288" i="14"/>
  <c r="AH287" i="14"/>
  <c r="AK285" i="14"/>
  <c r="AI284" i="14"/>
  <c r="AH283" i="14"/>
  <c r="AK281" i="14"/>
  <c r="AI280" i="14"/>
  <c r="AH279" i="14"/>
  <c r="AK277" i="14"/>
  <c r="AI276" i="14"/>
  <c r="AH275" i="14"/>
  <c r="AI345" i="14"/>
  <c r="AI326" i="14"/>
  <c r="AK319" i="14"/>
  <c r="AH317" i="14"/>
  <c r="AI310" i="14"/>
  <c r="AK303" i="14"/>
  <c r="AK301" i="14"/>
  <c r="AK300" i="14"/>
  <c r="AK298" i="14"/>
  <c r="AI297" i="14"/>
  <c r="AH296" i="14"/>
  <c r="AK294" i="14"/>
  <c r="AI293" i="14"/>
  <c r="AH292" i="14"/>
  <c r="AK290" i="14"/>
  <c r="AI289" i="14"/>
  <c r="AH288" i="14"/>
  <c r="AK286" i="14"/>
  <c r="AI285" i="14"/>
  <c r="AH284" i="14"/>
  <c r="AK282" i="14"/>
  <c r="AI281" i="14"/>
  <c r="AH280" i="14"/>
  <c r="AK278" i="14"/>
  <c r="AI277" i="14"/>
  <c r="AH276" i="14"/>
  <c r="AK344" i="14"/>
  <c r="AH331" i="14"/>
  <c r="AK323" i="14"/>
  <c r="AH321" i="14"/>
  <c r="AI314" i="14"/>
  <c r="AK307" i="14"/>
  <c r="AH305" i="14"/>
  <c r="AH301" i="14"/>
  <c r="AI300" i="14"/>
  <c r="AK299" i="14"/>
  <c r="AI298" i="14"/>
  <c r="AH297" i="14"/>
  <c r="AK295" i="14"/>
  <c r="AI294" i="14"/>
  <c r="AH293" i="14"/>
  <c r="AK291" i="14"/>
  <c r="AI290" i="14"/>
  <c r="AH289" i="14"/>
  <c r="AK287" i="14"/>
  <c r="AI286" i="14"/>
  <c r="AH285" i="14"/>
  <c r="AK283" i="14"/>
  <c r="AI282" i="14"/>
  <c r="AH281" i="14"/>
  <c r="AK279" i="14"/>
  <c r="AI278" i="14"/>
  <c r="AH277" i="14"/>
  <c r="AK275" i="14"/>
  <c r="AI274" i="14"/>
  <c r="AI318" i="14"/>
  <c r="AI299" i="14"/>
  <c r="AK292" i="14"/>
  <c r="AH290" i="14"/>
  <c r="AI283" i="14"/>
  <c r="AK276" i="14"/>
  <c r="AK274" i="14"/>
  <c r="AK272" i="14"/>
  <c r="AI271" i="14"/>
  <c r="AH270" i="14"/>
  <c r="AK268" i="14"/>
  <c r="AI267" i="14"/>
  <c r="AH266" i="14"/>
  <c r="AK264" i="14"/>
  <c r="AI263" i="14"/>
  <c r="AH262" i="14"/>
  <c r="AK260" i="14"/>
  <c r="AI259" i="14"/>
  <c r="AH258" i="14"/>
  <c r="AK256" i="14"/>
  <c r="AI255" i="14"/>
  <c r="AH254" i="14"/>
  <c r="AK252" i="14"/>
  <c r="AI251" i="14"/>
  <c r="AH250" i="14"/>
  <c r="AK248" i="14"/>
  <c r="AI247" i="14"/>
  <c r="AH246" i="14"/>
  <c r="AK311" i="14"/>
  <c r="AK296" i="14"/>
  <c r="AH294" i="14"/>
  <c r="AI287" i="14"/>
  <c r="AK280" i="14"/>
  <c r="AH278" i="14"/>
  <c r="AI275" i="14"/>
  <c r="AH274" i="14"/>
  <c r="AK273" i="14"/>
  <c r="AI272" i="14"/>
  <c r="AH271" i="14"/>
  <c r="AK269" i="14"/>
  <c r="AI268" i="14"/>
  <c r="AH267" i="14"/>
  <c r="AK265" i="14"/>
  <c r="AI264" i="14"/>
  <c r="AH263" i="14"/>
  <c r="AK261" i="14"/>
  <c r="AI260" i="14"/>
  <c r="AH259" i="14"/>
  <c r="AK257" i="14"/>
  <c r="AI256" i="14"/>
  <c r="AH255" i="14"/>
  <c r="AK253" i="14"/>
  <c r="AI252" i="14"/>
  <c r="AH251" i="14"/>
  <c r="AK249" i="14"/>
  <c r="AK337" i="14"/>
  <c r="AK327" i="14"/>
  <c r="AH309" i="14"/>
  <c r="AH298" i="14"/>
  <c r="AI291" i="14"/>
  <c r="AK284" i="14"/>
  <c r="AH282" i="14"/>
  <c r="AI273" i="14"/>
  <c r="AH272" i="14"/>
  <c r="AK270" i="14"/>
  <c r="AI269" i="14"/>
  <c r="AH268" i="14"/>
  <c r="AK266" i="14"/>
  <c r="AI265" i="14"/>
  <c r="AH264" i="14"/>
  <c r="AK262" i="14"/>
  <c r="AI261" i="14"/>
  <c r="AH260" i="14"/>
  <c r="AK258" i="14"/>
  <c r="AI257" i="14"/>
  <c r="AH256" i="14"/>
  <c r="AK254" i="14"/>
  <c r="AI253" i="14"/>
  <c r="AH252" i="14"/>
  <c r="AK250" i="14"/>
  <c r="AI249" i="14"/>
  <c r="AH248" i="14"/>
  <c r="AK246" i="14"/>
  <c r="AI245" i="14"/>
  <c r="AI279" i="14"/>
  <c r="AK267" i="14"/>
  <c r="AH265" i="14"/>
  <c r="AI258" i="14"/>
  <c r="AK251" i="14"/>
  <c r="AH249" i="14"/>
  <c r="AK244" i="14"/>
  <c r="AI243" i="14"/>
  <c r="AH242" i="14"/>
  <c r="AK240" i="14"/>
  <c r="AI239" i="14"/>
  <c r="AH238" i="14"/>
  <c r="AK236" i="14"/>
  <c r="AI235" i="14"/>
  <c r="AH234" i="14"/>
  <c r="AK232" i="14"/>
  <c r="AI231" i="14"/>
  <c r="AH230" i="14"/>
  <c r="AK228" i="14"/>
  <c r="AI227" i="14"/>
  <c r="AH226" i="14"/>
  <c r="AK224" i="14"/>
  <c r="AI223" i="14"/>
  <c r="AH222" i="14"/>
  <c r="AK220" i="14"/>
  <c r="AI219" i="14"/>
  <c r="AH218" i="14"/>
  <c r="AK216" i="14"/>
  <c r="AI215" i="14"/>
  <c r="AH214" i="14"/>
  <c r="AK212" i="14"/>
  <c r="AI211" i="14"/>
  <c r="AH210" i="14"/>
  <c r="AK208" i="14"/>
  <c r="AI207" i="14"/>
  <c r="AH206" i="14"/>
  <c r="AK204" i="14"/>
  <c r="AI203" i="14"/>
  <c r="AH202" i="14"/>
  <c r="AK200" i="14"/>
  <c r="AI199" i="14"/>
  <c r="AH198" i="14"/>
  <c r="AK196" i="14"/>
  <c r="AI195" i="14"/>
  <c r="AH194" i="14"/>
  <c r="AK192" i="14"/>
  <c r="AI191" i="14"/>
  <c r="AH190" i="14"/>
  <c r="AK188" i="14"/>
  <c r="AI187" i="14"/>
  <c r="AH186" i="14"/>
  <c r="AH325" i="14"/>
  <c r="AI295" i="14"/>
  <c r="AK271" i="14"/>
  <c r="AH269" i="14"/>
  <c r="AI262" i="14"/>
  <c r="AK255" i="14"/>
  <c r="AH253" i="14"/>
  <c r="AK245" i="14"/>
  <c r="AI244" i="14"/>
  <c r="AH243" i="14"/>
  <c r="AK241" i="14"/>
  <c r="AI240" i="14"/>
  <c r="AH239" i="14"/>
  <c r="AK237" i="14"/>
  <c r="AI236" i="14"/>
  <c r="AH235" i="14"/>
  <c r="AK233" i="14"/>
  <c r="AI232" i="14"/>
  <c r="AH231" i="14"/>
  <c r="AK229" i="14"/>
  <c r="AI228" i="14"/>
  <c r="AH227" i="14"/>
  <c r="AK225" i="14"/>
  <c r="AI224" i="14"/>
  <c r="AH223" i="14"/>
  <c r="AK221" i="14"/>
  <c r="AI220" i="14"/>
  <c r="AH219" i="14"/>
  <c r="AK217" i="14"/>
  <c r="AI216" i="14"/>
  <c r="AH215" i="14"/>
  <c r="AK213" i="14"/>
  <c r="AI212" i="14"/>
  <c r="AH211" i="14"/>
  <c r="AK209" i="14"/>
  <c r="AI208" i="14"/>
  <c r="AH207" i="14"/>
  <c r="AK205" i="14"/>
  <c r="AI204" i="14"/>
  <c r="AH203" i="14"/>
  <c r="AK201" i="14"/>
  <c r="AI200" i="14"/>
  <c r="AH199" i="14"/>
  <c r="AK197" i="14"/>
  <c r="AI196" i="14"/>
  <c r="AH195" i="14"/>
  <c r="AK193" i="14"/>
  <c r="AI192" i="14"/>
  <c r="AH191" i="14"/>
  <c r="AK189" i="14"/>
  <c r="AK288" i="14"/>
  <c r="AH273" i="14"/>
  <c r="AI266" i="14"/>
  <c r="AK259" i="14"/>
  <c r="AH257" i="14"/>
  <c r="AI250" i="14"/>
  <c r="AK247" i="14"/>
  <c r="AI246" i="14"/>
  <c r="AH245" i="14"/>
  <c r="AH244" i="14"/>
  <c r="AK242" i="14"/>
  <c r="AI241" i="14"/>
  <c r="AH240" i="14"/>
  <c r="AK238" i="14"/>
  <c r="AI237" i="14"/>
  <c r="AH236" i="14"/>
  <c r="AK234" i="14"/>
  <c r="AI233" i="14"/>
  <c r="AH232" i="14"/>
  <c r="AK230" i="14"/>
  <c r="AI229" i="14"/>
  <c r="AH228" i="14"/>
  <c r="AK226" i="14"/>
  <c r="AI225" i="14"/>
  <c r="AH224" i="14"/>
  <c r="AK222" i="14"/>
  <c r="AI221" i="14"/>
  <c r="AH220" i="14"/>
  <c r="AK218" i="14"/>
  <c r="AI217" i="14"/>
  <c r="AH216" i="14"/>
  <c r="AK214" i="14"/>
  <c r="AI213" i="14"/>
  <c r="AH212" i="14"/>
  <c r="AK210" i="14"/>
  <c r="AI209" i="14"/>
  <c r="AH208" i="14"/>
  <c r="AK206" i="14"/>
  <c r="AI205" i="14"/>
  <c r="AH204" i="14"/>
  <c r="AK202" i="14"/>
  <c r="AI201" i="14"/>
  <c r="AH200" i="14"/>
  <c r="AK198" i="14"/>
  <c r="AI197" i="14"/>
  <c r="AH196" i="14"/>
  <c r="AK194" i="14"/>
  <c r="AI193" i="14"/>
  <c r="AH192" i="14"/>
  <c r="AK190" i="14"/>
  <c r="AI189" i="14"/>
  <c r="AH188" i="14"/>
  <c r="AK186" i="14"/>
  <c r="AI302" i="14"/>
  <c r="AK263" i="14"/>
  <c r="AK243" i="14"/>
  <c r="AH241" i="14"/>
  <c r="AI234" i="14"/>
  <c r="AK227" i="14"/>
  <c r="AH225" i="14"/>
  <c r="AI218" i="14"/>
  <c r="AK211" i="14"/>
  <c r="AH209" i="14"/>
  <c r="AI202" i="14"/>
  <c r="AK195" i="14"/>
  <c r="AH193" i="14"/>
  <c r="AH185" i="14"/>
  <c r="AK183" i="14"/>
  <c r="AI182" i="14"/>
  <c r="AH181" i="14"/>
  <c r="AK179" i="14"/>
  <c r="AI178" i="14"/>
  <c r="AH177" i="14"/>
  <c r="AK175" i="14"/>
  <c r="AI174" i="14"/>
  <c r="AH173" i="14"/>
  <c r="AK171" i="14"/>
  <c r="AI170" i="14"/>
  <c r="AH169" i="14"/>
  <c r="AK167" i="14"/>
  <c r="AI166" i="14"/>
  <c r="AH165" i="14"/>
  <c r="AK163" i="14"/>
  <c r="AI162" i="14"/>
  <c r="AH161" i="14"/>
  <c r="AK159" i="14"/>
  <c r="AI158" i="14"/>
  <c r="AH157" i="14"/>
  <c r="AK155" i="14"/>
  <c r="AI154" i="14"/>
  <c r="AH153" i="14"/>
  <c r="AK151" i="14"/>
  <c r="AI150" i="14"/>
  <c r="AH149" i="14"/>
  <c r="AK147" i="14"/>
  <c r="AI146" i="14"/>
  <c r="AH145" i="14"/>
  <c r="AK143" i="14"/>
  <c r="AI142" i="14"/>
  <c r="AH141" i="14"/>
  <c r="AK139" i="14"/>
  <c r="AI138" i="14"/>
  <c r="AH137" i="14"/>
  <c r="AK135" i="14"/>
  <c r="AI134" i="14"/>
  <c r="AH286" i="14"/>
  <c r="AH261" i="14"/>
  <c r="AI248" i="14"/>
  <c r="AI238" i="14"/>
  <c r="AK231" i="14"/>
  <c r="AH229" i="14"/>
  <c r="AI222" i="14"/>
  <c r="AK215" i="14"/>
  <c r="AH213" i="14"/>
  <c r="AI206" i="14"/>
  <c r="AK199" i="14"/>
  <c r="AH197" i="14"/>
  <c r="AI190" i="14"/>
  <c r="AK184" i="14"/>
  <c r="AI183" i="14"/>
  <c r="AH182" i="14"/>
  <c r="AK180" i="14"/>
  <c r="AI179" i="14"/>
  <c r="AH178" i="14"/>
  <c r="AK176" i="14"/>
  <c r="AI175" i="14"/>
  <c r="AH174" i="14"/>
  <c r="AK172" i="14"/>
  <c r="AI171" i="14"/>
  <c r="AH170" i="14"/>
  <c r="AK168" i="14"/>
  <c r="AI167" i="14"/>
  <c r="AH166" i="14"/>
  <c r="AK164" i="14"/>
  <c r="AI163" i="14"/>
  <c r="AH162" i="14"/>
  <c r="AK160" i="14"/>
  <c r="AI159" i="14"/>
  <c r="AH158" i="14"/>
  <c r="AK156" i="14"/>
  <c r="AI155" i="14"/>
  <c r="AH154" i="14"/>
  <c r="AK152" i="14"/>
  <c r="AI151" i="14"/>
  <c r="AH150" i="14"/>
  <c r="AK148" i="14"/>
  <c r="AI147" i="14"/>
  <c r="AH146" i="14"/>
  <c r="AK144" i="14"/>
  <c r="AI143" i="14"/>
  <c r="AH142" i="14"/>
  <c r="AK140" i="14"/>
  <c r="AI139" i="14"/>
  <c r="AI254" i="14"/>
  <c r="AH247" i="14"/>
  <c r="AI242" i="14"/>
  <c r="AK235" i="14"/>
  <c r="AH233" i="14"/>
  <c r="AI226" i="14"/>
  <c r="AK219" i="14"/>
  <c r="AH217" i="14"/>
  <c r="AI210" i="14"/>
  <c r="AK203" i="14"/>
  <c r="AH201" i="14"/>
  <c r="AI194" i="14"/>
  <c r="AK187" i="14"/>
  <c r="AI186" i="14"/>
  <c r="AK185" i="14"/>
  <c r="AI184" i="14"/>
  <c r="AH183" i="14"/>
  <c r="AK181" i="14"/>
  <c r="AI180" i="14"/>
  <c r="AH179" i="14"/>
  <c r="AK177" i="14"/>
  <c r="AI176" i="14"/>
  <c r="AH175" i="14"/>
  <c r="AK173" i="14"/>
  <c r="AI172" i="14"/>
  <c r="AH171" i="14"/>
  <c r="AK169" i="14"/>
  <c r="AI168" i="14"/>
  <c r="AH167" i="14"/>
  <c r="AK165" i="14"/>
  <c r="AI164" i="14"/>
  <c r="AH163" i="14"/>
  <c r="AK161" i="14"/>
  <c r="AI160" i="14"/>
  <c r="AH159" i="14"/>
  <c r="AK157" i="14"/>
  <c r="AI156" i="14"/>
  <c r="AH155" i="14"/>
  <c r="AK153" i="14"/>
  <c r="AI152" i="14"/>
  <c r="AH151" i="14"/>
  <c r="AK149" i="14"/>
  <c r="AI148" i="14"/>
  <c r="AH147" i="14"/>
  <c r="AK145" i="14"/>
  <c r="AI144" i="14"/>
  <c r="AH143" i="14"/>
  <c r="AK141" i="14"/>
  <c r="AI140" i="14"/>
  <c r="AH139" i="14"/>
  <c r="AK137" i="14"/>
  <c r="AI136" i="14"/>
  <c r="AH135" i="14"/>
  <c r="AI230" i="14"/>
  <c r="AK207" i="14"/>
  <c r="AH189" i="14"/>
  <c r="AH187" i="14"/>
  <c r="AH184" i="14"/>
  <c r="AI177" i="14"/>
  <c r="AK170" i="14"/>
  <c r="AH168" i="14"/>
  <c r="AI161" i="14"/>
  <c r="AK154" i="14"/>
  <c r="AH152" i="14"/>
  <c r="AI145" i="14"/>
  <c r="AK138" i="14"/>
  <c r="AI137" i="14"/>
  <c r="AH136" i="14"/>
  <c r="AH133" i="14"/>
  <c r="AK131" i="14"/>
  <c r="AI130" i="14"/>
  <c r="AH129" i="14"/>
  <c r="AK127" i="14"/>
  <c r="AI126" i="14"/>
  <c r="AH125" i="14"/>
  <c r="AK123" i="14"/>
  <c r="AI122" i="14"/>
  <c r="AH121" i="14"/>
  <c r="AK119" i="14"/>
  <c r="AI118" i="14"/>
  <c r="AH117" i="14"/>
  <c r="AK115" i="14"/>
  <c r="AI114" i="14"/>
  <c r="AH113" i="14"/>
  <c r="AK111" i="14"/>
  <c r="AI110" i="14"/>
  <c r="AH109" i="14"/>
  <c r="AK107" i="14"/>
  <c r="AI106" i="14"/>
  <c r="AH105" i="14"/>
  <c r="AK103" i="14"/>
  <c r="AI102" i="14"/>
  <c r="AH101" i="14"/>
  <c r="AK99" i="14"/>
  <c r="AI98" i="14"/>
  <c r="AH97" i="14"/>
  <c r="AK95" i="14"/>
  <c r="AI94" i="14"/>
  <c r="AH93" i="14"/>
  <c r="AK91" i="14"/>
  <c r="AI90" i="14"/>
  <c r="AH89" i="14"/>
  <c r="AK87" i="14"/>
  <c r="AI86" i="14"/>
  <c r="AH85" i="14"/>
  <c r="AK83" i="14"/>
  <c r="AI82" i="14"/>
  <c r="AH81" i="14"/>
  <c r="AK79" i="14"/>
  <c r="AK19" i="14" s="1"/>
  <c r="AI78" i="14"/>
  <c r="AK223" i="14"/>
  <c r="AH205" i="14"/>
  <c r="AI181" i="14"/>
  <c r="AK174" i="14"/>
  <c r="AH172" i="14"/>
  <c r="AI165" i="14"/>
  <c r="AK158" i="14"/>
  <c r="AH156" i="14"/>
  <c r="AI149" i="14"/>
  <c r="AK142" i="14"/>
  <c r="AH140" i="14"/>
  <c r="AH138" i="14"/>
  <c r="AK132" i="14"/>
  <c r="AI131" i="14"/>
  <c r="AH130" i="14"/>
  <c r="AK128" i="14"/>
  <c r="AI127" i="14"/>
  <c r="AH126" i="14"/>
  <c r="AK124" i="14"/>
  <c r="AI123" i="14"/>
  <c r="AH122" i="14"/>
  <c r="AK120" i="14"/>
  <c r="AI119" i="14"/>
  <c r="AH118" i="14"/>
  <c r="AK116" i="14"/>
  <c r="AI115" i="14"/>
  <c r="AH114" i="14"/>
  <c r="AK112" i="14"/>
  <c r="AI111" i="14"/>
  <c r="AH110" i="14"/>
  <c r="AK108" i="14"/>
  <c r="AI107" i="14"/>
  <c r="AH106" i="14"/>
  <c r="AK104" i="14"/>
  <c r="AI103" i="14"/>
  <c r="AH102" i="14"/>
  <c r="AK100" i="14"/>
  <c r="AI99" i="14"/>
  <c r="AH98" i="14"/>
  <c r="AK96" i="14"/>
  <c r="AI95" i="14"/>
  <c r="AH94" i="14"/>
  <c r="AK92" i="14"/>
  <c r="AI91" i="14"/>
  <c r="AH90" i="14"/>
  <c r="AK88" i="14"/>
  <c r="AI87" i="14"/>
  <c r="AH86" i="14"/>
  <c r="AK84" i="14"/>
  <c r="AI83" i="14"/>
  <c r="AK239" i="14"/>
  <c r="AH221" i="14"/>
  <c r="AI198" i="14"/>
  <c r="AI185" i="14"/>
  <c r="AK178" i="14"/>
  <c r="AH176" i="14"/>
  <c r="AI169" i="14"/>
  <c r="AK162" i="14"/>
  <c r="AH160" i="14"/>
  <c r="AI153" i="14"/>
  <c r="AK146" i="14"/>
  <c r="AH144" i="14"/>
  <c r="AK134" i="14"/>
  <c r="AK133" i="14"/>
  <c r="AI132" i="14"/>
  <c r="AH131" i="14"/>
  <c r="AK129" i="14"/>
  <c r="AI128" i="14"/>
  <c r="AH127" i="14"/>
  <c r="AK125" i="14"/>
  <c r="AI124" i="14"/>
  <c r="AH123" i="14"/>
  <c r="AK121" i="14"/>
  <c r="AI120" i="14"/>
  <c r="AH119" i="14"/>
  <c r="AK117" i="14"/>
  <c r="AI116" i="14"/>
  <c r="AH115" i="14"/>
  <c r="AK113" i="14"/>
  <c r="AI112" i="14"/>
  <c r="AH111" i="14"/>
  <c r="AK109" i="14"/>
  <c r="AI108" i="14"/>
  <c r="AH107" i="14"/>
  <c r="AK105" i="14"/>
  <c r="AI104" i="14"/>
  <c r="AH103" i="14"/>
  <c r="AK101" i="14"/>
  <c r="AI100" i="14"/>
  <c r="AH99" i="14"/>
  <c r="AK97" i="14"/>
  <c r="AI96" i="14"/>
  <c r="AH95" i="14"/>
  <c r="AK93" i="14"/>
  <c r="AI92" i="14"/>
  <c r="AH91" i="14"/>
  <c r="AK89" i="14"/>
  <c r="AI88" i="14"/>
  <c r="AH87" i="14"/>
  <c r="AK85" i="14"/>
  <c r="AI84" i="14"/>
  <c r="AH83" i="14"/>
  <c r="AK81" i="14"/>
  <c r="AI80" i="14"/>
  <c r="AH79" i="14"/>
  <c r="AH19" i="14" s="1"/>
  <c r="C12" i="14"/>
  <c r="E30" i="14" s="1"/>
  <c r="S12" i="14"/>
  <c r="AD22" i="14"/>
  <c r="AL22" i="14" s="1"/>
  <c r="AE23" i="14"/>
  <c r="AI23" i="14"/>
  <c r="AF24" i="14"/>
  <c r="AG24" i="14" s="1"/>
  <c r="AK24" i="14"/>
  <c r="Q25" i="14"/>
  <c r="AD26" i="14"/>
  <c r="AH26" i="14"/>
  <c r="AE27" i="14"/>
  <c r="AI27" i="14"/>
  <c r="AF28" i="14"/>
  <c r="AG28" i="14" s="1"/>
  <c r="AK28" i="14"/>
  <c r="Q29" i="14"/>
  <c r="AD30" i="14"/>
  <c r="AH30" i="14"/>
  <c r="AE31" i="14"/>
  <c r="AI31" i="14"/>
  <c r="AF32" i="14"/>
  <c r="AG32" i="14" s="1"/>
  <c r="AK32" i="14"/>
  <c r="Q33" i="14"/>
  <c r="AD34" i="14"/>
  <c r="AH34" i="14"/>
  <c r="AE35" i="14"/>
  <c r="AI35" i="14"/>
  <c r="AF36" i="14"/>
  <c r="AG36" i="14" s="1"/>
  <c r="AK36" i="14"/>
  <c r="Q37" i="14"/>
  <c r="AD38" i="14"/>
  <c r="AH38" i="14"/>
  <c r="AE39" i="14"/>
  <c r="AI39" i="14"/>
  <c r="AF40" i="14"/>
  <c r="AG40" i="14" s="1"/>
  <c r="AK40" i="14"/>
  <c r="Q41" i="14"/>
  <c r="AD42" i="14"/>
  <c r="AH42" i="14"/>
  <c r="AE43" i="14"/>
  <c r="AI43" i="14"/>
  <c r="AF44" i="14"/>
  <c r="AG44" i="14" s="1"/>
  <c r="AK44" i="14"/>
  <c r="Q45" i="14"/>
  <c r="AD46" i="14"/>
  <c r="AH46" i="14"/>
  <c r="AE47" i="14"/>
  <c r="AI47" i="14"/>
  <c r="AF48" i="14"/>
  <c r="AG48" i="14" s="1"/>
  <c r="AK48" i="14"/>
  <c r="Q49" i="14"/>
  <c r="AD50" i="14"/>
  <c r="AH50" i="14"/>
  <c r="AE51" i="14"/>
  <c r="AI51" i="14"/>
  <c r="AF52" i="14"/>
  <c r="AG52" i="14" s="1"/>
  <c r="AK52" i="14"/>
  <c r="Q53" i="14"/>
  <c r="AD54" i="14"/>
  <c r="AH54" i="14"/>
  <c r="AE55" i="14"/>
  <c r="AI55" i="14"/>
  <c r="AF56" i="14"/>
  <c r="AG56" i="14" s="1"/>
  <c r="AK56" i="14"/>
  <c r="Q57" i="14"/>
  <c r="AD58" i="14"/>
  <c r="AH58" i="14"/>
  <c r="AE59" i="14"/>
  <c r="AI59" i="14"/>
  <c r="AF60" i="14"/>
  <c r="AG60" i="14" s="1"/>
  <c r="AK60" i="14"/>
  <c r="Q61" i="14"/>
  <c r="AD62" i="14"/>
  <c r="AH62" i="14"/>
  <c r="AE63" i="14"/>
  <c r="AI63" i="14"/>
  <c r="AF64" i="14"/>
  <c r="AG64" i="14" s="1"/>
  <c r="AK64" i="14"/>
  <c r="Q65" i="14"/>
  <c r="AD66" i="14"/>
  <c r="AH66" i="14"/>
  <c r="AE67" i="14"/>
  <c r="AI67" i="14"/>
  <c r="AF68" i="14"/>
  <c r="AG68" i="14" s="1"/>
  <c r="AK68" i="14"/>
  <c r="Q69" i="14"/>
  <c r="AD70" i="14"/>
  <c r="AH70" i="14"/>
  <c r="AE71" i="14"/>
  <c r="AI71" i="14"/>
  <c r="AF72" i="14"/>
  <c r="AG72" i="14" s="1"/>
  <c r="AK72" i="14"/>
  <c r="Q73" i="14"/>
  <c r="AD74" i="14"/>
  <c r="AH74" i="14"/>
  <c r="AE75" i="14"/>
  <c r="AI75" i="14"/>
  <c r="AF76" i="14"/>
  <c r="AG76" i="14" s="1"/>
  <c r="AK76" i="14"/>
  <c r="Q77" i="14"/>
  <c r="AF78" i="14"/>
  <c r="Q79" i="14"/>
  <c r="AH80" i="14"/>
  <c r="AI81" i="14"/>
  <c r="AK82" i="14"/>
  <c r="AD84" i="14"/>
  <c r="AF86" i="14"/>
  <c r="AG86" i="14" s="1"/>
  <c r="AH88" i="14"/>
  <c r="AK90" i="14"/>
  <c r="AE93" i="14"/>
  <c r="Q95" i="14"/>
  <c r="AI97" i="14"/>
  <c r="AD100" i="14"/>
  <c r="AF102" i="14"/>
  <c r="AG102" i="14" s="1"/>
  <c r="AH104" i="14"/>
  <c r="AK106" i="14"/>
  <c r="AE109" i="14"/>
  <c r="Q111" i="14"/>
  <c r="AI113" i="14"/>
  <c r="AD116" i="14"/>
  <c r="AF118" i="14"/>
  <c r="AG118" i="14" s="1"/>
  <c r="AH120" i="14"/>
  <c r="AK122" i="14"/>
  <c r="AE125" i="14"/>
  <c r="Q127" i="14"/>
  <c r="AI129" i="14"/>
  <c r="AD132" i="14"/>
  <c r="AK136" i="14"/>
  <c r="Q139" i="14"/>
  <c r="AK150" i="14"/>
  <c r="AD160" i="14"/>
  <c r="AI173" i="14"/>
  <c r="AF178" i="14"/>
  <c r="AF219" i="14"/>
  <c r="AG219" i="14" s="1"/>
  <c r="AI270" i="14"/>
  <c r="K12" i="14"/>
  <c r="K13" i="14" s="1"/>
  <c r="K15" i="14" s="1"/>
  <c r="D22" i="14"/>
  <c r="T22" i="14"/>
  <c r="AG126" i="14"/>
  <c r="G12" i="14"/>
  <c r="I26" i="14" s="1"/>
  <c r="C17" i="14"/>
  <c r="AE22" i="14"/>
  <c r="AG22" i="14" s="1"/>
  <c r="AI22" i="14"/>
  <c r="AF23" i="14"/>
  <c r="AG23" i="14" s="1"/>
  <c r="AK23" i="14"/>
  <c r="Q24" i="14"/>
  <c r="AD25" i="14"/>
  <c r="AH25" i="14"/>
  <c r="AE26" i="14"/>
  <c r="AG26" i="14" s="1"/>
  <c r="AI26" i="14"/>
  <c r="AF27" i="14"/>
  <c r="AG27" i="14" s="1"/>
  <c r="AK27" i="14"/>
  <c r="Q28" i="14"/>
  <c r="AD29" i="14"/>
  <c r="AH29" i="14"/>
  <c r="AE30" i="14"/>
  <c r="AG30" i="14" s="1"/>
  <c r="AI30" i="14"/>
  <c r="AF31" i="14"/>
  <c r="AG31" i="14" s="1"/>
  <c r="AK31" i="14"/>
  <c r="Q32" i="14"/>
  <c r="AD33" i="14"/>
  <c r="AH33" i="14"/>
  <c r="AE34" i="14"/>
  <c r="AG34" i="14" s="1"/>
  <c r="AI34" i="14"/>
  <c r="AF35" i="14"/>
  <c r="AG35" i="14" s="1"/>
  <c r="AK35" i="14"/>
  <c r="Q36" i="14"/>
  <c r="AD37" i="14"/>
  <c r="AH37" i="14"/>
  <c r="AE38" i="14"/>
  <c r="AG38" i="14" s="1"/>
  <c r="AI38" i="14"/>
  <c r="AF39" i="14"/>
  <c r="AG39" i="14" s="1"/>
  <c r="AK39" i="14"/>
  <c r="Q40" i="14"/>
  <c r="AD41" i="14"/>
  <c r="AH41" i="14"/>
  <c r="AE42" i="14"/>
  <c r="AG42" i="14" s="1"/>
  <c r="AI42" i="14"/>
  <c r="AF43" i="14"/>
  <c r="AG43" i="14" s="1"/>
  <c r="AK43" i="14"/>
  <c r="Q44" i="14"/>
  <c r="AD45" i="14"/>
  <c r="AH45" i="14"/>
  <c r="AE46" i="14"/>
  <c r="AG46" i="14" s="1"/>
  <c r="AI46" i="14"/>
  <c r="AF47" i="14"/>
  <c r="AG47" i="14" s="1"/>
  <c r="AK47" i="14"/>
  <c r="Q48" i="14"/>
  <c r="AD49" i="14"/>
  <c r="AH49" i="14"/>
  <c r="AE50" i="14"/>
  <c r="AG50" i="14" s="1"/>
  <c r="AI50" i="14"/>
  <c r="AF51" i="14"/>
  <c r="AG51" i="14" s="1"/>
  <c r="AK51" i="14"/>
  <c r="Q52" i="14"/>
  <c r="AD53" i="14"/>
  <c r="AH53" i="14"/>
  <c r="AE54" i="14"/>
  <c r="AG54" i="14" s="1"/>
  <c r="AI54" i="14"/>
  <c r="AF55" i="14"/>
  <c r="AG55" i="14" s="1"/>
  <c r="AK55" i="14"/>
  <c r="Q56" i="14"/>
  <c r="AD57" i="14"/>
  <c r="AH57" i="14"/>
  <c r="AE58" i="14"/>
  <c r="AG58" i="14" s="1"/>
  <c r="AI58" i="14"/>
  <c r="AF59" i="14"/>
  <c r="AG59" i="14" s="1"/>
  <c r="AK59" i="14"/>
  <c r="Q60" i="14"/>
  <c r="AD61" i="14"/>
  <c r="AH61" i="14"/>
  <c r="AE62" i="14"/>
  <c r="AG62" i="14" s="1"/>
  <c r="AI62" i="14"/>
  <c r="AF63" i="14"/>
  <c r="AG63" i="14" s="1"/>
  <c r="AK63" i="14"/>
  <c r="Q64" i="14"/>
  <c r="AD65" i="14"/>
  <c r="AH65" i="14"/>
  <c r="AE66" i="14"/>
  <c r="AG66" i="14" s="1"/>
  <c r="AI66" i="14"/>
  <c r="AF67" i="14"/>
  <c r="AG67" i="14" s="1"/>
  <c r="AK67" i="14"/>
  <c r="Q68" i="14"/>
  <c r="AD69" i="14"/>
  <c r="AH69" i="14"/>
  <c r="AE70" i="14"/>
  <c r="AG70" i="14" s="1"/>
  <c r="AI70" i="14"/>
  <c r="AF71" i="14"/>
  <c r="AG71" i="14" s="1"/>
  <c r="AK71" i="14"/>
  <c r="I72" i="14"/>
  <c r="Q72" i="14"/>
  <c r="AD73" i="14"/>
  <c r="AH73" i="14"/>
  <c r="AE74" i="14"/>
  <c r="AG74" i="14" s="1"/>
  <c r="AI74" i="14"/>
  <c r="AF75" i="14"/>
  <c r="AG75" i="14" s="1"/>
  <c r="AK75" i="14"/>
  <c r="I76" i="14"/>
  <c r="Q76" i="14"/>
  <c r="AD77" i="14"/>
  <c r="AH77" i="14"/>
  <c r="AH78" i="14"/>
  <c r="AI79" i="14"/>
  <c r="AI19" i="14" s="1"/>
  <c r="AK80" i="14"/>
  <c r="AD82" i="14"/>
  <c r="I83" i="14"/>
  <c r="AH84" i="14"/>
  <c r="AK86" i="14"/>
  <c r="AE89" i="14"/>
  <c r="Q91" i="14"/>
  <c r="AI93" i="14"/>
  <c r="AD96" i="14"/>
  <c r="AF98" i="14"/>
  <c r="AG98" i="14" s="1"/>
  <c r="I99" i="14"/>
  <c r="AH100" i="14"/>
  <c r="AK102" i="14"/>
  <c r="AE105" i="14"/>
  <c r="Q107" i="14"/>
  <c r="AI109" i="14"/>
  <c r="AD112" i="14"/>
  <c r="AF114" i="14"/>
  <c r="AG114" i="14" s="1"/>
  <c r="I115" i="14"/>
  <c r="AH116" i="14"/>
  <c r="AK118" i="14"/>
  <c r="AE121" i="14"/>
  <c r="Q123" i="14"/>
  <c r="AI125" i="14"/>
  <c r="AD128" i="14"/>
  <c r="AF130" i="14"/>
  <c r="AG130" i="14" s="1"/>
  <c r="I131" i="14"/>
  <c r="AH132" i="14"/>
  <c r="AD138" i="14"/>
  <c r="AD144" i="14"/>
  <c r="AI157" i="14"/>
  <c r="AF162" i="14"/>
  <c r="AH180" i="14"/>
  <c r="AE185" i="14"/>
  <c r="AI188" i="14"/>
  <c r="AD201" i="14"/>
  <c r="AI214" i="14"/>
  <c r="AE15" i="16"/>
  <c r="AE16" i="16" s="1"/>
  <c r="AE13" i="16"/>
  <c r="W23" i="16"/>
  <c r="V24" i="16" s="1"/>
  <c r="X23" i="16"/>
  <c r="Y23" i="16"/>
  <c r="I379" i="16"/>
  <c r="I375" i="16"/>
  <c r="I380" i="16"/>
  <c r="I376" i="16"/>
  <c r="I374" i="16"/>
  <c r="I371" i="16"/>
  <c r="I377" i="16"/>
  <c r="I372" i="16"/>
  <c r="I378" i="16"/>
  <c r="I373" i="16"/>
  <c r="I369" i="16"/>
  <c r="I367" i="16"/>
  <c r="I363" i="16"/>
  <c r="I359" i="16"/>
  <c r="I355" i="16"/>
  <c r="I368" i="16"/>
  <c r="I364" i="16"/>
  <c r="I360" i="16"/>
  <c r="I356" i="16"/>
  <c r="I370" i="16"/>
  <c r="I362" i="16"/>
  <c r="I354" i="16"/>
  <c r="I381" i="16"/>
  <c r="I365" i="16"/>
  <c r="I357" i="16"/>
  <c r="I358" i="16"/>
  <c r="I351" i="16"/>
  <c r="I347" i="16"/>
  <c r="I343" i="16"/>
  <c r="I352" i="16"/>
  <c r="I348" i="16"/>
  <c r="I344" i="16"/>
  <c r="I366" i="16"/>
  <c r="I349" i="16"/>
  <c r="I339" i="16"/>
  <c r="I335" i="16"/>
  <c r="I331" i="16"/>
  <c r="I327" i="16"/>
  <c r="I323" i="16"/>
  <c r="I319" i="16"/>
  <c r="I315" i="16"/>
  <c r="I361" i="16"/>
  <c r="I350" i="16"/>
  <c r="I342" i="16"/>
  <c r="I340" i="16"/>
  <c r="I336" i="16"/>
  <c r="I332" i="16"/>
  <c r="I328" i="16"/>
  <c r="I324" i="16"/>
  <c r="I320" i="16"/>
  <c r="I316" i="16"/>
  <c r="I345" i="16"/>
  <c r="I333" i="16"/>
  <c r="I325" i="16"/>
  <c r="I317" i="16"/>
  <c r="I313" i="16"/>
  <c r="I309" i="16"/>
  <c r="I305" i="16"/>
  <c r="I301" i="16"/>
  <c r="I297" i="16"/>
  <c r="I293" i="16"/>
  <c r="I289" i="16"/>
  <c r="I285" i="16"/>
  <c r="I281" i="16"/>
  <c r="I277" i="16"/>
  <c r="I273" i="16"/>
  <c r="I269" i="16"/>
  <c r="I341" i="16"/>
  <c r="I334" i="16"/>
  <c r="I326" i="16"/>
  <c r="I318" i="16"/>
  <c r="I314" i="16"/>
  <c r="I310" i="16"/>
  <c r="I306" i="16"/>
  <c r="I302" i="16"/>
  <c r="I298" i="16"/>
  <c r="I294" i="16"/>
  <c r="I290" i="16"/>
  <c r="I286" i="16"/>
  <c r="I282" i="16"/>
  <c r="I278" i="16"/>
  <c r="I274" i="16"/>
  <c r="I270" i="16"/>
  <c r="I266" i="16"/>
  <c r="I353" i="16"/>
  <c r="I337" i="16"/>
  <c r="I329" i="16"/>
  <c r="I321" i="16"/>
  <c r="I338" i="16"/>
  <c r="I307" i="16"/>
  <c r="I299" i="16"/>
  <c r="I291" i="16"/>
  <c r="I283" i="16"/>
  <c r="I275" i="16"/>
  <c r="I267" i="16"/>
  <c r="I263" i="16"/>
  <c r="I322" i="16"/>
  <c r="I311" i="16"/>
  <c r="I303" i="16"/>
  <c r="I295" i="16"/>
  <c r="I287" i="16"/>
  <c r="I279" i="16"/>
  <c r="I271" i="16"/>
  <c r="I265" i="16"/>
  <c r="I261" i="16"/>
  <c r="I300" i="16"/>
  <c r="I284" i="16"/>
  <c r="I268" i="16"/>
  <c r="I260" i="16"/>
  <c r="I257" i="16"/>
  <c r="I253" i="16"/>
  <c r="I249" i="16"/>
  <c r="I245" i="16"/>
  <c r="I241" i="16"/>
  <c r="I237" i="16"/>
  <c r="I233" i="16"/>
  <c r="I229" i="16"/>
  <c r="I225" i="16"/>
  <c r="I221" i="16"/>
  <c r="I217" i="16"/>
  <c r="I213" i="16"/>
  <c r="I209" i="16"/>
  <c r="I304" i="16"/>
  <c r="I288" i="16"/>
  <c r="I272" i="16"/>
  <c r="I262" i="16"/>
  <c r="I258" i="16"/>
  <c r="I254" i="16"/>
  <c r="I250" i="16"/>
  <c r="I246" i="16"/>
  <c r="I242" i="16"/>
  <c r="I238" i="16"/>
  <c r="I234" i="16"/>
  <c r="I230" i="16"/>
  <c r="I226" i="16"/>
  <c r="I222" i="16"/>
  <c r="I218" i="16"/>
  <c r="I214" i="16"/>
  <c r="I210" i="16"/>
  <c r="I292" i="16"/>
  <c r="I255" i="16"/>
  <c r="I247" i="16"/>
  <c r="I239" i="16"/>
  <c r="I231" i="16"/>
  <c r="I223" i="16"/>
  <c r="I215" i="16"/>
  <c r="I205" i="16"/>
  <c r="I296" i="16"/>
  <c r="I256" i="16"/>
  <c r="I248" i="16"/>
  <c r="I240" i="16"/>
  <c r="I232" i="16"/>
  <c r="I224" i="16"/>
  <c r="I216" i="16"/>
  <c r="I208" i="16"/>
  <c r="I206" i="16"/>
  <c r="I202" i="16"/>
  <c r="I346" i="16"/>
  <c r="I308" i="16"/>
  <c r="I276" i="16"/>
  <c r="I251" i="16"/>
  <c r="I235" i="16"/>
  <c r="I219" i="16"/>
  <c r="I207" i="16"/>
  <c r="I264" i="16"/>
  <c r="I259" i="16"/>
  <c r="I243" i="16"/>
  <c r="I227" i="16"/>
  <c r="I211" i="16"/>
  <c r="I203" i="16"/>
  <c r="I244" i="16"/>
  <c r="I212" i="16"/>
  <c r="I252" i="16"/>
  <c r="I220" i="16"/>
  <c r="I330" i="16"/>
  <c r="I312" i="16"/>
  <c r="I228" i="16"/>
  <c r="G12" i="16"/>
  <c r="G13" i="16" s="1"/>
  <c r="G15" i="16" s="1"/>
  <c r="G16" i="16" s="1"/>
  <c r="I83" i="16"/>
  <c r="W17" i="16"/>
  <c r="T22" i="16"/>
  <c r="I66" i="16"/>
  <c r="AG113" i="16"/>
  <c r="AG121" i="16"/>
  <c r="AG129" i="16"/>
  <c r="I236" i="16"/>
  <c r="AE381" i="16"/>
  <c r="AD380" i="16"/>
  <c r="AF378" i="16"/>
  <c r="AE377" i="16"/>
  <c r="AD376" i="16"/>
  <c r="AF374" i="16"/>
  <c r="AE373" i="16"/>
  <c r="AD381" i="16"/>
  <c r="AF379" i="16"/>
  <c r="AE378" i="16"/>
  <c r="AD377" i="16"/>
  <c r="AF375" i="16"/>
  <c r="AE374" i="16"/>
  <c r="AD373" i="16"/>
  <c r="AF381" i="16"/>
  <c r="AE380" i="16"/>
  <c r="AD379" i="16"/>
  <c r="AF373" i="16"/>
  <c r="AD372" i="16"/>
  <c r="AF370" i="16"/>
  <c r="AF376" i="16"/>
  <c r="AE375" i="16"/>
  <c r="AD374" i="16"/>
  <c r="AF371" i="16"/>
  <c r="AE370" i="16"/>
  <c r="AD369" i="16"/>
  <c r="AF377" i="16"/>
  <c r="AG377" i="16" s="1"/>
  <c r="AE376" i="16"/>
  <c r="AD375" i="16"/>
  <c r="AF372" i="16"/>
  <c r="AE371" i="16"/>
  <c r="AD370" i="16"/>
  <c r="AF380" i="16"/>
  <c r="AG380" i="16" s="1"/>
  <c r="AD371" i="16"/>
  <c r="AE369" i="16"/>
  <c r="AD368" i="16"/>
  <c r="AF366" i="16"/>
  <c r="AE365" i="16"/>
  <c r="AD364" i="16"/>
  <c r="AF362" i="16"/>
  <c r="AE361" i="16"/>
  <c r="AD360" i="16"/>
  <c r="AF358" i="16"/>
  <c r="AE357" i="16"/>
  <c r="AD356" i="16"/>
  <c r="AF354" i="16"/>
  <c r="AE379" i="16"/>
  <c r="AF367" i="16"/>
  <c r="AE366" i="16"/>
  <c r="AD365" i="16"/>
  <c r="AF363" i="16"/>
  <c r="AE362" i="16"/>
  <c r="AD361" i="16"/>
  <c r="AF359" i="16"/>
  <c r="AE358" i="16"/>
  <c r="AD357" i="16"/>
  <c r="AF355" i="16"/>
  <c r="AE354" i="16"/>
  <c r="AF369" i="16"/>
  <c r="AG369" i="16" s="1"/>
  <c r="AE368" i="16"/>
  <c r="AD367" i="16"/>
  <c r="AF361" i="16"/>
  <c r="AE360" i="16"/>
  <c r="AD359" i="16"/>
  <c r="AF364" i="16"/>
  <c r="AE363" i="16"/>
  <c r="AD362" i="16"/>
  <c r="AF356" i="16"/>
  <c r="AE355" i="16"/>
  <c r="AE364" i="16"/>
  <c r="AF357" i="16"/>
  <c r="AG357" i="16" s="1"/>
  <c r="AD355" i="16"/>
  <c r="AE353" i="16"/>
  <c r="AD352" i="16"/>
  <c r="AF350" i="16"/>
  <c r="AE349" i="16"/>
  <c r="AD348" i="16"/>
  <c r="AF346" i="16"/>
  <c r="AE345" i="16"/>
  <c r="AD344" i="16"/>
  <c r="AF342" i="16"/>
  <c r="AE341" i="16"/>
  <c r="AF368" i="16"/>
  <c r="AG368" i="16" s="1"/>
  <c r="AD366" i="16"/>
  <c r="AE359" i="16"/>
  <c r="AD353" i="16"/>
  <c r="AF351" i="16"/>
  <c r="AE350" i="16"/>
  <c r="AD349" i="16"/>
  <c r="AF347" i="16"/>
  <c r="AE346" i="16"/>
  <c r="AD345" i="16"/>
  <c r="AF343" i="16"/>
  <c r="AE342" i="16"/>
  <c r="AD341" i="16"/>
  <c r="AD363" i="16"/>
  <c r="AF348" i="16"/>
  <c r="AE347" i="16"/>
  <c r="AD346" i="16"/>
  <c r="AD340" i="16"/>
  <c r="AF338" i="16"/>
  <c r="AE337" i="16"/>
  <c r="AD336" i="16"/>
  <c r="AF334" i="16"/>
  <c r="AE333" i="16"/>
  <c r="AD332" i="16"/>
  <c r="AF330" i="16"/>
  <c r="AE329" i="16"/>
  <c r="AD328" i="16"/>
  <c r="AF326" i="16"/>
  <c r="AE325" i="16"/>
  <c r="AD324" i="16"/>
  <c r="AF322" i="16"/>
  <c r="AE321" i="16"/>
  <c r="AD320" i="16"/>
  <c r="AF318" i="16"/>
  <c r="AE317" i="16"/>
  <c r="AD316" i="16"/>
  <c r="AD378" i="16"/>
  <c r="AE372" i="16"/>
  <c r="AE367" i="16"/>
  <c r="AD358" i="16"/>
  <c r="AD354" i="16"/>
  <c r="AF349" i="16"/>
  <c r="AG349" i="16" s="1"/>
  <c r="AE348" i="16"/>
  <c r="AD347" i="16"/>
  <c r="AF341" i="16"/>
  <c r="AF339" i="16"/>
  <c r="AE338" i="16"/>
  <c r="AD337" i="16"/>
  <c r="AF335" i="16"/>
  <c r="AE334" i="16"/>
  <c r="AD333" i="16"/>
  <c r="AF331" i="16"/>
  <c r="AE330" i="16"/>
  <c r="AD329" i="16"/>
  <c r="AF327" i="16"/>
  <c r="AE326" i="16"/>
  <c r="AD325" i="16"/>
  <c r="AF323" i="16"/>
  <c r="AE322" i="16"/>
  <c r="AD321" i="16"/>
  <c r="AF319" i="16"/>
  <c r="AE318" i="16"/>
  <c r="AD317" i="16"/>
  <c r="AF315" i="16"/>
  <c r="AF365" i="16"/>
  <c r="AE351" i="16"/>
  <c r="AF344" i="16"/>
  <c r="AD342" i="16"/>
  <c r="AF340" i="16"/>
  <c r="AE339" i="16"/>
  <c r="AD338" i="16"/>
  <c r="AF332" i="16"/>
  <c r="AE331" i="16"/>
  <c r="AD330" i="16"/>
  <c r="AF324" i="16"/>
  <c r="AE323" i="16"/>
  <c r="AD322" i="16"/>
  <c r="AF316" i="16"/>
  <c r="AE315" i="16"/>
  <c r="AD314" i="16"/>
  <c r="AF312" i="16"/>
  <c r="AE311" i="16"/>
  <c r="AD310" i="16"/>
  <c r="AF308" i="16"/>
  <c r="AE307" i="16"/>
  <c r="AD306" i="16"/>
  <c r="AF304" i="16"/>
  <c r="AE303" i="16"/>
  <c r="AD302" i="16"/>
  <c r="AF300" i="16"/>
  <c r="AE299" i="16"/>
  <c r="AD298" i="16"/>
  <c r="AF296" i="16"/>
  <c r="AE295" i="16"/>
  <c r="AD294" i="16"/>
  <c r="AF292" i="16"/>
  <c r="AE291" i="16"/>
  <c r="AD290" i="16"/>
  <c r="AF288" i="16"/>
  <c r="AE287" i="16"/>
  <c r="AD286" i="16"/>
  <c r="AF284" i="16"/>
  <c r="AE283" i="16"/>
  <c r="AD282" i="16"/>
  <c r="AF280" i="16"/>
  <c r="AE279" i="16"/>
  <c r="AD278" i="16"/>
  <c r="AF276" i="16"/>
  <c r="AE275" i="16"/>
  <c r="AD274" i="16"/>
  <c r="AF272" i="16"/>
  <c r="AE271" i="16"/>
  <c r="AD270" i="16"/>
  <c r="AF268" i="16"/>
  <c r="AE267" i="16"/>
  <c r="AD266" i="16"/>
  <c r="AF360" i="16"/>
  <c r="AG360" i="16" s="1"/>
  <c r="AF353" i="16"/>
  <c r="AD351" i="16"/>
  <c r="AE344" i="16"/>
  <c r="AE340" i="16"/>
  <c r="AD339" i="16"/>
  <c r="AF333" i="16"/>
  <c r="AG333" i="16" s="1"/>
  <c r="AE332" i="16"/>
  <c r="AD331" i="16"/>
  <c r="AF325" i="16"/>
  <c r="AE324" i="16"/>
  <c r="AD323" i="16"/>
  <c r="AF317" i="16"/>
  <c r="AE316" i="16"/>
  <c r="AD315" i="16"/>
  <c r="AF313" i="16"/>
  <c r="AE312" i="16"/>
  <c r="AD311" i="16"/>
  <c r="AF309" i="16"/>
  <c r="AE308" i="16"/>
  <c r="AD307" i="16"/>
  <c r="AF305" i="16"/>
  <c r="AE304" i="16"/>
  <c r="AD303" i="16"/>
  <c r="AF301" i="16"/>
  <c r="AE300" i="16"/>
  <c r="AD299" i="16"/>
  <c r="AF297" i="16"/>
  <c r="AE296" i="16"/>
  <c r="AD295" i="16"/>
  <c r="AF293" i="16"/>
  <c r="AE292" i="16"/>
  <c r="AD291" i="16"/>
  <c r="AF289" i="16"/>
  <c r="AE288" i="16"/>
  <c r="AD287" i="16"/>
  <c r="AF285" i="16"/>
  <c r="AE284" i="16"/>
  <c r="AD283" i="16"/>
  <c r="AF281" i="16"/>
  <c r="AE280" i="16"/>
  <c r="AD279" i="16"/>
  <c r="AF277" i="16"/>
  <c r="AE276" i="16"/>
  <c r="AD275" i="16"/>
  <c r="AF273" i="16"/>
  <c r="AE272" i="16"/>
  <c r="AD271" i="16"/>
  <c r="AF269" i="16"/>
  <c r="AE268" i="16"/>
  <c r="AD267" i="16"/>
  <c r="AE356" i="16"/>
  <c r="AF352" i="16"/>
  <c r="AD350" i="16"/>
  <c r="AE343" i="16"/>
  <c r="AF336" i="16"/>
  <c r="AE335" i="16"/>
  <c r="AD334" i="16"/>
  <c r="AF328" i="16"/>
  <c r="AE327" i="16"/>
  <c r="AD326" i="16"/>
  <c r="AF320" i="16"/>
  <c r="AE319" i="16"/>
  <c r="AD318" i="16"/>
  <c r="AD335" i="16"/>
  <c r="AF321" i="16"/>
  <c r="AF314" i="16"/>
  <c r="AE313" i="16"/>
  <c r="AD312" i="16"/>
  <c r="AF306" i="16"/>
  <c r="AE305" i="16"/>
  <c r="AD304" i="16"/>
  <c r="AF298" i="16"/>
  <c r="AE297" i="16"/>
  <c r="AD296" i="16"/>
  <c r="AF290" i="16"/>
  <c r="AE289" i="16"/>
  <c r="AD288" i="16"/>
  <c r="AF282" i="16"/>
  <c r="AE281" i="16"/>
  <c r="AD280" i="16"/>
  <c r="AF274" i="16"/>
  <c r="AE273" i="16"/>
  <c r="AD272" i="16"/>
  <c r="AF266" i="16"/>
  <c r="AE265" i="16"/>
  <c r="AD264" i="16"/>
  <c r="AF262" i="16"/>
  <c r="AE261" i="16"/>
  <c r="AD260" i="16"/>
  <c r="AF345" i="16"/>
  <c r="AF337" i="16"/>
  <c r="AG337" i="16" s="1"/>
  <c r="AE328" i="16"/>
  <c r="AD319" i="16"/>
  <c r="AF310" i="16"/>
  <c r="AE309" i="16"/>
  <c r="AD308" i="16"/>
  <c r="AF302" i="16"/>
  <c r="AE301" i="16"/>
  <c r="AD300" i="16"/>
  <c r="AF294" i="16"/>
  <c r="AE293" i="16"/>
  <c r="AD292" i="16"/>
  <c r="AF286" i="16"/>
  <c r="AG286" i="16" s="1"/>
  <c r="AE285" i="16"/>
  <c r="AD284" i="16"/>
  <c r="AF278" i="16"/>
  <c r="AE277" i="16"/>
  <c r="AD276" i="16"/>
  <c r="AF270" i="16"/>
  <c r="AE269" i="16"/>
  <c r="AD268" i="16"/>
  <c r="AF264" i="16"/>
  <c r="AE263" i="16"/>
  <c r="AD262" i="16"/>
  <c r="AF260" i="16"/>
  <c r="AF329" i="16"/>
  <c r="AG329" i="16" s="1"/>
  <c r="AD313" i="16"/>
  <c r="AE306" i="16"/>
  <c r="AF299" i="16"/>
  <c r="AD297" i="16"/>
  <c r="AE290" i="16"/>
  <c r="AF283" i="16"/>
  <c r="AG283" i="16" s="1"/>
  <c r="AD281" i="16"/>
  <c r="AE274" i="16"/>
  <c r="AF267" i="16"/>
  <c r="AD265" i="16"/>
  <c r="AE259" i="16"/>
  <c r="AD258" i="16"/>
  <c r="AF256" i="16"/>
  <c r="AE255" i="16"/>
  <c r="AD254" i="16"/>
  <c r="AF252" i="16"/>
  <c r="AE251" i="16"/>
  <c r="AD250" i="16"/>
  <c r="AF248" i="16"/>
  <c r="AE247" i="16"/>
  <c r="AD246" i="16"/>
  <c r="AF244" i="16"/>
  <c r="AE243" i="16"/>
  <c r="AD242" i="16"/>
  <c r="AF240" i="16"/>
  <c r="AE239" i="16"/>
  <c r="AD238" i="16"/>
  <c r="AF236" i="16"/>
  <c r="AE235" i="16"/>
  <c r="AD234" i="16"/>
  <c r="AF232" i="16"/>
  <c r="AE231" i="16"/>
  <c r="AD230" i="16"/>
  <c r="AF228" i="16"/>
  <c r="AE227" i="16"/>
  <c r="AD226" i="16"/>
  <c r="AF224" i="16"/>
  <c r="AE223" i="16"/>
  <c r="AD222" i="16"/>
  <c r="AF220" i="16"/>
  <c r="AE219" i="16"/>
  <c r="AG219" i="16" s="1"/>
  <c r="AD218" i="16"/>
  <c r="AF216" i="16"/>
  <c r="AE215" i="16"/>
  <c r="AD214" i="16"/>
  <c r="AF212" i="16"/>
  <c r="AE211" i="16"/>
  <c r="AD210" i="16"/>
  <c r="AF208" i="16"/>
  <c r="AE207" i="16"/>
  <c r="AD343" i="16"/>
  <c r="AD327" i="16"/>
  <c r="AE310" i="16"/>
  <c r="AF303" i="16"/>
  <c r="AD301" i="16"/>
  <c r="AE294" i="16"/>
  <c r="AF287" i="16"/>
  <c r="AD285" i="16"/>
  <c r="AE278" i="16"/>
  <c r="AF271" i="16"/>
  <c r="AD269" i="16"/>
  <c r="AF261" i="16"/>
  <c r="AE260" i="16"/>
  <c r="AD259" i="16"/>
  <c r="AF257" i="16"/>
  <c r="AE256" i="16"/>
  <c r="AD255" i="16"/>
  <c r="AF253" i="16"/>
  <c r="AE252" i="16"/>
  <c r="AD251" i="16"/>
  <c r="AF249" i="16"/>
  <c r="AE248" i="16"/>
  <c r="AD247" i="16"/>
  <c r="AF245" i="16"/>
  <c r="AE244" i="16"/>
  <c r="AD243" i="16"/>
  <c r="AF241" i="16"/>
  <c r="AE240" i="16"/>
  <c r="AD239" i="16"/>
  <c r="AF237" i="16"/>
  <c r="AE236" i="16"/>
  <c r="AD235" i="16"/>
  <c r="AF233" i="16"/>
  <c r="AE232" i="16"/>
  <c r="AD231" i="16"/>
  <c r="AF229" i="16"/>
  <c r="AE228" i="16"/>
  <c r="AD227" i="16"/>
  <c r="AF225" i="16"/>
  <c r="AE224" i="16"/>
  <c r="AD223" i="16"/>
  <c r="AF221" i="16"/>
  <c r="AE220" i="16"/>
  <c r="AD219" i="16"/>
  <c r="AF217" i="16"/>
  <c r="AE216" i="16"/>
  <c r="AD215" i="16"/>
  <c r="AF213" i="16"/>
  <c r="AE212" i="16"/>
  <c r="AD211" i="16"/>
  <c r="AF209" i="16"/>
  <c r="AE208" i="16"/>
  <c r="AD207" i="16"/>
  <c r="AF307" i="16"/>
  <c r="AG307" i="16" s="1"/>
  <c r="AE298" i="16"/>
  <c r="AD289" i="16"/>
  <c r="AF275" i="16"/>
  <c r="AG275" i="16" s="1"/>
  <c r="AE266" i="16"/>
  <c r="AE262" i="16"/>
  <c r="AF254" i="16"/>
  <c r="AE253" i="16"/>
  <c r="AD252" i="16"/>
  <c r="AF246" i="16"/>
  <c r="AE245" i="16"/>
  <c r="AD244" i="16"/>
  <c r="AF238" i="16"/>
  <c r="AE237" i="16"/>
  <c r="AD236" i="16"/>
  <c r="AF230" i="16"/>
  <c r="AE229" i="16"/>
  <c r="AD228" i="16"/>
  <c r="AF222" i="16"/>
  <c r="AE221" i="16"/>
  <c r="AD220" i="16"/>
  <c r="AF214" i="16"/>
  <c r="AE213" i="16"/>
  <c r="AD212" i="16"/>
  <c r="AD206" i="16"/>
  <c r="AF204" i="16"/>
  <c r="AE203" i="16"/>
  <c r="AD202" i="16"/>
  <c r="AF200" i="16"/>
  <c r="AE199" i="16"/>
  <c r="AD198" i="16"/>
  <c r="AF196" i="16"/>
  <c r="AE195" i="16"/>
  <c r="AD194" i="16"/>
  <c r="AF192" i="16"/>
  <c r="AE191" i="16"/>
  <c r="AD190" i="16"/>
  <c r="AF188" i="16"/>
  <c r="AE187" i="16"/>
  <c r="AD186" i="16"/>
  <c r="AF184" i="16"/>
  <c r="AE183" i="16"/>
  <c r="AD182" i="16"/>
  <c r="AF180" i="16"/>
  <c r="AE179" i="16"/>
  <c r="AD178" i="16"/>
  <c r="AF176" i="16"/>
  <c r="AE175" i="16"/>
  <c r="AD174" i="16"/>
  <c r="AF172" i="16"/>
  <c r="AF311" i="16"/>
  <c r="AG311" i="16" s="1"/>
  <c r="AE302" i="16"/>
  <c r="AD293" i="16"/>
  <c r="AF279" i="16"/>
  <c r="AG279" i="16" s="1"/>
  <c r="AE270" i="16"/>
  <c r="AE264" i="16"/>
  <c r="AF255" i="16"/>
  <c r="AE254" i="16"/>
  <c r="AD253" i="16"/>
  <c r="AF247" i="16"/>
  <c r="AG247" i="16" s="1"/>
  <c r="AE246" i="16"/>
  <c r="AD245" i="16"/>
  <c r="AF239" i="16"/>
  <c r="AG239" i="16" s="1"/>
  <c r="AE238" i="16"/>
  <c r="AD237" i="16"/>
  <c r="AF231" i="16"/>
  <c r="AE230" i="16"/>
  <c r="AD229" i="16"/>
  <c r="AF223" i="16"/>
  <c r="AE222" i="16"/>
  <c r="AD221" i="16"/>
  <c r="AF215" i="16"/>
  <c r="AG215" i="16" s="1"/>
  <c r="AE214" i="16"/>
  <c r="AD213" i="16"/>
  <c r="AF207" i="16"/>
  <c r="AG207" i="16" s="1"/>
  <c r="AF205" i="16"/>
  <c r="AE204" i="16"/>
  <c r="AD203" i="16"/>
  <c r="AF201" i="16"/>
  <c r="AE200" i="16"/>
  <c r="AD199" i="16"/>
  <c r="AF197" i="16"/>
  <c r="AE196" i="16"/>
  <c r="AD195" i="16"/>
  <c r="AF193" i="16"/>
  <c r="AE192" i="16"/>
  <c r="AD191" i="16"/>
  <c r="AF189" i="16"/>
  <c r="AE188" i="16"/>
  <c r="AD187" i="16"/>
  <c r="AF185" i="16"/>
  <c r="AE184" i="16"/>
  <c r="AD183" i="16"/>
  <c r="AF181" i="16"/>
  <c r="AE180" i="16"/>
  <c r="AD179" i="16"/>
  <c r="AF177" i="16"/>
  <c r="AE176" i="16"/>
  <c r="AD175" i="16"/>
  <c r="AF173" i="16"/>
  <c r="AE172" i="16"/>
  <c r="AE352" i="16"/>
  <c r="AE320" i="16"/>
  <c r="AE314" i="16"/>
  <c r="AD305" i="16"/>
  <c r="AD309" i="16"/>
  <c r="AE282" i="16"/>
  <c r="AF263" i="16"/>
  <c r="AG263" i="16" s="1"/>
  <c r="AE257" i="16"/>
  <c r="AF250" i="16"/>
  <c r="AD248" i="16"/>
  <c r="AE241" i="16"/>
  <c r="AF234" i="16"/>
  <c r="AD232" i="16"/>
  <c r="AE225" i="16"/>
  <c r="AF218" i="16"/>
  <c r="AD216" i="16"/>
  <c r="AE209" i="16"/>
  <c r="AF206" i="16"/>
  <c r="AE205" i="16"/>
  <c r="AD204" i="16"/>
  <c r="AF198" i="16"/>
  <c r="AE197" i="16"/>
  <c r="AD196" i="16"/>
  <c r="AF190" i="16"/>
  <c r="AE189" i="16"/>
  <c r="AD188" i="16"/>
  <c r="AF182" i="16"/>
  <c r="AE181" i="16"/>
  <c r="AD180" i="16"/>
  <c r="AF174" i="16"/>
  <c r="AE173" i="16"/>
  <c r="AD172" i="16"/>
  <c r="AD171" i="16"/>
  <c r="AF169" i="16"/>
  <c r="AE168" i="16"/>
  <c r="AD167" i="16"/>
  <c r="AF165" i="16"/>
  <c r="AE164" i="16"/>
  <c r="AD163" i="16"/>
  <c r="AF161" i="16"/>
  <c r="AE160" i="16"/>
  <c r="AD159" i="16"/>
  <c r="AF157" i="16"/>
  <c r="AE156" i="16"/>
  <c r="AG156" i="16" s="1"/>
  <c r="AD155" i="16"/>
  <c r="AF153" i="16"/>
  <c r="AE152" i="16"/>
  <c r="AD151" i="16"/>
  <c r="AF149" i="16"/>
  <c r="AE148" i="16"/>
  <c r="AD147" i="16"/>
  <c r="AF145" i="16"/>
  <c r="AG145" i="16" s="1"/>
  <c r="AE144" i="16"/>
  <c r="AD143" i="16"/>
  <c r="AF141" i="16"/>
  <c r="AE140" i="16"/>
  <c r="AG140" i="16" s="1"/>
  <c r="AD139" i="16"/>
  <c r="AF137" i="16"/>
  <c r="AE136" i="16"/>
  <c r="AG136" i="16" s="1"/>
  <c r="AF291" i="16"/>
  <c r="AG291" i="16" s="1"/>
  <c r="AD273" i="16"/>
  <c r="AD261" i="16"/>
  <c r="AF258" i="16"/>
  <c r="AD256" i="16"/>
  <c r="AE249" i="16"/>
  <c r="AF242" i="16"/>
  <c r="AD240" i="16"/>
  <c r="AE233" i="16"/>
  <c r="AF226" i="16"/>
  <c r="AD224" i="16"/>
  <c r="AE217" i="16"/>
  <c r="AF210" i="16"/>
  <c r="AD208" i="16"/>
  <c r="AF202" i="16"/>
  <c r="AE201" i="16"/>
  <c r="AD200" i="16"/>
  <c r="AF194" i="16"/>
  <c r="AE193" i="16"/>
  <c r="AD192" i="16"/>
  <c r="AF186" i="16"/>
  <c r="AE185" i="16"/>
  <c r="AD184" i="16"/>
  <c r="AF178" i="16"/>
  <c r="AE177" i="16"/>
  <c r="AD176" i="16"/>
  <c r="AF171" i="16"/>
  <c r="AG171" i="16" s="1"/>
  <c r="AE170" i="16"/>
  <c r="AD169" i="16"/>
  <c r="AF167" i="16"/>
  <c r="AE166" i="16"/>
  <c r="AD165" i="16"/>
  <c r="AF163" i="16"/>
  <c r="AE162" i="16"/>
  <c r="AD161" i="16"/>
  <c r="AF159" i="16"/>
  <c r="AE158" i="16"/>
  <c r="AD157" i="16"/>
  <c r="AF155" i="16"/>
  <c r="AE154" i="16"/>
  <c r="AD153" i="16"/>
  <c r="AF151" i="16"/>
  <c r="AE150" i="16"/>
  <c r="AD149" i="16"/>
  <c r="AF147" i="16"/>
  <c r="AG147" i="16" s="1"/>
  <c r="AE146" i="16"/>
  <c r="AD145" i="16"/>
  <c r="AF143" i="16"/>
  <c r="AE142" i="16"/>
  <c r="AD141" i="16"/>
  <c r="AF139" i="16"/>
  <c r="AE138" i="16"/>
  <c r="AD137" i="16"/>
  <c r="AF295" i="16"/>
  <c r="AG295" i="16" s="1"/>
  <c r="AF259" i="16"/>
  <c r="AE250" i="16"/>
  <c r="AD241" i="16"/>
  <c r="AF227" i="16"/>
  <c r="AE218" i="16"/>
  <c r="AD209" i="16"/>
  <c r="AD205" i="16"/>
  <c r="AE198" i="16"/>
  <c r="AF191" i="16"/>
  <c r="AD189" i="16"/>
  <c r="AE182" i="16"/>
  <c r="AF175" i="16"/>
  <c r="AD173" i="16"/>
  <c r="AF166" i="16"/>
  <c r="AE165" i="16"/>
  <c r="AD164" i="16"/>
  <c r="AF158" i="16"/>
  <c r="AE157" i="16"/>
  <c r="AD156" i="16"/>
  <c r="AF150" i="16"/>
  <c r="AE149" i="16"/>
  <c r="AD148" i="16"/>
  <c r="AF142" i="16"/>
  <c r="AG142" i="16" s="1"/>
  <c r="AE141" i="16"/>
  <c r="AD140" i="16"/>
  <c r="AF135" i="16"/>
  <c r="AE134" i="16"/>
  <c r="AD133" i="16"/>
  <c r="AF131" i="16"/>
  <c r="AE130" i="16"/>
  <c r="AG130" i="16" s="1"/>
  <c r="AD129" i="16"/>
  <c r="AF127" i="16"/>
  <c r="AE126" i="16"/>
  <c r="AD125" i="16"/>
  <c r="AF123" i="16"/>
  <c r="AE122" i="16"/>
  <c r="AG122" i="16" s="1"/>
  <c r="AD121" i="16"/>
  <c r="AF119" i="16"/>
  <c r="AE118" i="16"/>
  <c r="AD117" i="16"/>
  <c r="AF115" i="16"/>
  <c r="AE114" i="16"/>
  <c r="AG114" i="16" s="1"/>
  <c r="AD113" i="16"/>
  <c r="AF111" i="16"/>
  <c r="AE110" i="16"/>
  <c r="AD109" i="16"/>
  <c r="AF107" i="16"/>
  <c r="AE106" i="16"/>
  <c r="AG106" i="16" s="1"/>
  <c r="AD105" i="16"/>
  <c r="AF103" i="16"/>
  <c r="AE102" i="16"/>
  <c r="AD101" i="16"/>
  <c r="AF99" i="16"/>
  <c r="AE98" i="16"/>
  <c r="AG98" i="16" s="1"/>
  <c r="AD97" i="16"/>
  <c r="AF95" i="16"/>
  <c r="AE94" i="16"/>
  <c r="AD93" i="16"/>
  <c r="AF91" i="16"/>
  <c r="AE90" i="16"/>
  <c r="AG90" i="16" s="1"/>
  <c r="AD89" i="16"/>
  <c r="AF87" i="16"/>
  <c r="AE86" i="16"/>
  <c r="AD85" i="16"/>
  <c r="AF83" i="16"/>
  <c r="AE82" i="16"/>
  <c r="AG82" i="16" s="1"/>
  <c r="AD81" i="16"/>
  <c r="AF79" i="16"/>
  <c r="AE78" i="16"/>
  <c r="AD77" i="16"/>
  <c r="AF75" i="16"/>
  <c r="AE74" i="16"/>
  <c r="AG74" i="16" s="1"/>
  <c r="AD73" i="16"/>
  <c r="AF71" i="16"/>
  <c r="AE70" i="16"/>
  <c r="AD69" i="16"/>
  <c r="AF67" i="16"/>
  <c r="AE66" i="16"/>
  <c r="AG66" i="16" s="1"/>
  <c r="AD65" i="16"/>
  <c r="AF63" i="16"/>
  <c r="AE62" i="16"/>
  <c r="AD61" i="16"/>
  <c r="AF59" i="16"/>
  <c r="AE58" i="16"/>
  <c r="AG58" i="16" s="1"/>
  <c r="AD57" i="16"/>
  <c r="AF55" i="16"/>
  <c r="AE54" i="16"/>
  <c r="AD53" i="16"/>
  <c r="AF51" i="16"/>
  <c r="AE50" i="16"/>
  <c r="AG50" i="16" s="1"/>
  <c r="AD49" i="16"/>
  <c r="AF47" i="16"/>
  <c r="AE46" i="16"/>
  <c r="AD45" i="16"/>
  <c r="AF43" i="16"/>
  <c r="AE42" i="16"/>
  <c r="AG42" i="16" s="1"/>
  <c r="AD41" i="16"/>
  <c r="AF39" i="16"/>
  <c r="AE38" i="16"/>
  <c r="AD37" i="16"/>
  <c r="AF35" i="16"/>
  <c r="AE34" i="16"/>
  <c r="AG34" i="16" s="1"/>
  <c r="AD33" i="16"/>
  <c r="AE336" i="16"/>
  <c r="AF265" i="16"/>
  <c r="AG265" i="16" s="1"/>
  <c r="AE258" i="16"/>
  <c r="AD249" i="16"/>
  <c r="AF235" i="16"/>
  <c r="AG235" i="16" s="1"/>
  <c r="AE226" i="16"/>
  <c r="AD217" i="16"/>
  <c r="AE202" i="16"/>
  <c r="AF195" i="16"/>
  <c r="AD193" i="16"/>
  <c r="AE186" i="16"/>
  <c r="AF179" i="16"/>
  <c r="AG179" i="16" s="1"/>
  <c r="AD177" i="16"/>
  <c r="AF168" i="16"/>
  <c r="AE167" i="16"/>
  <c r="AD166" i="16"/>
  <c r="AF160" i="16"/>
  <c r="AG160" i="16" s="1"/>
  <c r="AE159" i="16"/>
  <c r="AD158" i="16"/>
  <c r="AF152" i="16"/>
  <c r="AE151" i="16"/>
  <c r="AD150" i="16"/>
  <c r="AF144" i="16"/>
  <c r="AG144" i="16" s="1"/>
  <c r="AE143" i="16"/>
  <c r="AD142" i="16"/>
  <c r="AE135" i="16"/>
  <c r="AD134" i="16"/>
  <c r="AF132" i="16"/>
  <c r="AE131" i="16"/>
  <c r="AD130" i="16"/>
  <c r="AF128" i="16"/>
  <c r="AG128" i="16" s="1"/>
  <c r="AE127" i="16"/>
  <c r="AD126" i="16"/>
  <c r="AF124" i="16"/>
  <c r="AE123" i="16"/>
  <c r="AD122" i="16"/>
  <c r="AF120" i="16"/>
  <c r="AG120" i="16" s="1"/>
  <c r="AE119" i="16"/>
  <c r="AD118" i="16"/>
  <c r="AF116" i="16"/>
  <c r="AE115" i="16"/>
  <c r="AD114" i="16"/>
  <c r="AF112" i="16"/>
  <c r="AG112" i="16" s="1"/>
  <c r="AE111" i="16"/>
  <c r="AD110" i="16"/>
  <c r="AF108" i="16"/>
  <c r="AE107" i="16"/>
  <c r="AD106" i="16"/>
  <c r="AF104" i="16"/>
  <c r="AG104" i="16" s="1"/>
  <c r="AE103" i="16"/>
  <c r="AD102" i="16"/>
  <c r="AF100" i="16"/>
  <c r="AE99" i="16"/>
  <c r="AD98" i="16"/>
  <c r="AF96" i="16"/>
  <c r="AG96" i="16" s="1"/>
  <c r="AE95" i="16"/>
  <c r="AD94" i="16"/>
  <c r="AF92" i="16"/>
  <c r="AE91" i="16"/>
  <c r="AD90" i="16"/>
  <c r="AF88" i="16"/>
  <c r="AG88" i="16" s="1"/>
  <c r="AE87" i="16"/>
  <c r="AD86" i="16"/>
  <c r="AF84" i="16"/>
  <c r="AE83" i="16"/>
  <c r="AD82" i="16"/>
  <c r="AF80" i="16"/>
  <c r="AG80" i="16" s="1"/>
  <c r="AE79" i="16"/>
  <c r="AE19" i="16" s="1"/>
  <c r="AD78" i="16"/>
  <c r="AF76" i="16"/>
  <c r="AE75" i="16"/>
  <c r="AD74" i="16"/>
  <c r="AF72" i="16"/>
  <c r="AG72" i="16" s="1"/>
  <c r="AE71" i="16"/>
  <c r="AD70" i="16"/>
  <c r="AF68" i="16"/>
  <c r="AE67" i="16"/>
  <c r="AD66" i="16"/>
  <c r="AF64" i="16"/>
  <c r="AG64" i="16" s="1"/>
  <c r="AE63" i="16"/>
  <c r="AD62" i="16"/>
  <c r="AF60" i="16"/>
  <c r="AE59" i="16"/>
  <c r="AD58" i="16"/>
  <c r="AF56" i="16"/>
  <c r="AG56" i="16" s="1"/>
  <c r="AE55" i="16"/>
  <c r="AD54" i="16"/>
  <c r="AF52" i="16"/>
  <c r="AE51" i="16"/>
  <c r="AD50" i="16"/>
  <c r="AF48" i="16"/>
  <c r="AG48" i="16" s="1"/>
  <c r="AE47" i="16"/>
  <c r="AD46" i="16"/>
  <c r="AF44" i="16"/>
  <c r="AE43" i="16"/>
  <c r="AD42" i="16"/>
  <c r="AF40" i="16"/>
  <c r="AG40" i="16" s="1"/>
  <c r="AE39" i="16"/>
  <c r="AD38" i="16"/>
  <c r="AF36" i="16"/>
  <c r="AE35" i="16"/>
  <c r="AD34" i="16"/>
  <c r="AF32" i="16"/>
  <c r="AG32" i="16" s="1"/>
  <c r="AD277" i="16"/>
  <c r="AD263" i="16"/>
  <c r="AD257" i="16"/>
  <c r="AF243" i="16"/>
  <c r="AG243" i="16" s="1"/>
  <c r="AE234" i="16"/>
  <c r="AD225" i="16"/>
  <c r="AF211" i="16"/>
  <c r="AE206" i="16"/>
  <c r="AF199" i="16"/>
  <c r="AG199" i="16" s="1"/>
  <c r="AD197" i="16"/>
  <c r="AE190" i="16"/>
  <c r="AF183" i="16"/>
  <c r="AG183" i="16" s="1"/>
  <c r="AD181" i="16"/>
  <c r="AE174" i="16"/>
  <c r="AF170" i="16"/>
  <c r="AE169" i="16"/>
  <c r="AD168" i="16"/>
  <c r="AF162" i="16"/>
  <c r="AG162" i="16" s="1"/>
  <c r="AE161" i="16"/>
  <c r="AD160" i="16"/>
  <c r="AF154" i="16"/>
  <c r="AE153" i="16"/>
  <c r="AD152" i="16"/>
  <c r="O12" i="16"/>
  <c r="O13" i="16" s="1"/>
  <c r="O15" i="16" s="1"/>
  <c r="O16" i="16" s="1"/>
  <c r="K17" i="16"/>
  <c r="I22" i="16"/>
  <c r="Q22" i="16"/>
  <c r="Y22" i="16"/>
  <c r="W15" i="16" s="1"/>
  <c r="W16" i="16" s="1"/>
  <c r="AC22" i="16"/>
  <c r="AD23" i="16"/>
  <c r="AH23" i="16"/>
  <c r="AE24" i="16"/>
  <c r="AI24" i="16"/>
  <c r="AF25" i="16"/>
  <c r="AG25" i="16" s="1"/>
  <c r="AK25" i="16"/>
  <c r="Q26" i="16"/>
  <c r="AD27" i="16"/>
  <c r="AH27" i="16"/>
  <c r="AE28" i="16"/>
  <c r="AI28" i="16"/>
  <c r="AF29" i="16"/>
  <c r="AG29" i="16" s="1"/>
  <c r="AK29" i="16"/>
  <c r="Q30" i="16"/>
  <c r="AD31" i="16"/>
  <c r="AH31" i="16"/>
  <c r="AH32" i="16"/>
  <c r="AI33" i="16"/>
  <c r="AK34" i="16"/>
  <c r="AD36" i="16"/>
  <c r="AE37" i="16"/>
  <c r="AF38" i="16"/>
  <c r="AG38" i="16" s="1"/>
  <c r="Q39" i="16"/>
  <c r="AH40" i="16"/>
  <c r="AI41" i="16"/>
  <c r="AK42" i="16"/>
  <c r="AD44" i="16"/>
  <c r="AE45" i="16"/>
  <c r="AF46" i="16"/>
  <c r="I47" i="16"/>
  <c r="Q47" i="16"/>
  <c r="AH48" i="16"/>
  <c r="AI49" i="16"/>
  <c r="AK50" i="16"/>
  <c r="AD52" i="16"/>
  <c r="AE53" i="16"/>
  <c r="AF54" i="16"/>
  <c r="AG54" i="16" s="1"/>
  <c r="Q55" i="16"/>
  <c r="AH56" i="16"/>
  <c r="AI57" i="16"/>
  <c r="AK58" i="16"/>
  <c r="AD60" i="16"/>
  <c r="AE61" i="16"/>
  <c r="AF62" i="16"/>
  <c r="AG62" i="16" s="1"/>
  <c r="Q63" i="16"/>
  <c r="AH64" i="16"/>
  <c r="AI65" i="16"/>
  <c r="AK66" i="16"/>
  <c r="AD68" i="16"/>
  <c r="AE69" i="16"/>
  <c r="AF70" i="16"/>
  <c r="AG70" i="16" s="1"/>
  <c r="Q71" i="16"/>
  <c r="AH72" i="16"/>
  <c r="AI73" i="16"/>
  <c r="AK74" i="16"/>
  <c r="AD76" i="16"/>
  <c r="AE77" i="16"/>
  <c r="AF78" i="16"/>
  <c r="I79" i="16"/>
  <c r="Q79" i="16"/>
  <c r="AH80" i="16"/>
  <c r="AI81" i="16"/>
  <c r="AK82" i="16"/>
  <c r="AD84" i="16"/>
  <c r="AE85" i="16"/>
  <c r="AF86" i="16"/>
  <c r="AG86" i="16" s="1"/>
  <c r="Q87" i="16"/>
  <c r="AH88" i="16"/>
  <c r="AI89" i="16"/>
  <c r="AK90" i="16"/>
  <c r="AD92" i="16"/>
  <c r="AE93" i="16"/>
  <c r="AF94" i="16"/>
  <c r="I95" i="16"/>
  <c r="Q95" i="16"/>
  <c r="AH96" i="16"/>
  <c r="AI97" i="16"/>
  <c r="AK98" i="16"/>
  <c r="AD100" i="16"/>
  <c r="AE101" i="16"/>
  <c r="AF102" i="16"/>
  <c r="AG102" i="16" s="1"/>
  <c r="Q103" i="16"/>
  <c r="AH104" i="16"/>
  <c r="AI105" i="16"/>
  <c r="AK106" i="16"/>
  <c r="AD108" i="16"/>
  <c r="AE109" i="16"/>
  <c r="AF110" i="16"/>
  <c r="I111" i="16"/>
  <c r="Q111" i="16"/>
  <c r="AH112" i="16"/>
  <c r="AI113" i="16"/>
  <c r="AK114" i="16"/>
  <c r="AD116" i="16"/>
  <c r="AE117" i="16"/>
  <c r="AF118" i="16"/>
  <c r="AG118" i="16" s="1"/>
  <c r="Q119" i="16"/>
  <c r="AH120" i="16"/>
  <c r="AI121" i="16"/>
  <c r="AK122" i="16"/>
  <c r="AD124" i="16"/>
  <c r="AE125" i="16"/>
  <c r="AF126" i="16"/>
  <c r="AG126" i="16" s="1"/>
  <c r="Q127" i="16"/>
  <c r="AH128" i="16"/>
  <c r="AI129" i="16"/>
  <c r="AK130" i="16"/>
  <c r="AD132" i="16"/>
  <c r="AE133" i="16"/>
  <c r="AF134" i="16"/>
  <c r="AG134" i="16" s="1"/>
  <c r="Q135" i="16"/>
  <c r="AK136" i="16"/>
  <c r="AE139" i="16"/>
  <c r="Q141" i="16"/>
  <c r="AI143" i="16"/>
  <c r="AD146" i="16"/>
  <c r="AF148" i="16"/>
  <c r="AD154" i="16"/>
  <c r="AH158" i="16"/>
  <c r="AE163" i="16"/>
  <c r="AI167" i="16"/>
  <c r="AI182" i="16"/>
  <c r="AF187" i="16"/>
  <c r="I204" i="16"/>
  <c r="AH205" i="16"/>
  <c r="AE210" i="16"/>
  <c r="AK223" i="16"/>
  <c r="AD233" i="16"/>
  <c r="I280" i="16"/>
  <c r="W12" i="16"/>
  <c r="I59" i="16"/>
  <c r="I91" i="16"/>
  <c r="I107" i="16"/>
  <c r="AG251" i="16"/>
  <c r="K12" i="16"/>
  <c r="M270" i="16" s="1"/>
  <c r="G17" i="16"/>
  <c r="D22" i="16"/>
  <c r="P22" i="16"/>
  <c r="I34" i="16"/>
  <c r="I42" i="16"/>
  <c r="AG49" i="16"/>
  <c r="AG65" i="16"/>
  <c r="I98" i="16"/>
  <c r="I106" i="16"/>
  <c r="I165" i="16"/>
  <c r="Q379" i="16"/>
  <c r="Q375" i="16"/>
  <c r="Q380" i="16"/>
  <c r="Q376" i="16"/>
  <c r="Q374" i="16"/>
  <c r="Q371" i="16"/>
  <c r="Q377" i="16"/>
  <c r="Q372" i="16"/>
  <c r="Q378" i="16"/>
  <c r="Q369" i="16"/>
  <c r="Q373" i="16"/>
  <c r="Q367" i="16"/>
  <c r="Q363" i="16"/>
  <c r="Q359" i="16"/>
  <c r="Q355" i="16"/>
  <c r="Q381" i="16"/>
  <c r="Q370" i="16"/>
  <c r="Q368" i="16"/>
  <c r="Q364" i="16"/>
  <c r="Q360" i="16"/>
  <c r="Q356" i="16"/>
  <c r="Q362" i="16"/>
  <c r="Q354" i="16"/>
  <c r="Q365" i="16"/>
  <c r="Q357" i="16"/>
  <c r="Q366" i="16"/>
  <c r="Q351" i="16"/>
  <c r="Q347" i="16"/>
  <c r="Q343" i="16"/>
  <c r="Q361" i="16"/>
  <c r="Q352" i="16"/>
  <c r="Q348" i="16"/>
  <c r="Q344" i="16"/>
  <c r="Q349" i="16"/>
  <c r="Q339" i="16"/>
  <c r="Q335" i="16"/>
  <c r="Q331" i="16"/>
  <c r="Q327" i="16"/>
  <c r="Q323" i="16"/>
  <c r="Q319" i="16"/>
  <c r="Q315" i="16"/>
  <c r="Q350" i="16"/>
  <c r="Q342" i="16"/>
  <c r="Q341" i="16"/>
  <c r="Q340" i="16"/>
  <c r="Q336" i="16"/>
  <c r="Q332" i="16"/>
  <c r="Q328" i="16"/>
  <c r="Q324" i="16"/>
  <c r="Q320" i="16"/>
  <c r="Q316" i="16"/>
  <c r="Q353" i="16"/>
  <c r="Q333" i="16"/>
  <c r="Q325" i="16"/>
  <c r="Q317" i="16"/>
  <c r="Q313" i="16"/>
  <c r="Q309" i="16"/>
  <c r="Q305" i="16"/>
  <c r="Q301" i="16"/>
  <c r="Q297" i="16"/>
  <c r="Q293" i="16"/>
  <c r="Q289" i="16"/>
  <c r="Q285" i="16"/>
  <c r="Q281" i="16"/>
  <c r="Q277" i="16"/>
  <c r="Q273" i="16"/>
  <c r="Q269" i="16"/>
  <c r="Q346" i="16"/>
  <c r="Q334" i="16"/>
  <c r="Q326" i="16"/>
  <c r="Q318" i="16"/>
  <c r="Q314" i="16"/>
  <c r="Q310" i="16"/>
  <c r="Q306" i="16"/>
  <c r="Q302" i="16"/>
  <c r="Q298" i="16"/>
  <c r="Q294" i="16"/>
  <c r="Q290" i="16"/>
  <c r="Q286" i="16"/>
  <c r="Q282" i="16"/>
  <c r="Q278" i="16"/>
  <c r="Q274" i="16"/>
  <c r="Q270" i="16"/>
  <c r="Q266" i="16"/>
  <c r="Q358" i="16"/>
  <c r="Q345" i="16"/>
  <c r="Q337" i="16"/>
  <c r="Q329" i="16"/>
  <c r="Q321" i="16"/>
  <c r="Q307" i="16"/>
  <c r="Q299" i="16"/>
  <c r="Q291" i="16"/>
  <c r="Q283" i="16"/>
  <c r="Q275" i="16"/>
  <c r="Q267" i="16"/>
  <c r="Q263" i="16"/>
  <c r="Q330" i="16"/>
  <c r="Q311" i="16"/>
  <c r="Q303" i="16"/>
  <c r="Q295" i="16"/>
  <c r="Q287" i="16"/>
  <c r="Q279" i="16"/>
  <c r="Q271" i="16"/>
  <c r="Q265" i="16"/>
  <c r="Q261" i="16"/>
  <c r="Q308" i="16"/>
  <c r="Q292" i="16"/>
  <c r="Q276" i="16"/>
  <c r="Q260" i="16"/>
  <c r="Q257" i="16"/>
  <c r="Q253" i="16"/>
  <c r="Q249" i="16"/>
  <c r="Q245" i="16"/>
  <c r="Q241" i="16"/>
  <c r="Q237" i="16"/>
  <c r="Q233" i="16"/>
  <c r="Q229" i="16"/>
  <c r="Q225" i="16"/>
  <c r="Q221" i="16"/>
  <c r="Q217" i="16"/>
  <c r="Q213" i="16"/>
  <c r="Q209" i="16"/>
  <c r="Q312" i="16"/>
  <c r="Q296" i="16"/>
  <c r="Q280" i="16"/>
  <c r="Q262" i="16"/>
  <c r="Q258" i="16"/>
  <c r="Q254" i="16"/>
  <c r="Q250" i="16"/>
  <c r="Q246" i="16"/>
  <c r="Q242" i="16"/>
  <c r="Q238" i="16"/>
  <c r="Q234" i="16"/>
  <c r="Q230" i="16"/>
  <c r="Q226" i="16"/>
  <c r="Q222" i="16"/>
  <c r="Q218" i="16"/>
  <c r="Q214" i="16"/>
  <c r="Q210" i="16"/>
  <c r="Q322" i="16"/>
  <c r="Q300" i="16"/>
  <c r="Q268" i="16"/>
  <c r="Q264" i="16"/>
  <c r="Q255" i="16"/>
  <c r="Q247" i="16"/>
  <c r="Q239" i="16"/>
  <c r="Q231" i="16"/>
  <c r="Q223" i="16"/>
  <c r="Q215" i="16"/>
  <c r="Q205" i="16"/>
  <c r="Q201" i="16"/>
  <c r="Q197" i="16"/>
  <c r="Q193" i="16"/>
  <c r="Q189" i="16"/>
  <c r="Q185" i="16"/>
  <c r="Q181" i="16"/>
  <c r="Q177" i="16"/>
  <c r="Q173" i="16"/>
  <c r="Q338" i="16"/>
  <c r="Q304" i="16"/>
  <c r="Q272" i="16"/>
  <c r="Q256" i="16"/>
  <c r="Q248" i="16"/>
  <c r="Q240" i="16"/>
  <c r="Q232" i="16"/>
  <c r="Q224" i="16"/>
  <c r="Q216" i="16"/>
  <c r="Q208" i="16"/>
  <c r="Q206" i="16"/>
  <c r="Q202" i="16"/>
  <c r="Q198" i="16"/>
  <c r="Q194" i="16"/>
  <c r="Q190" i="16"/>
  <c r="Q186" i="16"/>
  <c r="Q182" i="16"/>
  <c r="Q178" i="16"/>
  <c r="Q174" i="16"/>
  <c r="Q284" i="16"/>
  <c r="Q259" i="16"/>
  <c r="Q243" i="16"/>
  <c r="Q227" i="16"/>
  <c r="Q211" i="16"/>
  <c r="Q207" i="16"/>
  <c r="Q199" i="16"/>
  <c r="Q191" i="16"/>
  <c r="Q183" i="16"/>
  <c r="Q175" i="16"/>
  <c r="Q170" i="16"/>
  <c r="Q166" i="16"/>
  <c r="Q162" i="16"/>
  <c r="Q158" i="16"/>
  <c r="Q154" i="16"/>
  <c r="Q150" i="16"/>
  <c r="Q146" i="16"/>
  <c r="Q142" i="16"/>
  <c r="Q138" i="16"/>
  <c r="Q251" i="16"/>
  <c r="Q235" i="16"/>
  <c r="Q219" i="16"/>
  <c r="Q203" i="16"/>
  <c r="Q195" i="16"/>
  <c r="Q187" i="16"/>
  <c r="Q179" i="16"/>
  <c r="Q172" i="16"/>
  <c r="Q168" i="16"/>
  <c r="Q164" i="16"/>
  <c r="Q160" i="16"/>
  <c r="Q156" i="16"/>
  <c r="Q152" i="16"/>
  <c r="Q148" i="16"/>
  <c r="Q144" i="16"/>
  <c r="Q140" i="16"/>
  <c r="Q252" i="16"/>
  <c r="Q220" i="16"/>
  <c r="Q200" i="16"/>
  <c r="Q184" i="16"/>
  <c r="Q167" i="16"/>
  <c r="Q159" i="16"/>
  <c r="Q151" i="16"/>
  <c r="Q143" i="16"/>
  <c r="Q136" i="16"/>
  <c r="Q132" i="16"/>
  <c r="Q128" i="16"/>
  <c r="Q124" i="16"/>
  <c r="Q120" i="16"/>
  <c r="Q116" i="16"/>
  <c r="Q112" i="16"/>
  <c r="Q108" i="16"/>
  <c r="Q104" i="16"/>
  <c r="Q100" i="16"/>
  <c r="Q96" i="16"/>
  <c r="Q92" i="16"/>
  <c r="Q88" i="16"/>
  <c r="Q84" i="16"/>
  <c r="Q80" i="16"/>
  <c r="Q76" i="16"/>
  <c r="Q72" i="16"/>
  <c r="Q68" i="16"/>
  <c r="Q64" i="16"/>
  <c r="Q60" i="16"/>
  <c r="Q56" i="16"/>
  <c r="Q52" i="16"/>
  <c r="Q48" i="16"/>
  <c r="Q44" i="16"/>
  <c r="Q40" i="16"/>
  <c r="Q36" i="16"/>
  <c r="Q32" i="16"/>
  <c r="Q288" i="16"/>
  <c r="Q228" i="16"/>
  <c r="Q204" i="16"/>
  <c r="Q188" i="16"/>
  <c r="Q169" i="16"/>
  <c r="Q161" i="16"/>
  <c r="Q153" i="16"/>
  <c r="Q145" i="16"/>
  <c r="Q137" i="16"/>
  <c r="Q133" i="16"/>
  <c r="Q129" i="16"/>
  <c r="Q125" i="16"/>
  <c r="Q121" i="16"/>
  <c r="Q117" i="16"/>
  <c r="Q113" i="16"/>
  <c r="Q109" i="16"/>
  <c r="Q105" i="16"/>
  <c r="Q101" i="16"/>
  <c r="Q97" i="16"/>
  <c r="Q93" i="16"/>
  <c r="Q89" i="16"/>
  <c r="Q85" i="16"/>
  <c r="Q81" i="16"/>
  <c r="Q77" i="16"/>
  <c r="Q73" i="16"/>
  <c r="Q69" i="16"/>
  <c r="Q65" i="16"/>
  <c r="Q61" i="16"/>
  <c r="Q57" i="16"/>
  <c r="Q53" i="16"/>
  <c r="Q49" i="16"/>
  <c r="Q45" i="16"/>
  <c r="Q41" i="16"/>
  <c r="Q37" i="16"/>
  <c r="Q33" i="16"/>
  <c r="Q236" i="16"/>
  <c r="Q192" i="16"/>
  <c r="Q176" i="16"/>
  <c r="Q171" i="16"/>
  <c r="Q163" i="16"/>
  <c r="Q155" i="16"/>
  <c r="AI381" i="16"/>
  <c r="AH380" i="16"/>
  <c r="AK378" i="16"/>
  <c r="AI377" i="16"/>
  <c r="AH376" i="16"/>
  <c r="AK374" i="16"/>
  <c r="AI373" i="16"/>
  <c r="AH381" i="16"/>
  <c r="AK379" i="16"/>
  <c r="AI378" i="16"/>
  <c r="AH377" i="16"/>
  <c r="AK375" i="16"/>
  <c r="AI374" i="16"/>
  <c r="AH373" i="16"/>
  <c r="AK377" i="16"/>
  <c r="AI376" i="16"/>
  <c r="AH375" i="16"/>
  <c r="AH372" i="16"/>
  <c r="AK370" i="16"/>
  <c r="AK380" i="16"/>
  <c r="AI379" i="16"/>
  <c r="AH378" i="16"/>
  <c r="AK371" i="16"/>
  <c r="AI370" i="16"/>
  <c r="AH369" i="16"/>
  <c r="AK381" i="16"/>
  <c r="AI380" i="16"/>
  <c r="AH379" i="16"/>
  <c r="AK373" i="16"/>
  <c r="AK372" i="16"/>
  <c r="AI371" i="16"/>
  <c r="AH370" i="16"/>
  <c r="AI375" i="16"/>
  <c r="AH368" i="16"/>
  <c r="AK366" i="16"/>
  <c r="AI365" i="16"/>
  <c r="AH364" i="16"/>
  <c r="AK362" i="16"/>
  <c r="AI361" i="16"/>
  <c r="AH360" i="16"/>
  <c r="AK358" i="16"/>
  <c r="AI357" i="16"/>
  <c r="AH356" i="16"/>
  <c r="AK354" i="16"/>
  <c r="AH374" i="16"/>
  <c r="AI372" i="16"/>
  <c r="AK369" i="16"/>
  <c r="AK367" i="16"/>
  <c r="AI366" i="16"/>
  <c r="AH365" i="16"/>
  <c r="AK363" i="16"/>
  <c r="AI362" i="16"/>
  <c r="AH361" i="16"/>
  <c r="AK359" i="16"/>
  <c r="AI358" i="16"/>
  <c r="AH357" i="16"/>
  <c r="AK355" i="16"/>
  <c r="AI354" i="16"/>
  <c r="AK376" i="16"/>
  <c r="AH371" i="16"/>
  <c r="AK365" i="16"/>
  <c r="AI364" i="16"/>
  <c r="AH363" i="16"/>
  <c r="AK357" i="16"/>
  <c r="AI356" i="16"/>
  <c r="AH355" i="16"/>
  <c r="AK368" i="16"/>
  <c r="AI367" i="16"/>
  <c r="AH366" i="16"/>
  <c r="AK360" i="16"/>
  <c r="AI359" i="16"/>
  <c r="AH358" i="16"/>
  <c r="AI368" i="16"/>
  <c r="AK361" i="16"/>
  <c r="AH359" i="16"/>
  <c r="AI353" i="16"/>
  <c r="AH352" i="16"/>
  <c r="AK350" i="16"/>
  <c r="AI349" i="16"/>
  <c r="AH348" i="16"/>
  <c r="AK346" i="16"/>
  <c r="AI345" i="16"/>
  <c r="AH344" i="16"/>
  <c r="AK342" i="16"/>
  <c r="AI341" i="16"/>
  <c r="AI363" i="16"/>
  <c r="AK356" i="16"/>
  <c r="AH353" i="16"/>
  <c r="AK351" i="16"/>
  <c r="AI350" i="16"/>
  <c r="AH349" i="16"/>
  <c r="AK347" i="16"/>
  <c r="AI346" i="16"/>
  <c r="AH345" i="16"/>
  <c r="AK343" i="16"/>
  <c r="AI342" i="16"/>
  <c r="AH341" i="16"/>
  <c r="AH367" i="16"/>
  <c r="AH354" i="16"/>
  <c r="AK352" i="16"/>
  <c r="AI351" i="16"/>
  <c r="AH350" i="16"/>
  <c r="AK344" i="16"/>
  <c r="AI343" i="16"/>
  <c r="AH342" i="16"/>
  <c r="AH340" i="16"/>
  <c r="AK338" i="16"/>
  <c r="AI337" i="16"/>
  <c r="AH336" i="16"/>
  <c r="AK334" i="16"/>
  <c r="AI333" i="16"/>
  <c r="AH332" i="16"/>
  <c r="AK330" i="16"/>
  <c r="AI329" i="16"/>
  <c r="AH328" i="16"/>
  <c r="AK326" i="16"/>
  <c r="AI325" i="16"/>
  <c r="AH324" i="16"/>
  <c r="AK322" i="16"/>
  <c r="AI321" i="16"/>
  <c r="AH320" i="16"/>
  <c r="AK318" i="16"/>
  <c r="AI317" i="16"/>
  <c r="AH316" i="16"/>
  <c r="AI369" i="16"/>
  <c r="AH362" i="16"/>
  <c r="AK353" i="16"/>
  <c r="AI352" i="16"/>
  <c r="AH351" i="16"/>
  <c r="AK345" i="16"/>
  <c r="AI344" i="16"/>
  <c r="AH343" i="16"/>
  <c r="AK339" i="16"/>
  <c r="AI338" i="16"/>
  <c r="AH337" i="16"/>
  <c r="AK335" i="16"/>
  <c r="AI334" i="16"/>
  <c r="AH333" i="16"/>
  <c r="AK331" i="16"/>
  <c r="AI330" i="16"/>
  <c r="AH329" i="16"/>
  <c r="AK327" i="16"/>
  <c r="AI326" i="16"/>
  <c r="AH325" i="16"/>
  <c r="AK323" i="16"/>
  <c r="AI322" i="16"/>
  <c r="AH321" i="16"/>
  <c r="AK319" i="16"/>
  <c r="AI318" i="16"/>
  <c r="AH317" i="16"/>
  <c r="AK315" i="16"/>
  <c r="AI360" i="16"/>
  <c r="AK348" i="16"/>
  <c r="AH346" i="16"/>
  <c r="AK336" i="16"/>
  <c r="AI335" i="16"/>
  <c r="AH334" i="16"/>
  <c r="AK328" i="16"/>
  <c r="AI327" i="16"/>
  <c r="AH326" i="16"/>
  <c r="AK320" i="16"/>
  <c r="AI319" i="16"/>
  <c r="AH318" i="16"/>
  <c r="AH314" i="16"/>
  <c r="AK312" i="16"/>
  <c r="AI311" i="16"/>
  <c r="AH310" i="16"/>
  <c r="AK308" i="16"/>
  <c r="AI307" i="16"/>
  <c r="AH306" i="16"/>
  <c r="AK304" i="16"/>
  <c r="AI303" i="16"/>
  <c r="AH302" i="16"/>
  <c r="AK300" i="16"/>
  <c r="AI299" i="16"/>
  <c r="AH298" i="16"/>
  <c r="AK296" i="16"/>
  <c r="AI295" i="16"/>
  <c r="AH294" i="16"/>
  <c r="AK292" i="16"/>
  <c r="AI291" i="16"/>
  <c r="AH290" i="16"/>
  <c r="AK288" i="16"/>
  <c r="AI287" i="16"/>
  <c r="AH286" i="16"/>
  <c r="AK284" i="16"/>
  <c r="AI283" i="16"/>
  <c r="AH282" i="16"/>
  <c r="AK280" i="16"/>
  <c r="AI279" i="16"/>
  <c r="AH278" i="16"/>
  <c r="AK276" i="16"/>
  <c r="AI275" i="16"/>
  <c r="AH274" i="16"/>
  <c r="AK272" i="16"/>
  <c r="AI271" i="16"/>
  <c r="AH270" i="16"/>
  <c r="AK268" i="16"/>
  <c r="AI267" i="16"/>
  <c r="AH266" i="16"/>
  <c r="AI355" i="16"/>
  <c r="AI348" i="16"/>
  <c r="AK341" i="16"/>
  <c r="AK337" i="16"/>
  <c r="AI336" i="16"/>
  <c r="AH335" i="16"/>
  <c r="AK329" i="16"/>
  <c r="AI328" i="16"/>
  <c r="AH327" i="16"/>
  <c r="AK321" i="16"/>
  <c r="AI320" i="16"/>
  <c r="AH319" i="16"/>
  <c r="AK313" i="16"/>
  <c r="AI312" i="16"/>
  <c r="AH311" i="16"/>
  <c r="AK309" i="16"/>
  <c r="AI308" i="16"/>
  <c r="AH307" i="16"/>
  <c r="AK305" i="16"/>
  <c r="AI304" i="16"/>
  <c r="AH303" i="16"/>
  <c r="AK301" i="16"/>
  <c r="AI300" i="16"/>
  <c r="AH299" i="16"/>
  <c r="AK297" i="16"/>
  <c r="AI296" i="16"/>
  <c r="AH295" i="16"/>
  <c r="AK293" i="16"/>
  <c r="AI292" i="16"/>
  <c r="AH291" i="16"/>
  <c r="AK289" i="16"/>
  <c r="AI288" i="16"/>
  <c r="AH287" i="16"/>
  <c r="AK285" i="16"/>
  <c r="AI284" i="16"/>
  <c r="AH283" i="16"/>
  <c r="AK281" i="16"/>
  <c r="AI280" i="16"/>
  <c r="AH279" i="16"/>
  <c r="AK277" i="16"/>
  <c r="AI276" i="16"/>
  <c r="AH275" i="16"/>
  <c r="AK273" i="16"/>
  <c r="AI272" i="16"/>
  <c r="AH271" i="16"/>
  <c r="AK269" i="16"/>
  <c r="AI268" i="16"/>
  <c r="AH267" i="16"/>
  <c r="AI347" i="16"/>
  <c r="AK340" i="16"/>
  <c r="AI339" i="16"/>
  <c r="AH338" i="16"/>
  <c r="AK332" i="16"/>
  <c r="AI331" i="16"/>
  <c r="AH330" i="16"/>
  <c r="AK324" i="16"/>
  <c r="AI323" i="16"/>
  <c r="AH322" i="16"/>
  <c r="AK316" i="16"/>
  <c r="AI315" i="16"/>
  <c r="AK349" i="16"/>
  <c r="AH339" i="16"/>
  <c r="AK325" i="16"/>
  <c r="AI316" i="16"/>
  <c r="AK310" i="16"/>
  <c r="AI309" i="16"/>
  <c r="AH308" i="16"/>
  <c r="AK302" i="16"/>
  <c r="AI301" i="16"/>
  <c r="AH300" i="16"/>
  <c r="AK294" i="16"/>
  <c r="AI293" i="16"/>
  <c r="AH292" i="16"/>
  <c r="AK286" i="16"/>
  <c r="AI285" i="16"/>
  <c r="AH284" i="16"/>
  <c r="AK278" i="16"/>
  <c r="AI277" i="16"/>
  <c r="AH276" i="16"/>
  <c r="AK270" i="16"/>
  <c r="AI269" i="16"/>
  <c r="AH268" i="16"/>
  <c r="AI265" i="16"/>
  <c r="AH264" i="16"/>
  <c r="AK262" i="16"/>
  <c r="AI261" i="16"/>
  <c r="AH260" i="16"/>
  <c r="AI332" i="16"/>
  <c r="AH323" i="16"/>
  <c r="AK314" i="16"/>
  <c r="AI313" i="16"/>
  <c r="AH312" i="16"/>
  <c r="AK306" i="16"/>
  <c r="AI305" i="16"/>
  <c r="AH304" i="16"/>
  <c r="AK298" i="16"/>
  <c r="AI297" i="16"/>
  <c r="AH296" i="16"/>
  <c r="AK290" i="16"/>
  <c r="AI289" i="16"/>
  <c r="AH288" i="16"/>
  <c r="AK282" i="16"/>
  <c r="AI281" i="16"/>
  <c r="AH280" i="16"/>
  <c r="AK274" i="16"/>
  <c r="AI273" i="16"/>
  <c r="AH272" i="16"/>
  <c r="AK266" i="16"/>
  <c r="AK264" i="16"/>
  <c r="AI263" i="16"/>
  <c r="AH262" i="16"/>
  <c r="AK260" i="16"/>
  <c r="AH347" i="16"/>
  <c r="AI324" i="16"/>
  <c r="AI310" i="16"/>
  <c r="AK303" i="16"/>
  <c r="AH301" i="16"/>
  <c r="AI294" i="16"/>
  <c r="AK287" i="16"/>
  <c r="AH285" i="16"/>
  <c r="AI278" i="16"/>
  <c r="AK271" i="16"/>
  <c r="AH269" i="16"/>
  <c r="AK263" i="16"/>
  <c r="AI262" i="16"/>
  <c r="AH261" i="16"/>
  <c r="AI259" i="16"/>
  <c r="AH258" i="16"/>
  <c r="AK256" i="16"/>
  <c r="AI255" i="16"/>
  <c r="AH254" i="16"/>
  <c r="AK252" i="16"/>
  <c r="AI251" i="16"/>
  <c r="AH250" i="16"/>
  <c r="AK248" i="16"/>
  <c r="AI247" i="16"/>
  <c r="AH246" i="16"/>
  <c r="AK244" i="16"/>
  <c r="AI243" i="16"/>
  <c r="AH242" i="16"/>
  <c r="AK240" i="16"/>
  <c r="AI239" i="16"/>
  <c r="AH238" i="16"/>
  <c r="AK236" i="16"/>
  <c r="AI235" i="16"/>
  <c r="AH234" i="16"/>
  <c r="AK232" i="16"/>
  <c r="AI231" i="16"/>
  <c r="AH230" i="16"/>
  <c r="AK228" i="16"/>
  <c r="AI227" i="16"/>
  <c r="AH226" i="16"/>
  <c r="AK224" i="16"/>
  <c r="AI223" i="16"/>
  <c r="AH222" i="16"/>
  <c r="AK220" i="16"/>
  <c r="AI219" i="16"/>
  <c r="AH218" i="16"/>
  <c r="AK216" i="16"/>
  <c r="AI215" i="16"/>
  <c r="AH214" i="16"/>
  <c r="AK212" i="16"/>
  <c r="AI211" i="16"/>
  <c r="AH210" i="16"/>
  <c r="AK208" i="16"/>
  <c r="AI207" i="16"/>
  <c r="AK364" i="16"/>
  <c r="AI340" i="16"/>
  <c r="AK317" i="16"/>
  <c r="AI314" i="16"/>
  <c r="AK307" i="16"/>
  <c r="AH305" i="16"/>
  <c r="AI298" i="16"/>
  <c r="AK291" i="16"/>
  <c r="AH289" i="16"/>
  <c r="AI282" i="16"/>
  <c r="AK275" i="16"/>
  <c r="AH273" i="16"/>
  <c r="AI266" i="16"/>
  <c r="AK265" i="16"/>
  <c r="AI264" i="16"/>
  <c r="AH263" i="16"/>
  <c r="AH259" i="16"/>
  <c r="AK257" i="16"/>
  <c r="AI256" i="16"/>
  <c r="AH255" i="16"/>
  <c r="AK253" i="16"/>
  <c r="AI252" i="16"/>
  <c r="AH251" i="16"/>
  <c r="AK249" i="16"/>
  <c r="AI248" i="16"/>
  <c r="AH247" i="16"/>
  <c r="AK245" i="16"/>
  <c r="AI244" i="16"/>
  <c r="AH243" i="16"/>
  <c r="AK241" i="16"/>
  <c r="AI240" i="16"/>
  <c r="AH239" i="16"/>
  <c r="AK237" i="16"/>
  <c r="AI236" i="16"/>
  <c r="AH235" i="16"/>
  <c r="AK233" i="16"/>
  <c r="AI232" i="16"/>
  <c r="AH231" i="16"/>
  <c r="AK229" i="16"/>
  <c r="AI228" i="16"/>
  <c r="AH227" i="16"/>
  <c r="AK225" i="16"/>
  <c r="AI224" i="16"/>
  <c r="AH223" i="16"/>
  <c r="AK221" i="16"/>
  <c r="AI220" i="16"/>
  <c r="AH219" i="16"/>
  <c r="AK217" i="16"/>
  <c r="AI216" i="16"/>
  <c r="AH215" i="16"/>
  <c r="AK213" i="16"/>
  <c r="AI212" i="16"/>
  <c r="AH211" i="16"/>
  <c r="AK209" i="16"/>
  <c r="AI208" i="16"/>
  <c r="AH207" i="16"/>
  <c r="AH315" i="16"/>
  <c r="AK311" i="16"/>
  <c r="AI302" i="16"/>
  <c r="AH293" i="16"/>
  <c r="AK279" i="16"/>
  <c r="AI270" i="16"/>
  <c r="AK258" i="16"/>
  <c r="AI257" i="16"/>
  <c r="AH256" i="16"/>
  <c r="AK250" i="16"/>
  <c r="AI249" i="16"/>
  <c r="AH248" i="16"/>
  <c r="AK242" i="16"/>
  <c r="AI241" i="16"/>
  <c r="AH240" i="16"/>
  <c r="AK234" i="16"/>
  <c r="AI233" i="16"/>
  <c r="AH232" i="16"/>
  <c r="AK226" i="16"/>
  <c r="AI225" i="16"/>
  <c r="AH224" i="16"/>
  <c r="AK218" i="16"/>
  <c r="AI217" i="16"/>
  <c r="AH216" i="16"/>
  <c r="AK210" i="16"/>
  <c r="AI209" i="16"/>
  <c r="AH208" i="16"/>
  <c r="AH206" i="16"/>
  <c r="AK204" i="16"/>
  <c r="AI203" i="16"/>
  <c r="AH202" i="16"/>
  <c r="AK200" i="16"/>
  <c r="AI199" i="16"/>
  <c r="AH198" i="16"/>
  <c r="AK196" i="16"/>
  <c r="AI195" i="16"/>
  <c r="AH194" i="16"/>
  <c r="AK192" i="16"/>
  <c r="AI191" i="16"/>
  <c r="AH190" i="16"/>
  <c r="AK188" i="16"/>
  <c r="AI187" i="16"/>
  <c r="AH186" i="16"/>
  <c r="AK184" i="16"/>
  <c r="AI183" i="16"/>
  <c r="AH182" i="16"/>
  <c r="AK180" i="16"/>
  <c r="AI179" i="16"/>
  <c r="AH178" i="16"/>
  <c r="AK176" i="16"/>
  <c r="AI175" i="16"/>
  <c r="AH174" i="16"/>
  <c r="AK172" i="16"/>
  <c r="AH331" i="16"/>
  <c r="AI306" i="16"/>
  <c r="AH297" i="16"/>
  <c r="AK283" i="16"/>
  <c r="AI274" i="16"/>
  <c r="AK261" i="16"/>
  <c r="AK259" i="16"/>
  <c r="AI258" i="16"/>
  <c r="AH257" i="16"/>
  <c r="AK251" i="16"/>
  <c r="AI250" i="16"/>
  <c r="AH249" i="16"/>
  <c r="AK243" i="16"/>
  <c r="AI242" i="16"/>
  <c r="AH241" i="16"/>
  <c r="AK235" i="16"/>
  <c r="AI234" i="16"/>
  <c r="AH233" i="16"/>
  <c r="AK227" i="16"/>
  <c r="AI226" i="16"/>
  <c r="AH225" i="16"/>
  <c r="AK219" i="16"/>
  <c r="AI218" i="16"/>
  <c r="AH217" i="16"/>
  <c r="AK211" i="16"/>
  <c r="AI210" i="16"/>
  <c r="AH209" i="16"/>
  <c r="AK205" i="16"/>
  <c r="AI204" i="16"/>
  <c r="AH203" i="16"/>
  <c r="AK201" i="16"/>
  <c r="AI200" i="16"/>
  <c r="AH199" i="16"/>
  <c r="AK197" i="16"/>
  <c r="AI196" i="16"/>
  <c r="AH195" i="16"/>
  <c r="AK193" i="16"/>
  <c r="AI192" i="16"/>
  <c r="AH191" i="16"/>
  <c r="AK189" i="16"/>
  <c r="AI188" i="16"/>
  <c r="AH187" i="16"/>
  <c r="AK185" i="16"/>
  <c r="AI184" i="16"/>
  <c r="AH183" i="16"/>
  <c r="AK181" i="16"/>
  <c r="AI180" i="16"/>
  <c r="AH179" i="16"/>
  <c r="AK177" i="16"/>
  <c r="AI176" i="16"/>
  <c r="AH175" i="16"/>
  <c r="AK173" i="16"/>
  <c r="AI172" i="16"/>
  <c r="AK333" i="16"/>
  <c r="AH309" i="16"/>
  <c r="AK295" i="16"/>
  <c r="AH277" i="16"/>
  <c r="AK254" i="16"/>
  <c r="AH252" i="16"/>
  <c r="AI245" i="16"/>
  <c r="AK238" i="16"/>
  <c r="AH236" i="16"/>
  <c r="AI229" i="16"/>
  <c r="AK222" i="16"/>
  <c r="AH220" i="16"/>
  <c r="AI213" i="16"/>
  <c r="AK202" i="16"/>
  <c r="AI201" i="16"/>
  <c r="AH200" i="16"/>
  <c r="AK194" i="16"/>
  <c r="AI193" i="16"/>
  <c r="AH192" i="16"/>
  <c r="AK186" i="16"/>
  <c r="AI185" i="16"/>
  <c r="AH184" i="16"/>
  <c r="AK178" i="16"/>
  <c r="AI177" i="16"/>
  <c r="AH176" i="16"/>
  <c r="AH171" i="16"/>
  <c r="AK169" i="16"/>
  <c r="AI168" i="16"/>
  <c r="AH167" i="16"/>
  <c r="AK165" i="16"/>
  <c r="AI164" i="16"/>
  <c r="AH163" i="16"/>
  <c r="AK161" i="16"/>
  <c r="AI160" i="16"/>
  <c r="AH159" i="16"/>
  <c r="AK157" i="16"/>
  <c r="AI156" i="16"/>
  <c r="AH155" i="16"/>
  <c r="AK153" i="16"/>
  <c r="AI152" i="16"/>
  <c r="AH151" i="16"/>
  <c r="AK149" i="16"/>
  <c r="AI148" i="16"/>
  <c r="AH147" i="16"/>
  <c r="AK145" i="16"/>
  <c r="AI144" i="16"/>
  <c r="AH143" i="16"/>
  <c r="AK141" i="16"/>
  <c r="AI140" i="16"/>
  <c r="AH139" i="16"/>
  <c r="AK137" i="16"/>
  <c r="AI136" i="16"/>
  <c r="AI286" i="16"/>
  <c r="AH265" i="16"/>
  <c r="AI253" i="16"/>
  <c r="AK246" i="16"/>
  <c r="AH244" i="16"/>
  <c r="AI237" i="16"/>
  <c r="AK230" i="16"/>
  <c r="AH228" i="16"/>
  <c r="AI221" i="16"/>
  <c r="AK214" i="16"/>
  <c r="AH212" i="16"/>
  <c r="AK206" i="16"/>
  <c r="AI205" i="16"/>
  <c r="AH204" i="16"/>
  <c r="AK198" i="16"/>
  <c r="AI197" i="16"/>
  <c r="AH196" i="16"/>
  <c r="AK190" i="16"/>
  <c r="AI189" i="16"/>
  <c r="AH188" i="16"/>
  <c r="AK182" i="16"/>
  <c r="AI181" i="16"/>
  <c r="AH180" i="16"/>
  <c r="AK174" i="16"/>
  <c r="AI173" i="16"/>
  <c r="AH172" i="16"/>
  <c r="AK171" i="16"/>
  <c r="AI170" i="16"/>
  <c r="AH169" i="16"/>
  <c r="AK167" i="16"/>
  <c r="AI166" i="16"/>
  <c r="AH165" i="16"/>
  <c r="AK163" i="16"/>
  <c r="AI162" i="16"/>
  <c r="AH161" i="16"/>
  <c r="AK159" i="16"/>
  <c r="AI158" i="16"/>
  <c r="AH157" i="16"/>
  <c r="AK155" i="16"/>
  <c r="AI154" i="16"/>
  <c r="AH153" i="16"/>
  <c r="AK151" i="16"/>
  <c r="AI150" i="16"/>
  <c r="AH149" i="16"/>
  <c r="AK147" i="16"/>
  <c r="AI146" i="16"/>
  <c r="AH145" i="16"/>
  <c r="AK143" i="16"/>
  <c r="AI142" i="16"/>
  <c r="AH141" i="16"/>
  <c r="AK139" i="16"/>
  <c r="AI138" i="16"/>
  <c r="AH137" i="16"/>
  <c r="AI254" i="16"/>
  <c r="AH245" i="16"/>
  <c r="AK231" i="16"/>
  <c r="AI222" i="16"/>
  <c r="AH213" i="16"/>
  <c r="AI202" i="16"/>
  <c r="AK195" i="16"/>
  <c r="AH193" i="16"/>
  <c r="AI186" i="16"/>
  <c r="AK179" i="16"/>
  <c r="AH177" i="16"/>
  <c r="AK170" i="16"/>
  <c r="AI169" i="16"/>
  <c r="AH168" i="16"/>
  <c r="AK162" i="16"/>
  <c r="AI161" i="16"/>
  <c r="AH160" i="16"/>
  <c r="AK154" i="16"/>
  <c r="AI153" i="16"/>
  <c r="AH152" i="16"/>
  <c r="AK146" i="16"/>
  <c r="AI145" i="16"/>
  <c r="AH144" i="16"/>
  <c r="AK138" i="16"/>
  <c r="AI137" i="16"/>
  <c r="AH136" i="16"/>
  <c r="AK135" i="16"/>
  <c r="AI134" i="16"/>
  <c r="AH133" i="16"/>
  <c r="AK131" i="16"/>
  <c r="AI130" i="16"/>
  <c r="AH129" i="16"/>
  <c r="AK127" i="16"/>
  <c r="AI126" i="16"/>
  <c r="AH125" i="16"/>
  <c r="AK123" i="16"/>
  <c r="AI122" i="16"/>
  <c r="AH121" i="16"/>
  <c r="AK119" i="16"/>
  <c r="AI118" i="16"/>
  <c r="AH117" i="16"/>
  <c r="AK115" i="16"/>
  <c r="AI114" i="16"/>
  <c r="AH113" i="16"/>
  <c r="AK111" i="16"/>
  <c r="AI110" i="16"/>
  <c r="AH109" i="16"/>
  <c r="AK107" i="16"/>
  <c r="AI106" i="16"/>
  <c r="AH105" i="16"/>
  <c r="AK103" i="16"/>
  <c r="AI102" i="16"/>
  <c r="AH101" i="16"/>
  <c r="AK99" i="16"/>
  <c r="AI98" i="16"/>
  <c r="AH97" i="16"/>
  <c r="AK95" i="16"/>
  <c r="AI94" i="16"/>
  <c r="AH93" i="16"/>
  <c r="AK91" i="16"/>
  <c r="AI90" i="16"/>
  <c r="AH89" i="16"/>
  <c r="AK87" i="16"/>
  <c r="AI86" i="16"/>
  <c r="AH85" i="16"/>
  <c r="AK83" i="16"/>
  <c r="AI82" i="16"/>
  <c r="AH81" i="16"/>
  <c r="AK79" i="16"/>
  <c r="AK19" i="16" s="1"/>
  <c r="AI78" i="16"/>
  <c r="AH77" i="16"/>
  <c r="AK75" i="16"/>
  <c r="AI74" i="16"/>
  <c r="AH73" i="16"/>
  <c r="AK71" i="16"/>
  <c r="AI70" i="16"/>
  <c r="AH69" i="16"/>
  <c r="AK67" i="16"/>
  <c r="AI66" i="16"/>
  <c r="AH65" i="16"/>
  <c r="AK63" i="16"/>
  <c r="AI62" i="16"/>
  <c r="AH61" i="16"/>
  <c r="AK59" i="16"/>
  <c r="AI58" i="16"/>
  <c r="AH57" i="16"/>
  <c r="AK55" i="16"/>
  <c r="AI54" i="16"/>
  <c r="AH53" i="16"/>
  <c r="AK51" i="16"/>
  <c r="AI50" i="16"/>
  <c r="AH49" i="16"/>
  <c r="AK47" i="16"/>
  <c r="AI46" i="16"/>
  <c r="AH45" i="16"/>
  <c r="AK43" i="16"/>
  <c r="AI42" i="16"/>
  <c r="AH41" i="16"/>
  <c r="AK39" i="16"/>
  <c r="AI38" i="16"/>
  <c r="AH37" i="16"/>
  <c r="AK35" i="16"/>
  <c r="AI34" i="16"/>
  <c r="AH33" i="16"/>
  <c r="AH313" i="16"/>
  <c r="AH281" i="16"/>
  <c r="AI260" i="16"/>
  <c r="AH253" i="16"/>
  <c r="AK239" i="16"/>
  <c r="AI230" i="16"/>
  <c r="AH221" i="16"/>
  <c r="AK207" i="16"/>
  <c r="AI206" i="16"/>
  <c r="AK199" i="16"/>
  <c r="AH197" i="16"/>
  <c r="AI190" i="16"/>
  <c r="AK183" i="16"/>
  <c r="AH181" i="16"/>
  <c r="AI174" i="16"/>
  <c r="AI171" i="16"/>
  <c r="AH170" i="16"/>
  <c r="AK164" i="16"/>
  <c r="AI163" i="16"/>
  <c r="AH162" i="16"/>
  <c r="AK156" i="16"/>
  <c r="AI155" i="16"/>
  <c r="AH154" i="16"/>
  <c r="AK148" i="16"/>
  <c r="AI147" i="16"/>
  <c r="AH146" i="16"/>
  <c r="AK140" i="16"/>
  <c r="AI139" i="16"/>
  <c r="AH138" i="16"/>
  <c r="AI135" i="16"/>
  <c r="AH134" i="16"/>
  <c r="AK132" i="16"/>
  <c r="AI131" i="16"/>
  <c r="AH130" i="16"/>
  <c r="AK128" i="16"/>
  <c r="AI127" i="16"/>
  <c r="AH126" i="16"/>
  <c r="AK124" i="16"/>
  <c r="AI123" i="16"/>
  <c r="AH122" i="16"/>
  <c r="AK120" i="16"/>
  <c r="AI119" i="16"/>
  <c r="AH118" i="16"/>
  <c r="AK116" i="16"/>
  <c r="AI115" i="16"/>
  <c r="AH114" i="16"/>
  <c r="AK112" i="16"/>
  <c r="AI111" i="16"/>
  <c r="AH110" i="16"/>
  <c r="AK108" i="16"/>
  <c r="AI107" i="16"/>
  <c r="AH106" i="16"/>
  <c r="AK104" i="16"/>
  <c r="AI103" i="16"/>
  <c r="AH102" i="16"/>
  <c r="AK100" i="16"/>
  <c r="AI99" i="16"/>
  <c r="AH98" i="16"/>
  <c r="AK96" i="16"/>
  <c r="AI95" i="16"/>
  <c r="AH94" i="16"/>
  <c r="AK92" i="16"/>
  <c r="AI91" i="16"/>
  <c r="AH90" i="16"/>
  <c r="AK88" i="16"/>
  <c r="AI87" i="16"/>
  <c r="AH86" i="16"/>
  <c r="AK84" i="16"/>
  <c r="AI83" i="16"/>
  <c r="AH82" i="16"/>
  <c r="AK80" i="16"/>
  <c r="AI79" i="16"/>
  <c r="AI19" i="16" s="1"/>
  <c r="AH78" i="16"/>
  <c r="AK76" i="16"/>
  <c r="AI75" i="16"/>
  <c r="AH74" i="16"/>
  <c r="AK72" i="16"/>
  <c r="AI71" i="16"/>
  <c r="AH70" i="16"/>
  <c r="AK68" i="16"/>
  <c r="AI67" i="16"/>
  <c r="AH66" i="16"/>
  <c r="AK64" i="16"/>
  <c r="AI63" i="16"/>
  <c r="AH62" i="16"/>
  <c r="AK60" i="16"/>
  <c r="AI59" i="16"/>
  <c r="AH58" i="16"/>
  <c r="AK56" i="16"/>
  <c r="AI55" i="16"/>
  <c r="AH54" i="16"/>
  <c r="AK52" i="16"/>
  <c r="AI51" i="16"/>
  <c r="AH50" i="16"/>
  <c r="AK48" i="16"/>
  <c r="AI47" i="16"/>
  <c r="AH46" i="16"/>
  <c r="AK44" i="16"/>
  <c r="AI43" i="16"/>
  <c r="AH42" i="16"/>
  <c r="AK40" i="16"/>
  <c r="AI39" i="16"/>
  <c r="AH38" i="16"/>
  <c r="AK36" i="16"/>
  <c r="AI35" i="16"/>
  <c r="AH34" i="16"/>
  <c r="AK32" i="16"/>
  <c r="AI31" i="16"/>
  <c r="AI290" i="16"/>
  <c r="AK267" i="16"/>
  <c r="AK247" i="16"/>
  <c r="AI238" i="16"/>
  <c r="AH229" i="16"/>
  <c r="AK215" i="16"/>
  <c r="AK203" i="16"/>
  <c r="AH201" i="16"/>
  <c r="AI194" i="16"/>
  <c r="AK187" i="16"/>
  <c r="AH185" i="16"/>
  <c r="AI178" i="16"/>
  <c r="AK166" i="16"/>
  <c r="AI165" i="16"/>
  <c r="AH164" i="16"/>
  <c r="AK158" i="16"/>
  <c r="AI157" i="16"/>
  <c r="AH156" i="16"/>
  <c r="AK150" i="16"/>
  <c r="C12" i="16"/>
  <c r="E375" i="16" s="1"/>
  <c r="O17" i="16"/>
  <c r="AD22" i="16"/>
  <c r="AL22" i="16" s="1"/>
  <c r="AE23" i="16"/>
  <c r="AG23" i="16" s="1"/>
  <c r="AI23" i="16"/>
  <c r="AF24" i="16"/>
  <c r="AG24" i="16" s="1"/>
  <c r="AK24" i="16"/>
  <c r="Q25" i="16"/>
  <c r="AD26" i="16"/>
  <c r="AH26" i="16"/>
  <c r="AE27" i="16"/>
  <c r="AI27" i="16"/>
  <c r="AF28" i="16"/>
  <c r="AK28" i="16"/>
  <c r="Q29" i="16"/>
  <c r="AD30" i="16"/>
  <c r="AH30" i="16"/>
  <c r="AE31" i="16"/>
  <c r="AG31" i="16" s="1"/>
  <c r="AK31" i="16"/>
  <c r="AI32" i="16"/>
  <c r="AK33" i="16"/>
  <c r="AD35" i="16"/>
  <c r="AE36" i="16"/>
  <c r="AF37" i="16"/>
  <c r="AG37" i="16" s="1"/>
  <c r="I38" i="16"/>
  <c r="Q38" i="16"/>
  <c r="AH39" i="16"/>
  <c r="AI40" i="16"/>
  <c r="AK41" i="16"/>
  <c r="AD43" i="16"/>
  <c r="AE44" i="16"/>
  <c r="AF45" i="16"/>
  <c r="AG45" i="16" s="1"/>
  <c r="Q46" i="16"/>
  <c r="AH47" i="16"/>
  <c r="AI48" i="16"/>
  <c r="AK49" i="16"/>
  <c r="AD51" i="16"/>
  <c r="AE52" i="16"/>
  <c r="AF53" i="16"/>
  <c r="AG53" i="16" s="1"/>
  <c r="I54" i="16"/>
  <c r="Q54" i="16"/>
  <c r="AH55" i="16"/>
  <c r="AI56" i="16"/>
  <c r="AK57" i="16"/>
  <c r="AD59" i="16"/>
  <c r="AE60" i="16"/>
  <c r="AF61" i="16"/>
  <c r="Q62" i="16"/>
  <c r="AH63" i="16"/>
  <c r="AI64" i="16"/>
  <c r="AK65" i="16"/>
  <c r="AD67" i="16"/>
  <c r="AE68" i="16"/>
  <c r="AF69" i="16"/>
  <c r="AG69" i="16" s="1"/>
  <c r="I70" i="16"/>
  <c r="Q70" i="16"/>
  <c r="AH71" i="16"/>
  <c r="AI72" i="16"/>
  <c r="AK73" i="16"/>
  <c r="AD75" i="16"/>
  <c r="AE76" i="16"/>
  <c r="AF77" i="16"/>
  <c r="AG77" i="16" s="1"/>
  <c r="Q78" i="16"/>
  <c r="AH79" i="16"/>
  <c r="AH19" i="16" s="1"/>
  <c r="AI80" i="16"/>
  <c r="AK81" i="16"/>
  <c r="AD83" i="16"/>
  <c r="AE84" i="16"/>
  <c r="AF85" i="16"/>
  <c r="AG85" i="16" s="1"/>
  <c r="I86" i="16"/>
  <c r="Q86" i="16"/>
  <c r="AH87" i="16"/>
  <c r="AI88" i="16"/>
  <c r="AK89" i="16"/>
  <c r="AD91" i="16"/>
  <c r="AE92" i="16"/>
  <c r="AF93" i="16"/>
  <c r="AG93" i="16" s="1"/>
  <c r="Q94" i="16"/>
  <c r="AH95" i="16"/>
  <c r="AI96" i="16"/>
  <c r="AK97" i="16"/>
  <c r="AD99" i="16"/>
  <c r="AE100" i="16"/>
  <c r="AF101" i="16"/>
  <c r="AG101" i="16" s="1"/>
  <c r="I102" i="16"/>
  <c r="Q102" i="16"/>
  <c r="AH103" i="16"/>
  <c r="AI104" i="16"/>
  <c r="AK105" i="16"/>
  <c r="AD107" i="16"/>
  <c r="AE108" i="16"/>
  <c r="AF109" i="16"/>
  <c r="Q110" i="16"/>
  <c r="AH111" i="16"/>
  <c r="AI112" i="16"/>
  <c r="AK113" i="16"/>
  <c r="AD115" i="16"/>
  <c r="AE116" i="16"/>
  <c r="AF117" i="16"/>
  <c r="I118" i="16"/>
  <c r="Q118" i="16"/>
  <c r="AH119" i="16"/>
  <c r="AI120" i="16"/>
  <c r="AK121" i="16"/>
  <c r="AD123" i="16"/>
  <c r="AE124" i="16"/>
  <c r="AF125" i="16"/>
  <c r="AG125" i="16" s="1"/>
  <c r="Q126" i="16"/>
  <c r="AH127" i="16"/>
  <c r="AI128" i="16"/>
  <c r="AK129" i="16"/>
  <c r="AD131" i="16"/>
  <c r="AE132" i="16"/>
  <c r="AF133" i="16"/>
  <c r="AG133" i="16" s="1"/>
  <c r="I134" i="16"/>
  <c r="Q134" i="16"/>
  <c r="AH135" i="16"/>
  <c r="AE137" i="16"/>
  <c r="Q139" i="16"/>
  <c r="AI141" i="16"/>
  <c r="AD144" i="16"/>
  <c r="AF146" i="16"/>
  <c r="AG146" i="16" s="1"/>
  <c r="I147" i="16"/>
  <c r="AH148" i="16"/>
  <c r="AH150" i="16"/>
  <c r="AE155" i="16"/>
  <c r="Q157" i="16"/>
  <c r="AI159" i="16"/>
  <c r="AF164" i="16"/>
  <c r="AG164" i="16" s="1"/>
  <c r="AK168" i="16"/>
  <c r="AH189" i="16"/>
  <c r="AE194" i="16"/>
  <c r="Q196" i="16"/>
  <c r="AI214" i="16"/>
  <c r="AH237" i="16"/>
  <c r="Q244" i="16"/>
  <c r="G7" i="12"/>
  <c r="I216" i="14" l="1"/>
  <c r="I256" i="14"/>
  <c r="I245" i="14"/>
  <c r="I274" i="14"/>
  <c r="I304" i="14"/>
  <c r="I328" i="14"/>
  <c r="I326" i="14"/>
  <c r="I333" i="14"/>
  <c r="I346" i="14"/>
  <c r="I366" i="14"/>
  <c r="I213" i="14"/>
  <c r="I288" i="14"/>
  <c r="I310" i="14"/>
  <c r="I335" i="14"/>
  <c r="I364" i="14"/>
  <c r="I244" i="14"/>
  <c r="I210" i="14"/>
  <c r="I263" i="14"/>
  <c r="I253" i="14"/>
  <c r="I287" i="14"/>
  <c r="I311" i="14"/>
  <c r="I305" i="14"/>
  <c r="I347" i="14"/>
  <c r="I349" i="14"/>
  <c r="I377" i="14"/>
  <c r="I68" i="14"/>
  <c r="I64" i="14"/>
  <c r="I44" i="14"/>
  <c r="I40" i="14"/>
  <c r="I36" i="14"/>
  <c r="I32" i="14"/>
  <c r="I223" i="14"/>
  <c r="I258" i="14"/>
  <c r="I290" i="14"/>
  <c r="I361" i="14"/>
  <c r="I379" i="14"/>
  <c r="I203" i="14"/>
  <c r="I242" i="14"/>
  <c r="I281" i="14"/>
  <c r="I289" i="14"/>
  <c r="I316" i="14"/>
  <c r="I327" i="14"/>
  <c r="I321" i="14"/>
  <c r="I344" i="14"/>
  <c r="I352" i="14"/>
  <c r="I371" i="14"/>
  <c r="T24" i="17"/>
  <c r="G17" i="17"/>
  <c r="F25" i="15"/>
  <c r="I246" i="14"/>
  <c r="I260" i="14"/>
  <c r="I207" i="14"/>
  <c r="I231" i="14"/>
  <c r="I272" i="14"/>
  <c r="I214" i="14"/>
  <c r="I252" i="14"/>
  <c r="I225" i="14"/>
  <c r="I264" i="14"/>
  <c r="I267" i="14"/>
  <c r="I297" i="14"/>
  <c r="I262" i="14"/>
  <c r="I277" i="14"/>
  <c r="I265" i="14"/>
  <c r="I276" i="14"/>
  <c r="I292" i="14"/>
  <c r="I320" i="14"/>
  <c r="I291" i="14"/>
  <c r="I278" i="14"/>
  <c r="I294" i="14"/>
  <c r="I334" i="14"/>
  <c r="I315" i="14"/>
  <c r="I351" i="14"/>
  <c r="I314" i="14"/>
  <c r="I330" i="14"/>
  <c r="I309" i="14"/>
  <c r="I325" i="14"/>
  <c r="I332" i="14"/>
  <c r="I345" i="14"/>
  <c r="I339" i="14"/>
  <c r="I350" i="14"/>
  <c r="I353" i="14"/>
  <c r="I356" i="14"/>
  <c r="I363" i="14"/>
  <c r="I370" i="14"/>
  <c r="I368" i="14"/>
  <c r="I376" i="14"/>
  <c r="I374" i="14"/>
  <c r="I220" i="14"/>
  <c r="I285" i="14"/>
  <c r="I208" i="14"/>
  <c r="I215" i="14"/>
  <c r="I235" i="14"/>
  <c r="I324" i="14"/>
  <c r="I226" i="14"/>
  <c r="I268" i="14"/>
  <c r="I229" i="14"/>
  <c r="I247" i="14"/>
  <c r="I271" i="14"/>
  <c r="I308" i="14"/>
  <c r="I266" i="14"/>
  <c r="I293" i="14"/>
  <c r="I269" i="14"/>
  <c r="I280" i="14"/>
  <c r="I296" i="14"/>
  <c r="I279" i="14"/>
  <c r="I295" i="14"/>
  <c r="I282" i="14"/>
  <c r="I298" i="14"/>
  <c r="I303" i="14"/>
  <c r="I319" i="14"/>
  <c r="I302" i="14"/>
  <c r="I318" i="14"/>
  <c r="I342" i="14"/>
  <c r="I313" i="14"/>
  <c r="I329" i="14"/>
  <c r="I337" i="14"/>
  <c r="I336" i="14"/>
  <c r="I359" i="14"/>
  <c r="I343" i="14"/>
  <c r="I354" i="14"/>
  <c r="I357" i="14"/>
  <c r="I365" i="14"/>
  <c r="I381" i="14"/>
  <c r="I369" i="14"/>
  <c r="I372" i="14"/>
  <c r="I380" i="14"/>
  <c r="I378" i="14"/>
  <c r="I179" i="14"/>
  <c r="I204" i="14"/>
  <c r="I212" i="14"/>
  <c r="I240" i="14"/>
  <c r="I219" i="14"/>
  <c r="I239" i="14"/>
  <c r="I206" i="14"/>
  <c r="I230" i="14"/>
  <c r="I209" i="14"/>
  <c r="I241" i="14"/>
  <c r="I251" i="14"/>
  <c r="I275" i="14"/>
  <c r="I254" i="14"/>
  <c r="I270" i="14"/>
  <c r="I249" i="14"/>
  <c r="I273" i="14"/>
  <c r="I284" i="14"/>
  <c r="I300" i="14"/>
  <c r="I283" i="14"/>
  <c r="I299" i="14"/>
  <c r="I286" i="14"/>
  <c r="I312" i="14"/>
  <c r="I307" i="14"/>
  <c r="I323" i="14"/>
  <c r="I306" i="14"/>
  <c r="I322" i="14"/>
  <c r="I301" i="14"/>
  <c r="I317" i="14"/>
  <c r="I338" i="14"/>
  <c r="I341" i="14"/>
  <c r="I340" i="14"/>
  <c r="I331" i="14"/>
  <c r="I355" i="14"/>
  <c r="I358" i="14"/>
  <c r="I348" i="14"/>
  <c r="I360" i="14"/>
  <c r="I362" i="14"/>
  <c r="I373" i="14"/>
  <c r="I367" i="14"/>
  <c r="I375" i="14"/>
  <c r="I232" i="14"/>
  <c r="I228" i="14"/>
  <c r="I224" i="14"/>
  <c r="I211" i="14"/>
  <c r="I227" i="14"/>
  <c r="I243" i="14"/>
  <c r="I202" i="14"/>
  <c r="I218" i="14"/>
  <c r="I234" i="14"/>
  <c r="I217" i="14"/>
  <c r="I233" i="14"/>
  <c r="I248" i="14"/>
  <c r="I255" i="14"/>
  <c r="I257" i="14"/>
  <c r="I222" i="14"/>
  <c r="I238" i="14"/>
  <c r="I205" i="14"/>
  <c r="I221" i="14"/>
  <c r="I237" i="14"/>
  <c r="I259" i="14"/>
  <c r="I250" i="14"/>
  <c r="I261" i="14"/>
  <c r="I236" i="14"/>
  <c r="S24" i="17"/>
  <c r="R25" i="17" s="1"/>
  <c r="U25" i="17" s="1"/>
  <c r="I120" i="14"/>
  <c r="I156" i="14"/>
  <c r="I194" i="14"/>
  <c r="AG214" i="14"/>
  <c r="AG246" i="14"/>
  <c r="AG249" i="14"/>
  <c r="AG265" i="14"/>
  <c r="AG285" i="14"/>
  <c r="AG308" i="14"/>
  <c r="AG324" i="14"/>
  <c r="I82" i="14"/>
  <c r="I105" i="14"/>
  <c r="I186" i="14"/>
  <c r="I188" i="14"/>
  <c r="I191" i="14"/>
  <c r="AG109" i="14"/>
  <c r="AG125" i="14"/>
  <c r="AG92" i="14"/>
  <c r="AG108" i="14"/>
  <c r="AG124" i="14"/>
  <c r="AG83" i="14"/>
  <c r="AG99" i="14"/>
  <c r="AG115" i="14"/>
  <c r="AG131" i="14"/>
  <c r="AG157" i="14"/>
  <c r="AG173" i="14"/>
  <c r="AG151" i="14"/>
  <c r="AG167" i="14"/>
  <c r="AG183" i="14"/>
  <c r="AG210" i="14"/>
  <c r="AG192" i="14"/>
  <c r="AG208" i="14"/>
  <c r="AG224" i="14"/>
  <c r="AG240" i="14"/>
  <c r="AG258" i="14"/>
  <c r="AG278" i="14"/>
  <c r="AG294" i="14"/>
  <c r="AG281" i="14"/>
  <c r="AG297" i="14"/>
  <c r="AG306" i="14"/>
  <c r="AG304" i="14"/>
  <c r="AG320" i="14"/>
  <c r="AG342" i="14"/>
  <c r="AG356" i="14"/>
  <c r="AG355" i="14"/>
  <c r="AG363" i="14"/>
  <c r="AG372" i="14"/>
  <c r="AG381" i="14"/>
  <c r="I114" i="14"/>
  <c r="I137" i="14"/>
  <c r="I166" i="14"/>
  <c r="AI14" i="14"/>
  <c r="I159" i="14"/>
  <c r="I181" i="14"/>
  <c r="AG84" i="14"/>
  <c r="AG100" i="14"/>
  <c r="AG116" i="14"/>
  <c r="AG132" i="14"/>
  <c r="AG91" i="14"/>
  <c r="AG107" i="14"/>
  <c r="AG123" i="14"/>
  <c r="AG165" i="14"/>
  <c r="AG143" i="14"/>
  <c r="AG159" i="14"/>
  <c r="AG175" i="14"/>
  <c r="AG202" i="14"/>
  <c r="AG234" i="14"/>
  <c r="AG286" i="14"/>
  <c r="AG348" i="14"/>
  <c r="AG347" i="14"/>
  <c r="AG242" i="16"/>
  <c r="AG203" i="16"/>
  <c r="AG30" i="16"/>
  <c r="AG109" i="16"/>
  <c r="AG117" i="16"/>
  <c r="AG61" i="16"/>
  <c r="AG27" i="16"/>
  <c r="M25" i="16"/>
  <c r="G22" i="16"/>
  <c r="F23" i="16" s="1"/>
  <c r="AG154" i="16"/>
  <c r="AG152" i="16"/>
  <c r="AG43" i="16"/>
  <c r="AG59" i="16"/>
  <c r="AG75" i="16"/>
  <c r="AG91" i="16"/>
  <c r="AG107" i="16"/>
  <c r="AG123" i="16"/>
  <c r="AG186" i="16"/>
  <c r="AG237" i="16"/>
  <c r="AG220" i="16"/>
  <c r="AG236" i="16"/>
  <c r="AG252" i="16"/>
  <c r="AG350" i="16"/>
  <c r="K23" i="17"/>
  <c r="J24" i="17" s="1"/>
  <c r="K15" i="17"/>
  <c r="AE15" i="17"/>
  <c r="V26" i="17"/>
  <c r="Y25" i="17"/>
  <c r="X25" i="17"/>
  <c r="W25" i="17"/>
  <c r="K17" i="17"/>
  <c r="AM16" i="17"/>
  <c r="AM17" i="17" s="1"/>
  <c r="N25" i="17"/>
  <c r="P24" i="17"/>
  <c r="O24" i="17" s="1"/>
  <c r="G23" i="17"/>
  <c r="F24" i="17" s="1"/>
  <c r="G15" i="17"/>
  <c r="T25" i="17"/>
  <c r="AC25" i="17"/>
  <c r="AA25" i="17"/>
  <c r="Z26" i="17" s="1"/>
  <c r="AB25" i="17"/>
  <c r="AO24" i="17"/>
  <c r="E20" i="17"/>
  <c r="AO23" i="17"/>
  <c r="AM15" i="17" s="1"/>
  <c r="C23" i="17"/>
  <c r="C15" i="17"/>
  <c r="M87" i="14"/>
  <c r="M52" i="14"/>
  <c r="M68" i="14"/>
  <c r="K16" i="14"/>
  <c r="I88" i="14"/>
  <c r="I149" i="14"/>
  <c r="I49" i="14"/>
  <c r="I46" i="14"/>
  <c r="M36" i="14"/>
  <c r="M60" i="14"/>
  <c r="M28" i="14"/>
  <c r="M119" i="14"/>
  <c r="M76" i="14"/>
  <c r="M44" i="14"/>
  <c r="I60" i="14"/>
  <c r="I56" i="14"/>
  <c r="I28" i="14"/>
  <c r="I24" i="14"/>
  <c r="I90" i="14"/>
  <c r="I122" i="14"/>
  <c r="I113" i="14"/>
  <c r="I171" i="14"/>
  <c r="I96" i="14"/>
  <c r="I128" i="14"/>
  <c r="I142" i="14"/>
  <c r="I174" i="14"/>
  <c r="I157" i="14"/>
  <c r="I196" i="14"/>
  <c r="I164" i="14"/>
  <c r="I199" i="14"/>
  <c r="I79" i="14"/>
  <c r="I57" i="14"/>
  <c r="I25" i="14"/>
  <c r="I81" i="14"/>
  <c r="I54" i="14"/>
  <c r="I52" i="14"/>
  <c r="I48" i="14"/>
  <c r="I98" i="14"/>
  <c r="I130" i="14"/>
  <c r="I89" i="14"/>
  <c r="I121" i="14"/>
  <c r="I104" i="14"/>
  <c r="I135" i="14"/>
  <c r="I150" i="14"/>
  <c r="I182" i="14"/>
  <c r="I165" i="14"/>
  <c r="I140" i="14"/>
  <c r="I172" i="14"/>
  <c r="I193" i="14"/>
  <c r="I65" i="14"/>
  <c r="I33" i="14"/>
  <c r="I62" i="14"/>
  <c r="I30" i="14"/>
  <c r="I106" i="14"/>
  <c r="I139" i="14"/>
  <c r="I97" i="14"/>
  <c r="I129" i="14"/>
  <c r="I80" i="14"/>
  <c r="I112" i="14"/>
  <c r="I167" i="14"/>
  <c r="I158" i="14"/>
  <c r="I141" i="14"/>
  <c r="I173" i="14"/>
  <c r="I148" i="14"/>
  <c r="I180" i="14"/>
  <c r="I201" i="14"/>
  <c r="I73" i="14"/>
  <c r="I41" i="14"/>
  <c r="I107" i="14"/>
  <c r="I70" i="14"/>
  <c r="I38" i="14"/>
  <c r="E64" i="14"/>
  <c r="E48" i="14"/>
  <c r="E32" i="14"/>
  <c r="E143" i="14"/>
  <c r="E72" i="14"/>
  <c r="E56" i="14"/>
  <c r="E40" i="14"/>
  <c r="E24" i="14"/>
  <c r="AM12" i="14"/>
  <c r="E111" i="14"/>
  <c r="E131" i="14"/>
  <c r="M23" i="16"/>
  <c r="M231" i="16"/>
  <c r="M122" i="16"/>
  <c r="M90" i="16"/>
  <c r="M58" i="16"/>
  <c r="M42" i="16"/>
  <c r="M356" i="16"/>
  <c r="M269" i="16"/>
  <c r="M106" i="16"/>
  <c r="M74" i="16"/>
  <c r="M126" i="16"/>
  <c r="M53" i="16"/>
  <c r="M219" i="16"/>
  <c r="M117" i="16"/>
  <c r="M242" i="16"/>
  <c r="M376" i="16"/>
  <c r="M153" i="16"/>
  <c r="M248" i="16"/>
  <c r="E49" i="16"/>
  <c r="E40" i="16"/>
  <c r="E208" i="16"/>
  <c r="E179" i="16"/>
  <c r="E201" i="16"/>
  <c r="E325" i="16"/>
  <c r="E358" i="16"/>
  <c r="E122" i="16"/>
  <c r="E58" i="16"/>
  <c r="E113" i="16"/>
  <c r="E104" i="16"/>
  <c r="E207" i="16"/>
  <c r="E206" i="16"/>
  <c r="E221" i="16"/>
  <c r="E321" i="16"/>
  <c r="E98" i="16"/>
  <c r="E34" i="16"/>
  <c r="E29" i="16"/>
  <c r="E196" i="16"/>
  <c r="E157" i="16"/>
  <c r="E136" i="16"/>
  <c r="E142" i="16"/>
  <c r="E342" i="16"/>
  <c r="E267" i="16"/>
  <c r="E331" i="16"/>
  <c r="E90" i="16"/>
  <c r="E130" i="16"/>
  <c r="E66" i="16"/>
  <c r="E81" i="16"/>
  <c r="E72" i="16"/>
  <c r="E160" i="16"/>
  <c r="E174" i="16"/>
  <c r="E230" i="16"/>
  <c r="E322" i="16"/>
  <c r="E371" i="16"/>
  <c r="I25" i="16"/>
  <c r="I139" i="16"/>
  <c r="I131" i="16"/>
  <c r="I28" i="16"/>
  <c r="I127" i="16"/>
  <c r="I63" i="16"/>
  <c r="I30" i="16"/>
  <c r="E106" i="16"/>
  <c r="E74" i="16"/>
  <c r="E42" i="16"/>
  <c r="AI14" i="16"/>
  <c r="E180" i="16"/>
  <c r="E45" i="16"/>
  <c r="E77" i="16"/>
  <c r="E109" i="16"/>
  <c r="E149" i="16"/>
  <c r="E36" i="16"/>
  <c r="E68" i="16"/>
  <c r="E100" i="16"/>
  <c r="E132" i="16"/>
  <c r="E204" i="16"/>
  <c r="E156" i="16"/>
  <c r="E199" i="16"/>
  <c r="E138" i="16"/>
  <c r="E170" i="16"/>
  <c r="E304" i="16"/>
  <c r="E202" i="16"/>
  <c r="E292" i="16"/>
  <c r="E197" i="16"/>
  <c r="E214" i="16"/>
  <c r="E326" i="16"/>
  <c r="E296" i="16"/>
  <c r="E303" i="16"/>
  <c r="E302" i="16"/>
  <c r="E301" i="16"/>
  <c r="E315" i="16"/>
  <c r="E343" i="16"/>
  <c r="E373" i="16"/>
  <c r="M372" i="16"/>
  <c r="M362" i="16"/>
  <c r="M327" i="16"/>
  <c r="M321" i="16"/>
  <c r="M322" i="16"/>
  <c r="M317" i="16"/>
  <c r="M261" i="16"/>
  <c r="M217" i="16"/>
  <c r="M226" i="16"/>
  <c r="M197" i="16"/>
  <c r="M206" i="16"/>
  <c r="M179" i="16"/>
  <c r="M191" i="16"/>
  <c r="M171" i="16"/>
  <c r="M92" i="16"/>
  <c r="M256" i="16"/>
  <c r="M101" i="16"/>
  <c r="M37" i="16"/>
  <c r="M46" i="16"/>
  <c r="M367" i="16"/>
  <c r="M370" i="16"/>
  <c r="M365" i="16"/>
  <c r="M301" i="16"/>
  <c r="M302" i="16"/>
  <c r="M287" i="16"/>
  <c r="M272" i="16"/>
  <c r="M334" i="16"/>
  <c r="M210" i="16"/>
  <c r="M181" i="16"/>
  <c r="M190" i="16"/>
  <c r="M158" i="16"/>
  <c r="M168" i="16"/>
  <c r="M139" i="16"/>
  <c r="M76" i="16"/>
  <c r="M165" i="16"/>
  <c r="M85" i="16"/>
  <c r="M204" i="16"/>
  <c r="M137" i="16"/>
  <c r="M377" i="16"/>
  <c r="M344" i="16"/>
  <c r="M332" i="16"/>
  <c r="M285" i="16"/>
  <c r="M286" i="16"/>
  <c r="M326" i="16"/>
  <c r="M249" i="16"/>
  <c r="M258" i="16"/>
  <c r="M251" i="16"/>
  <c r="M268" i="16"/>
  <c r="M174" i="16"/>
  <c r="M142" i="16"/>
  <c r="M152" i="16"/>
  <c r="M124" i="16"/>
  <c r="M60" i="16"/>
  <c r="M133" i="16"/>
  <c r="M69" i="16"/>
  <c r="M151" i="16"/>
  <c r="M62" i="16"/>
  <c r="M108" i="16"/>
  <c r="M236" i="16"/>
  <c r="M283" i="16"/>
  <c r="M341" i="16"/>
  <c r="AG110" i="16"/>
  <c r="AG46" i="16"/>
  <c r="Z24" i="16"/>
  <c r="AC23" i="16"/>
  <c r="AB23" i="16"/>
  <c r="E262" i="16"/>
  <c r="E61" i="16"/>
  <c r="E93" i="16"/>
  <c r="E125" i="16"/>
  <c r="E192" i="16"/>
  <c r="E52" i="16"/>
  <c r="E84" i="16"/>
  <c r="E116" i="16"/>
  <c r="E155" i="16"/>
  <c r="E140" i="16"/>
  <c r="E172" i="16"/>
  <c r="E255" i="16"/>
  <c r="E154" i="16"/>
  <c r="E203" i="16"/>
  <c r="E186" i="16"/>
  <c r="E228" i="16"/>
  <c r="E181" i="16"/>
  <c r="E219" i="16"/>
  <c r="E246" i="16"/>
  <c r="E237" i="16"/>
  <c r="E299" i="16"/>
  <c r="E270" i="16"/>
  <c r="E269" i="16"/>
  <c r="E320" i="16"/>
  <c r="E353" i="16"/>
  <c r="E364" i="16"/>
  <c r="AG148" i="16"/>
  <c r="AG78" i="16"/>
  <c r="E153" i="16"/>
  <c r="E43" i="16"/>
  <c r="E59" i="16"/>
  <c r="E75" i="16"/>
  <c r="E91" i="16"/>
  <c r="E107" i="16"/>
  <c r="E123" i="16"/>
  <c r="E378" i="16"/>
  <c r="E363" i="16"/>
  <c r="E366" i="16"/>
  <c r="E354" i="16"/>
  <c r="E335" i="16"/>
  <c r="E340" i="16"/>
  <c r="E329" i="16"/>
  <c r="E289" i="16"/>
  <c r="E330" i="16"/>
  <c r="E290" i="16"/>
  <c r="E333" i="16"/>
  <c r="E279" i="16"/>
  <c r="E275" i="16"/>
  <c r="E257" i="16"/>
  <c r="E225" i="16"/>
  <c r="E268" i="16"/>
  <c r="E234" i="16"/>
  <c r="E259" i="16"/>
  <c r="E30" i="16"/>
  <c r="E22" i="16"/>
  <c r="E17" i="15" s="1"/>
  <c r="E379" i="16"/>
  <c r="E374" i="16"/>
  <c r="E368" i="16"/>
  <c r="E347" i="16"/>
  <c r="E362" i="16"/>
  <c r="E319" i="16"/>
  <c r="E324" i="16"/>
  <c r="E305" i="16"/>
  <c r="E273" i="16"/>
  <c r="E306" i="16"/>
  <c r="E274" i="16"/>
  <c r="E311" i="16"/>
  <c r="E307" i="16"/>
  <c r="E312" i="16"/>
  <c r="E241" i="16"/>
  <c r="E209" i="16"/>
  <c r="E250" i="16"/>
  <c r="E218" i="16"/>
  <c r="E227" i="16"/>
  <c r="E143" i="16"/>
  <c r="E114" i="16"/>
  <c r="E82" i="16"/>
  <c r="E50" i="16"/>
  <c r="E25" i="16"/>
  <c r="E151" i="16"/>
  <c r="E33" i="16"/>
  <c r="E65" i="16"/>
  <c r="E97" i="16"/>
  <c r="E129" i="16"/>
  <c r="E216" i="16"/>
  <c r="E56" i="16"/>
  <c r="E88" i="16"/>
  <c r="E120" i="16"/>
  <c r="E163" i="16"/>
  <c r="E144" i="16"/>
  <c r="E175" i="16"/>
  <c r="E260" i="16"/>
  <c r="E158" i="16"/>
  <c r="E215" i="16"/>
  <c r="E190" i="16"/>
  <c r="E236" i="16"/>
  <c r="E185" i="16"/>
  <c r="E251" i="16"/>
  <c r="E266" i="16"/>
  <c r="E253" i="16"/>
  <c r="E271" i="16"/>
  <c r="E286" i="16"/>
  <c r="E285" i="16"/>
  <c r="E336" i="16"/>
  <c r="E352" i="16"/>
  <c r="E359" i="16"/>
  <c r="M44" i="16"/>
  <c r="M223" i="16"/>
  <c r="M233" i="16"/>
  <c r="M316" i="16"/>
  <c r="AG94" i="16"/>
  <c r="AG150" i="16"/>
  <c r="AG267" i="16"/>
  <c r="AG353" i="16"/>
  <c r="AG370" i="16"/>
  <c r="AG187" i="16"/>
  <c r="AG36" i="16"/>
  <c r="AG52" i="16"/>
  <c r="AG68" i="16"/>
  <c r="AG84" i="16"/>
  <c r="AG100" i="16"/>
  <c r="AG116" i="16"/>
  <c r="AG132" i="16"/>
  <c r="AG161" i="16"/>
  <c r="AG190" i="16"/>
  <c r="AG193" i="16"/>
  <c r="AG223" i="16"/>
  <c r="AG255" i="16"/>
  <c r="AG298" i="16"/>
  <c r="AG352" i="16"/>
  <c r="AG269" i="16"/>
  <c r="AG301" i="16"/>
  <c r="AG317" i="16"/>
  <c r="AG319" i="16"/>
  <c r="AG351" i="16"/>
  <c r="AG381" i="16"/>
  <c r="AM12" i="16"/>
  <c r="AG39" i="16"/>
  <c r="AG55" i="16"/>
  <c r="AG71" i="16"/>
  <c r="AG87" i="16"/>
  <c r="AG103" i="16"/>
  <c r="AG119" i="16"/>
  <c r="AG135" i="16"/>
  <c r="AG166" i="16"/>
  <c r="AG138" i="16"/>
  <c r="AG159" i="16"/>
  <c r="AG178" i="16"/>
  <c r="AG141" i="16"/>
  <c r="AG218" i="16"/>
  <c r="AG189" i="16"/>
  <c r="AG180" i="16"/>
  <c r="AG196" i="16"/>
  <c r="AG230" i="16"/>
  <c r="AG249" i="16"/>
  <c r="AG216" i="16"/>
  <c r="AG232" i="16"/>
  <c r="AG248" i="16"/>
  <c r="AG299" i="16"/>
  <c r="AG262" i="16"/>
  <c r="AG290" i="16"/>
  <c r="AG336" i="16"/>
  <c r="AG297" i="16"/>
  <c r="AG315" i="16"/>
  <c r="AG331" i="16"/>
  <c r="AG346" i="16"/>
  <c r="AG361" i="16"/>
  <c r="AG359" i="16"/>
  <c r="AG372" i="16"/>
  <c r="AG373" i="16"/>
  <c r="AG374" i="16"/>
  <c r="AG26" i="16"/>
  <c r="AG22" i="16"/>
  <c r="M151" i="14"/>
  <c r="I78" i="14"/>
  <c r="I94" i="14"/>
  <c r="I110" i="14"/>
  <c r="I126" i="14"/>
  <c r="I143" i="14"/>
  <c r="I85" i="14"/>
  <c r="I101" i="14"/>
  <c r="I117" i="14"/>
  <c r="I133" i="14"/>
  <c r="I92" i="14"/>
  <c r="I108" i="14"/>
  <c r="I124" i="14"/>
  <c r="I151" i="14"/>
  <c r="I138" i="14"/>
  <c r="I154" i="14"/>
  <c r="I170" i="14"/>
  <c r="I200" i="14"/>
  <c r="I153" i="14"/>
  <c r="I169" i="14"/>
  <c r="I185" i="14"/>
  <c r="I144" i="14"/>
  <c r="I160" i="14"/>
  <c r="I176" i="14"/>
  <c r="I192" i="14"/>
  <c r="I187" i="14"/>
  <c r="I198" i="14"/>
  <c r="I197" i="14"/>
  <c r="M99" i="14"/>
  <c r="M75" i="14"/>
  <c r="M55" i="14"/>
  <c r="M23" i="14"/>
  <c r="M82" i="14"/>
  <c r="M98" i="14"/>
  <c r="M114" i="14"/>
  <c r="M130" i="14"/>
  <c r="M163" i="14"/>
  <c r="M89" i="14"/>
  <c r="M105" i="14"/>
  <c r="M121" i="14"/>
  <c r="M143" i="14"/>
  <c r="M80" i="14"/>
  <c r="M96" i="14"/>
  <c r="M112" i="14"/>
  <c r="M128" i="14"/>
  <c r="M171" i="14"/>
  <c r="M146" i="14"/>
  <c r="M162" i="14"/>
  <c r="M178" i="14"/>
  <c r="M220" i="14"/>
  <c r="M149" i="14"/>
  <c r="M165" i="14"/>
  <c r="M181" i="14"/>
  <c r="M216" i="14"/>
  <c r="M144" i="14"/>
  <c r="M160" i="14"/>
  <c r="M176" i="14"/>
  <c r="M212" i="14"/>
  <c r="M191" i="14"/>
  <c r="M207" i="14"/>
  <c r="M223" i="14"/>
  <c r="M239" i="14"/>
  <c r="M190" i="14"/>
  <c r="M206" i="14"/>
  <c r="M222" i="14"/>
  <c r="M238" i="14"/>
  <c r="M272" i="14"/>
  <c r="M197" i="14"/>
  <c r="M213" i="14"/>
  <c r="M229" i="14"/>
  <c r="M252" i="14"/>
  <c r="M255" i="14"/>
  <c r="M271" i="14"/>
  <c r="M258" i="14"/>
  <c r="M274" i="14"/>
  <c r="M245" i="14"/>
  <c r="M261" i="14"/>
  <c r="M275" i="14"/>
  <c r="M276" i="14"/>
  <c r="M292" i="14"/>
  <c r="M324" i="14"/>
  <c r="M287" i="14"/>
  <c r="M304" i="14"/>
  <c r="M286" i="14"/>
  <c r="M316" i="14"/>
  <c r="M315" i="14"/>
  <c r="M334" i="14"/>
  <c r="M314" i="14"/>
  <c r="M330" i="14"/>
  <c r="M309" i="14"/>
  <c r="M325" i="14"/>
  <c r="M333" i="14"/>
  <c r="M332" i="14"/>
  <c r="M347" i="14"/>
  <c r="M339" i="14"/>
  <c r="M350" i="14"/>
  <c r="M349" i="14"/>
  <c r="M352" i="14"/>
  <c r="M364" i="14"/>
  <c r="M369" i="14"/>
  <c r="M372" i="14"/>
  <c r="M376" i="14"/>
  <c r="M374" i="14"/>
  <c r="E200" i="14"/>
  <c r="E159" i="14"/>
  <c r="E115" i="14"/>
  <c r="M91" i="14"/>
  <c r="I87" i="14"/>
  <c r="E83" i="14"/>
  <c r="AG78" i="14"/>
  <c r="M77" i="14"/>
  <c r="E73" i="14"/>
  <c r="M69" i="14"/>
  <c r="E65" i="14"/>
  <c r="M61" i="14"/>
  <c r="E57" i="14"/>
  <c r="M53" i="14"/>
  <c r="E49" i="14"/>
  <c r="M45" i="14"/>
  <c r="E41" i="14"/>
  <c r="M37" i="14"/>
  <c r="E33" i="14"/>
  <c r="M29" i="14"/>
  <c r="E25" i="14"/>
  <c r="E78" i="14"/>
  <c r="E94" i="14"/>
  <c r="E110" i="14"/>
  <c r="E126" i="14"/>
  <c r="E155" i="14"/>
  <c r="E93" i="14"/>
  <c r="E109" i="14"/>
  <c r="E125" i="14"/>
  <c r="E167" i="14"/>
  <c r="E84" i="14"/>
  <c r="E100" i="14"/>
  <c r="E116" i="14"/>
  <c r="E132" i="14"/>
  <c r="E179" i="14"/>
  <c r="E142" i="14"/>
  <c r="E158" i="14"/>
  <c r="E174" i="14"/>
  <c r="E196" i="14"/>
  <c r="E141" i="14"/>
  <c r="E157" i="14"/>
  <c r="E173" i="14"/>
  <c r="E186" i="14"/>
  <c r="E240" i="14"/>
  <c r="E148" i="14"/>
  <c r="E164" i="14"/>
  <c r="E180" i="14"/>
  <c r="E236" i="14"/>
  <c r="E195" i="14"/>
  <c r="E211" i="14"/>
  <c r="E227" i="14"/>
  <c r="E243" i="14"/>
  <c r="E297" i="14"/>
  <c r="E202" i="14"/>
  <c r="E218" i="14"/>
  <c r="E234" i="14"/>
  <c r="E264" i="14"/>
  <c r="E197" i="14"/>
  <c r="E213" i="14"/>
  <c r="E229" i="14"/>
  <c r="E245" i="14"/>
  <c r="E255" i="14"/>
  <c r="E271" i="14"/>
  <c r="E254" i="14"/>
  <c r="E270" i="14"/>
  <c r="E249" i="14"/>
  <c r="E265" i="14"/>
  <c r="E285" i="14"/>
  <c r="E284" i="14"/>
  <c r="E300" i="14"/>
  <c r="E287" i="14"/>
  <c r="E312" i="14"/>
  <c r="E286" i="14"/>
  <c r="E308" i="14"/>
  <c r="E311" i="14"/>
  <c r="E327" i="14"/>
  <c r="E306" i="14"/>
  <c r="E322" i="14"/>
  <c r="E301" i="14"/>
  <c r="E317" i="14"/>
  <c r="E334" i="14"/>
  <c r="E341" i="14"/>
  <c r="E340" i="14"/>
  <c r="E335" i="14"/>
  <c r="E346" i="14"/>
  <c r="E377" i="14"/>
  <c r="E365" i="14"/>
  <c r="E361" i="14"/>
  <c r="E368" i="14"/>
  <c r="E369" i="14"/>
  <c r="E371" i="14"/>
  <c r="E375" i="14"/>
  <c r="M131" i="14"/>
  <c r="M71" i="14"/>
  <c r="M51" i="14"/>
  <c r="M31" i="14"/>
  <c r="M74" i="14"/>
  <c r="E70" i="14"/>
  <c r="M66" i="14"/>
  <c r="E62" i="14"/>
  <c r="M58" i="14"/>
  <c r="E54" i="14"/>
  <c r="M50" i="14"/>
  <c r="E46" i="14"/>
  <c r="M42" i="14"/>
  <c r="E38" i="14"/>
  <c r="M34" i="14"/>
  <c r="M26" i="14"/>
  <c r="O22" i="14"/>
  <c r="N23" i="14" s="1"/>
  <c r="O14" i="14"/>
  <c r="AG89" i="14"/>
  <c r="AG105" i="14"/>
  <c r="AG121" i="14"/>
  <c r="AG88" i="14"/>
  <c r="AG104" i="14"/>
  <c r="AG120" i="14"/>
  <c r="AG136" i="14"/>
  <c r="AF19" i="14"/>
  <c r="AG79" i="14"/>
  <c r="AG19" i="14" s="1"/>
  <c r="AG95" i="14"/>
  <c r="AG111" i="14"/>
  <c r="AG127" i="14"/>
  <c r="AG137" i="14"/>
  <c r="AG153" i="14"/>
  <c r="AG185" i="14"/>
  <c r="AG148" i="14"/>
  <c r="AG164" i="14"/>
  <c r="AG180" i="14"/>
  <c r="AG147" i="14"/>
  <c r="AG163" i="14"/>
  <c r="AG179" i="14"/>
  <c r="AG190" i="14"/>
  <c r="AG206" i="14"/>
  <c r="AG222" i="14"/>
  <c r="AG238" i="14"/>
  <c r="AG201" i="14"/>
  <c r="AG217" i="14"/>
  <c r="AG233" i="14"/>
  <c r="AG251" i="14"/>
  <c r="AG274" i="14"/>
  <c r="AG188" i="14"/>
  <c r="AG204" i="14"/>
  <c r="AG220" i="14"/>
  <c r="AG236" i="14"/>
  <c r="AG254" i="14"/>
  <c r="AG270" i="14"/>
  <c r="AG301" i="14"/>
  <c r="AG257" i="14"/>
  <c r="AG273" i="14"/>
  <c r="AG292" i="14"/>
  <c r="AG252" i="14"/>
  <c r="AG268" i="14"/>
  <c r="AG275" i="14"/>
  <c r="AG291" i="14"/>
  <c r="AG350" i="14"/>
  <c r="AG290" i="14"/>
  <c r="AG277" i="14"/>
  <c r="AG293" i="14"/>
  <c r="AG302" i="14"/>
  <c r="AG318" i="14"/>
  <c r="AG313" i="14"/>
  <c r="AG329" i="14"/>
  <c r="AG316" i="14"/>
  <c r="AG340" i="14"/>
  <c r="AG335" i="14"/>
  <c r="AG338" i="14"/>
  <c r="AG353" i="14"/>
  <c r="AG352" i="14"/>
  <c r="AG351" i="14"/>
  <c r="AG359" i="14"/>
  <c r="AG365" i="14"/>
  <c r="AG368" i="14"/>
  <c r="AG371" i="14"/>
  <c r="AG379" i="14"/>
  <c r="AG377" i="14"/>
  <c r="M137" i="14"/>
  <c r="M43" i="14"/>
  <c r="S22" i="14"/>
  <c r="R23" i="14" s="1"/>
  <c r="M67" i="14"/>
  <c r="M27" i="14"/>
  <c r="M78" i="14"/>
  <c r="M110" i="14"/>
  <c r="M147" i="14"/>
  <c r="M101" i="14"/>
  <c r="M133" i="14"/>
  <c r="M92" i="14"/>
  <c r="M155" i="14"/>
  <c r="M158" i="14"/>
  <c r="M204" i="14"/>
  <c r="M161" i="14"/>
  <c r="M140" i="14"/>
  <c r="M172" i="14"/>
  <c r="M187" i="14"/>
  <c r="M219" i="14"/>
  <c r="M260" i="14"/>
  <c r="M218" i="14"/>
  <c r="M193" i="14"/>
  <c r="M225" i="14"/>
  <c r="M251" i="14"/>
  <c r="M254" i="14"/>
  <c r="M328" i="14"/>
  <c r="M273" i="14"/>
  <c r="M308" i="14"/>
  <c r="M299" i="14"/>
  <c r="M298" i="14"/>
  <c r="M327" i="14"/>
  <c r="M326" i="14"/>
  <c r="M355" i="14"/>
  <c r="M344" i="14"/>
  <c r="M346" i="14"/>
  <c r="M348" i="14"/>
  <c r="M368" i="14"/>
  <c r="M379" i="14"/>
  <c r="C13" i="14"/>
  <c r="C15" i="14" s="1"/>
  <c r="F3" i="15" s="1"/>
  <c r="E123" i="14"/>
  <c r="E107" i="14"/>
  <c r="E75" i="14"/>
  <c r="E67" i="14"/>
  <c r="E63" i="14"/>
  <c r="E55" i="14"/>
  <c r="E39" i="14"/>
  <c r="E27" i="14"/>
  <c r="E71" i="14"/>
  <c r="E59" i="14"/>
  <c r="E47" i="14"/>
  <c r="E35" i="14"/>
  <c r="E31" i="14"/>
  <c r="E23" i="14"/>
  <c r="E91" i="14"/>
  <c r="E79" i="14"/>
  <c r="E51" i="14"/>
  <c r="E43" i="14"/>
  <c r="E90" i="14"/>
  <c r="E122" i="14"/>
  <c r="E105" i="14"/>
  <c r="E151" i="14"/>
  <c r="E96" i="14"/>
  <c r="E163" i="14"/>
  <c r="E154" i="14"/>
  <c r="E188" i="14"/>
  <c r="E153" i="14"/>
  <c r="E224" i="14"/>
  <c r="E160" i="14"/>
  <c r="E220" i="14"/>
  <c r="E223" i="14"/>
  <c r="E268" i="14"/>
  <c r="E214" i="14"/>
  <c r="E246" i="14"/>
  <c r="E209" i="14"/>
  <c r="E251" i="14"/>
  <c r="E250" i="14"/>
  <c r="E320" i="14"/>
  <c r="E275" i="14"/>
  <c r="E283" i="14"/>
  <c r="E282" i="14"/>
  <c r="E307" i="14"/>
  <c r="E302" i="14"/>
  <c r="E338" i="14"/>
  <c r="E329" i="14"/>
  <c r="E331" i="14"/>
  <c r="E358" i="14"/>
  <c r="E356" i="14"/>
  <c r="E367" i="14"/>
  <c r="E378" i="14"/>
  <c r="M111" i="14"/>
  <c r="E22" i="14"/>
  <c r="E3" i="15" s="1"/>
  <c r="AG152" i="14"/>
  <c r="AG168" i="14"/>
  <c r="AG194" i="14"/>
  <c r="AG226" i="14"/>
  <c r="AG189" i="14"/>
  <c r="AG221" i="14"/>
  <c r="AG237" i="14"/>
  <c r="AG272" i="14"/>
  <c r="AG322" i="14"/>
  <c r="AG317" i="14"/>
  <c r="AG357" i="14"/>
  <c r="M83" i="14"/>
  <c r="M167" i="14"/>
  <c r="M208" i="14"/>
  <c r="E137" i="14"/>
  <c r="E127" i="14"/>
  <c r="M103" i="14"/>
  <c r="E95" i="14"/>
  <c r="M81" i="14"/>
  <c r="E76" i="14"/>
  <c r="M72" i="14"/>
  <c r="E68" i="14"/>
  <c r="M64" i="14"/>
  <c r="E60" i="14"/>
  <c r="M56" i="14"/>
  <c r="E52" i="14"/>
  <c r="M48" i="14"/>
  <c r="E44" i="14"/>
  <c r="M40" i="14"/>
  <c r="E36" i="14"/>
  <c r="M32" i="14"/>
  <c r="E28" i="14"/>
  <c r="M24" i="14"/>
  <c r="M115" i="14"/>
  <c r="M39" i="14"/>
  <c r="M86" i="14"/>
  <c r="M102" i="14"/>
  <c r="M118" i="14"/>
  <c r="M134" i="14"/>
  <c r="M179" i="14"/>
  <c r="M93" i="14"/>
  <c r="M109" i="14"/>
  <c r="M125" i="14"/>
  <c r="M159" i="14"/>
  <c r="M84" i="14"/>
  <c r="M100" i="14"/>
  <c r="M116" i="14"/>
  <c r="M132" i="14"/>
  <c r="M224" i="14"/>
  <c r="M150" i="14"/>
  <c r="M166" i="14"/>
  <c r="M182" i="14"/>
  <c r="M236" i="14"/>
  <c r="M153" i="14"/>
  <c r="M169" i="14"/>
  <c r="M185" i="14"/>
  <c r="M232" i="14"/>
  <c r="M148" i="14"/>
  <c r="M164" i="14"/>
  <c r="M180" i="14"/>
  <c r="M228" i="14"/>
  <c r="M195" i="14"/>
  <c r="M211" i="14"/>
  <c r="M227" i="14"/>
  <c r="M243" i="14"/>
  <c r="M194" i="14"/>
  <c r="M210" i="14"/>
  <c r="M226" i="14"/>
  <c r="M242" i="14"/>
  <c r="M289" i="14"/>
  <c r="M201" i="14"/>
  <c r="M217" i="14"/>
  <c r="M233" i="14"/>
  <c r="M268" i="14"/>
  <c r="M259" i="14"/>
  <c r="M285" i="14"/>
  <c r="M262" i="14"/>
  <c r="M281" i="14"/>
  <c r="M249" i="14"/>
  <c r="M265" i="14"/>
  <c r="M277" i="14"/>
  <c r="M280" i="14"/>
  <c r="M296" i="14"/>
  <c r="M338" i="14"/>
  <c r="M291" i="14"/>
  <c r="M320" i="14"/>
  <c r="M290" i="14"/>
  <c r="M303" i="14"/>
  <c r="M319" i="14"/>
  <c r="M302" i="14"/>
  <c r="M318" i="14"/>
  <c r="M345" i="14"/>
  <c r="M313" i="14"/>
  <c r="M329" i="14"/>
  <c r="M337" i="14"/>
  <c r="M336" i="14"/>
  <c r="M365" i="14"/>
  <c r="M343" i="14"/>
  <c r="M354" i="14"/>
  <c r="M353" i="14"/>
  <c r="M356" i="14"/>
  <c r="M363" i="14"/>
  <c r="M373" i="14"/>
  <c r="M377" i="14"/>
  <c r="M380" i="14"/>
  <c r="M378" i="14"/>
  <c r="AG178" i="14"/>
  <c r="M123" i="14"/>
  <c r="I77" i="14"/>
  <c r="I69" i="14"/>
  <c r="I61" i="14"/>
  <c r="I53" i="14"/>
  <c r="I45" i="14"/>
  <c r="I37" i="14"/>
  <c r="I29" i="14"/>
  <c r="E82" i="14"/>
  <c r="E98" i="14"/>
  <c r="E114" i="14"/>
  <c r="E130" i="14"/>
  <c r="E171" i="14"/>
  <c r="E97" i="14"/>
  <c r="E113" i="14"/>
  <c r="E129" i="14"/>
  <c r="E183" i="14"/>
  <c r="E88" i="14"/>
  <c r="E104" i="14"/>
  <c r="E120" i="14"/>
  <c r="E139" i="14"/>
  <c r="E216" i="14"/>
  <c r="E146" i="14"/>
  <c r="E162" i="14"/>
  <c r="E178" i="14"/>
  <c r="E212" i="14"/>
  <c r="E145" i="14"/>
  <c r="E161" i="14"/>
  <c r="E177" i="14"/>
  <c r="E192" i="14"/>
  <c r="E136" i="14"/>
  <c r="E152" i="14"/>
  <c r="E168" i="14"/>
  <c r="E184" i="14"/>
  <c r="E272" i="14"/>
  <c r="E199" i="14"/>
  <c r="E215" i="14"/>
  <c r="E231" i="14"/>
  <c r="E248" i="14"/>
  <c r="E190" i="14"/>
  <c r="E206" i="14"/>
  <c r="E222" i="14"/>
  <c r="E238" i="14"/>
  <c r="E281" i="14"/>
  <c r="E201" i="14"/>
  <c r="E217" i="14"/>
  <c r="E233" i="14"/>
  <c r="E260" i="14"/>
  <c r="E259" i="14"/>
  <c r="E277" i="14"/>
  <c r="E258" i="14"/>
  <c r="E274" i="14"/>
  <c r="E253" i="14"/>
  <c r="E269" i="14"/>
  <c r="E304" i="14"/>
  <c r="E288" i="14"/>
  <c r="E316" i="14"/>
  <c r="E291" i="14"/>
  <c r="E328" i="14"/>
  <c r="E290" i="14"/>
  <c r="E324" i="14"/>
  <c r="E315" i="14"/>
  <c r="E342" i="14"/>
  <c r="E310" i="14"/>
  <c r="E326" i="14"/>
  <c r="E305" i="14"/>
  <c r="E321" i="14"/>
  <c r="E347" i="14"/>
  <c r="E359" i="14"/>
  <c r="E344" i="14"/>
  <c r="E339" i="14"/>
  <c r="E350" i="14"/>
  <c r="E349" i="14"/>
  <c r="E348" i="14"/>
  <c r="E360" i="14"/>
  <c r="E370" i="14"/>
  <c r="E373" i="14"/>
  <c r="E381" i="14"/>
  <c r="E379" i="14"/>
  <c r="M63" i="14"/>
  <c r="M47" i="14"/>
  <c r="M183" i="14"/>
  <c r="I147" i="14"/>
  <c r="M127" i="14"/>
  <c r="I123" i="14"/>
  <c r="E119" i="14"/>
  <c r="M95" i="14"/>
  <c r="I91" i="14"/>
  <c r="E87" i="14"/>
  <c r="I74" i="14"/>
  <c r="I66" i="14"/>
  <c r="I58" i="14"/>
  <c r="I50" i="14"/>
  <c r="I42" i="14"/>
  <c r="I34" i="14"/>
  <c r="AB23" i="14"/>
  <c r="AA23" i="14"/>
  <c r="Z24" i="14" s="1"/>
  <c r="AC23" i="14"/>
  <c r="M22" i="14"/>
  <c r="AG235" i="14"/>
  <c r="AG149" i="14"/>
  <c r="AG181" i="14"/>
  <c r="AG144" i="14"/>
  <c r="AG160" i="14"/>
  <c r="AG176" i="14"/>
  <c r="AG186" i="14"/>
  <c r="AG218" i="14"/>
  <c r="AG197" i="14"/>
  <c r="AG213" i="14"/>
  <c r="AG229" i="14"/>
  <c r="AG200" i="14"/>
  <c r="AG216" i="14"/>
  <c r="AG232" i="14"/>
  <c r="AG250" i="14"/>
  <c r="AG266" i="14"/>
  <c r="AG253" i="14"/>
  <c r="AG269" i="14"/>
  <c r="AG276" i="14"/>
  <c r="AG248" i="14"/>
  <c r="AG264" i="14"/>
  <c r="AG287" i="14"/>
  <c r="AG289" i="14"/>
  <c r="AG300" i="14"/>
  <c r="AG314" i="14"/>
  <c r="AG309" i="14"/>
  <c r="AG325" i="14"/>
  <c r="AG312" i="14"/>
  <c r="AG328" i="14"/>
  <c r="AG337" i="14"/>
  <c r="AG336" i="14"/>
  <c r="AG334" i="14"/>
  <c r="AG367" i="14"/>
  <c r="AG349" i="14"/>
  <c r="AG366" i="14"/>
  <c r="AG361" i="14"/>
  <c r="AG376" i="14"/>
  <c r="AG370" i="14"/>
  <c r="AG375" i="14"/>
  <c r="AG373" i="14"/>
  <c r="E175" i="14"/>
  <c r="M94" i="14"/>
  <c r="M126" i="14"/>
  <c r="M85" i="14"/>
  <c r="M117" i="14"/>
  <c r="M240" i="14"/>
  <c r="M108" i="14"/>
  <c r="M124" i="14"/>
  <c r="M142" i="14"/>
  <c r="M174" i="14"/>
  <c r="M145" i="14"/>
  <c r="M177" i="14"/>
  <c r="M200" i="14"/>
  <c r="M156" i="14"/>
  <c r="M196" i="14"/>
  <c r="M203" i="14"/>
  <c r="M235" i="14"/>
  <c r="M202" i="14"/>
  <c r="M234" i="14"/>
  <c r="M256" i="14"/>
  <c r="M209" i="14"/>
  <c r="M241" i="14"/>
  <c r="M267" i="14"/>
  <c r="M270" i="14"/>
  <c r="M257" i="14"/>
  <c r="M312" i="14"/>
  <c r="M288" i="14"/>
  <c r="M283" i="14"/>
  <c r="M282" i="14"/>
  <c r="M311" i="14"/>
  <c r="M310" i="14"/>
  <c r="M305" i="14"/>
  <c r="M321" i="14"/>
  <c r="M351" i="14"/>
  <c r="M335" i="14"/>
  <c r="M361" i="14"/>
  <c r="M360" i="14"/>
  <c r="M366" i="14"/>
  <c r="M371" i="14"/>
  <c r="I19" i="14"/>
  <c r="E106" i="14"/>
  <c r="E135" i="14"/>
  <c r="E89" i="14"/>
  <c r="E121" i="14"/>
  <c r="E80" i="14"/>
  <c r="E112" i="14"/>
  <c r="E128" i="14"/>
  <c r="E138" i="14"/>
  <c r="E170" i="14"/>
  <c r="E244" i="14"/>
  <c r="E169" i="14"/>
  <c r="E185" i="14"/>
  <c r="E144" i="14"/>
  <c r="E176" i="14"/>
  <c r="E191" i="14"/>
  <c r="E207" i="14"/>
  <c r="E239" i="14"/>
  <c r="E198" i="14"/>
  <c r="E230" i="14"/>
  <c r="E193" i="14"/>
  <c r="E225" i="14"/>
  <c r="E241" i="14"/>
  <c r="E267" i="14"/>
  <c r="E266" i="14"/>
  <c r="E261" i="14"/>
  <c r="E280" i="14"/>
  <c r="E296" i="14"/>
  <c r="E299" i="14"/>
  <c r="E298" i="14"/>
  <c r="E323" i="14"/>
  <c r="E318" i="14"/>
  <c r="E313" i="14"/>
  <c r="E337" i="14"/>
  <c r="E336" i="14"/>
  <c r="E351" i="14"/>
  <c r="E357" i="14"/>
  <c r="E363" i="14"/>
  <c r="E366" i="14"/>
  <c r="E380" i="14"/>
  <c r="M35" i="14"/>
  <c r="E103" i="14"/>
  <c r="AG93" i="14"/>
  <c r="AG184" i="14"/>
  <c r="AG135" i="14"/>
  <c r="AG205" i="14"/>
  <c r="AG256" i="14"/>
  <c r="AG339" i="14"/>
  <c r="AG162" i="14"/>
  <c r="E81" i="14"/>
  <c r="I111" i="14"/>
  <c r="I71" i="14"/>
  <c r="I51" i="14"/>
  <c r="I23" i="14"/>
  <c r="I163" i="14"/>
  <c r="I127" i="14"/>
  <c r="I95" i="14"/>
  <c r="I67" i="14"/>
  <c r="I43" i="14"/>
  <c r="I39" i="14"/>
  <c r="I75" i="14"/>
  <c r="I63" i="14"/>
  <c r="I59" i="14"/>
  <c r="I55" i="14"/>
  <c r="I47" i="14"/>
  <c r="I35" i="14"/>
  <c r="I31" i="14"/>
  <c r="I27" i="14"/>
  <c r="G13" i="14"/>
  <c r="G15" i="14" s="1"/>
  <c r="F4" i="15" s="1"/>
  <c r="I86" i="14"/>
  <c r="I102" i="14"/>
  <c r="I118" i="14"/>
  <c r="I134" i="14"/>
  <c r="I175" i="14"/>
  <c r="I93" i="14"/>
  <c r="I109" i="14"/>
  <c r="I125" i="14"/>
  <c r="I155" i="14"/>
  <c r="I84" i="14"/>
  <c r="I100" i="14"/>
  <c r="I116" i="14"/>
  <c r="I132" i="14"/>
  <c r="I183" i="14"/>
  <c r="I146" i="14"/>
  <c r="I162" i="14"/>
  <c r="I178" i="14"/>
  <c r="I145" i="14"/>
  <c r="I161" i="14"/>
  <c r="I177" i="14"/>
  <c r="I136" i="14"/>
  <c r="I152" i="14"/>
  <c r="I168" i="14"/>
  <c r="I184" i="14"/>
  <c r="I195" i="14"/>
  <c r="I190" i="14"/>
  <c r="I189" i="14"/>
  <c r="M79" i="14"/>
  <c r="AN22" i="14"/>
  <c r="M90" i="14"/>
  <c r="M106" i="14"/>
  <c r="M122" i="14"/>
  <c r="M135" i="14"/>
  <c r="M192" i="14"/>
  <c r="M97" i="14"/>
  <c r="M113" i="14"/>
  <c r="M129" i="14"/>
  <c r="M175" i="14"/>
  <c r="M88" i="14"/>
  <c r="M104" i="14"/>
  <c r="M120" i="14"/>
  <c r="M139" i="14"/>
  <c r="M138" i="14"/>
  <c r="M154" i="14"/>
  <c r="M170" i="14"/>
  <c r="M188" i="14"/>
  <c r="M141" i="14"/>
  <c r="M157" i="14"/>
  <c r="M173" i="14"/>
  <c r="M186" i="14"/>
  <c r="M136" i="14"/>
  <c r="M152" i="14"/>
  <c r="M168" i="14"/>
  <c r="M184" i="14"/>
  <c r="M244" i="14"/>
  <c r="M199" i="14"/>
  <c r="M215" i="14"/>
  <c r="M231" i="14"/>
  <c r="M248" i="14"/>
  <c r="M198" i="14"/>
  <c r="M214" i="14"/>
  <c r="M230" i="14"/>
  <c r="M246" i="14"/>
  <c r="M189" i="14"/>
  <c r="M205" i="14"/>
  <c r="M221" i="14"/>
  <c r="M237" i="14"/>
  <c r="M247" i="14"/>
  <c r="M263" i="14"/>
  <c r="M250" i="14"/>
  <c r="M266" i="14"/>
  <c r="M297" i="14"/>
  <c r="M253" i="14"/>
  <c r="M269" i="14"/>
  <c r="M293" i="14"/>
  <c r="M284" i="14"/>
  <c r="M300" i="14"/>
  <c r="M279" i="14"/>
  <c r="M295" i="14"/>
  <c r="M278" i="14"/>
  <c r="M294" i="14"/>
  <c r="M307" i="14"/>
  <c r="M323" i="14"/>
  <c r="M306" i="14"/>
  <c r="M322" i="14"/>
  <c r="M301" i="14"/>
  <c r="M317" i="14"/>
  <c r="M342" i="14"/>
  <c r="M341" i="14"/>
  <c r="M340" i="14"/>
  <c r="M331" i="14"/>
  <c r="M359" i="14"/>
  <c r="M358" i="14"/>
  <c r="M357" i="14"/>
  <c r="M370" i="14"/>
  <c r="M362" i="14"/>
  <c r="M381" i="14"/>
  <c r="M367" i="14"/>
  <c r="M375" i="14"/>
  <c r="M107" i="14"/>
  <c r="I103" i="14"/>
  <c r="E99" i="14"/>
  <c r="Q19" i="14"/>
  <c r="E77" i="14"/>
  <c r="M73" i="14"/>
  <c r="E69" i="14"/>
  <c r="M65" i="14"/>
  <c r="E61" i="14"/>
  <c r="M57" i="14"/>
  <c r="E53" i="14"/>
  <c r="M49" i="14"/>
  <c r="E45" i="14"/>
  <c r="M41" i="14"/>
  <c r="E37" i="14"/>
  <c r="M33" i="14"/>
  <c r="E29" i="14"/>
  <c r="M25" i="14"/>
  <c r="E86" i="14"/>
  <c r="E102" i="14"/>
  <c r="E118" i="14"/>
  <c r="E134" i="14"/>
  <c r="E85" i="14"/>
  <c r="E101" i="14"/>
  <c r="E117" i="14"/>
  <c r="E133" i="14"/>
  <c r="E232" i="14"/>
  <c r="E92" i="14"/>
  <c r="E108" i="14"/>
  <c r="E124" i="14"/>
  <c r="E147" i="14"/>
  <c r="E256" i="14"/>
  <c r="E150" i="14"/>
  <c r="E166" i="14"/>
  <c r="E182" i="14"/>
  <c r="E228" i="14"/>
  <c r="E149" i="14"/>
  <c r="E165" i="14"/>
  <c r="E181" i="14"/>
  <c r="E208" i="14"/>
  <c r="E140" i="14"/>
  <c r="E156" i="14"/>
  <c r="E172" i="14"/>
  <c r="E204" i="14"/>
  <c r="E187" i="14"/>
  <c r="E203" i="14"/>
  <c r="E219" i="14"/>
  <c r="E235" i="14"/>
  <c r="E252" i="14"/>
  <c r="E194" i="14"/>
  <c r="E210" i="14"/>
  <c r="E226" i="14"/>
  <c r="E242" i="14"/>
  <c r="E189" i="14"/>
  <c r="E205" i="14"/>
  <c r="E221" i="14"/>
  <c r="E237" i="14"/>
  <c r="E247" i="14"/>
  <c r="E263" i="14"/>
  <c r="E293" i="14"/>
  <c r="E262" i="14"/>
  <c r="E289" i="14"/>
  <c r="E257" i="14"/>
  <c r="E273" i="14"/>
  <c r="E276" i="14"/>
  <c r="E292" i="14"/>
  <c r="E279" i="14"/>
  <c r="E295" i="14"/>
  <c r="E278" i="14"/>
  <c r="E294" i="14"/>
  <c r="E303" i="14"/>
  <c r="E319" i="14"/>
  <c r="E345" i="14"/>
  <c r="E314" i="14"/>
  <c r="E330" i="14"/>
  <c r="E309" i="14"/>
  <c r="E325" i="14"/>
  <c r="E333" i="14"/>
  <c r="E332" i="14"/>
  <c r="E355" i="14"/>
  <c r="E343" i="14"/>
  <c r="E354" i="14"/>
  <c r="E353" i="14"/>
  <c r="E352" i="14"/>
  <c r="E364" i="14"/>
  <c r="E362" i="14"/>
  <c r="E372" i="14"/>
  <c r="E376" i="14"/>
  <c r="E374" i="14"/>
  <c r="M59" i="14"/>
  <c r="M264" i="14"/>
  <c r="E74" i="14"/>
  <c r="M70" i="14"/>
  <c r="E66" i="14"/>
  <c r="M62" i="14"/>
  <c r="E58" i="14"/>
  <c r="M54" i="14"/>
  <c r="E50" i="14"/>
  <c r="M46" i="14"/>
  <c r="E42" i="14"/>
  <c r="M38" i="14"/>
  <c r="E34" i="14"/>
  <c r="M30" i="14"/>
  <c r="E26" i="14"/>
  <c r="X23" i="14"/>
  <c r="Y23" i="14"/>
  <c r="W23" i="14"/>
  <c r="V24" i="14" s="1"/>
  <c r="W14" i="14"/>
  <c r="W15" i="14"/>
  <c r="W16" i="14" s="1"/>
  <c r="I22" i="14"/>
  <c r="E4" i="15" s="1"/>
  <c r="AG97" i="14"/>
  <c r="AG113" i="14"/>
  <c r="AG129" i="14"/>
  <c r="AG203" i="14"/>
  <c r="AG96" i="14"/>
  <c r="AG112" i="14"/>
  <c r="AG128" i="14"/>
  <c r="AG87" i="14"/>
  <c r="AG103" i="14"/>
  <c r="AG119" i="14"/>
  <c r="AG145" i="14"/>
  <c r="AG161" i="14"/>
  <c r="AG177" i="14"/>
  <c r="AG140" i="14"/>
  <c r="AG156" i="14"/>
  <c r="AG172" i="14"/>
  <c r="AG139" i="14"/>
  <c r="AG155" i="14"/>
  <c r="AG171" i="14"/>
  <c r="AG187" i="14"/>
  <c r="AG198" i="14"/>
  <c r="AG230" i="14"/>
  <c r="AG193" i="14"/>
  <c r="AG209" i="14"/>
  <c r="AG225" i="14"/>
  <c r="AG241" i="14"/>
  <c r="AG196" i="14"/>
  <c r="AG212" i="14"/>
  <c r="AG228" i="14"/>
  <c r="AG244" i="14"/>
  <c r="AG262" i="14"/>
  <c r="AG260" i="14"/>
  <c r="AG283" i="14"/>
  <c r="AG299" i="14"/>
  <c r="AG282" i="14"/>
  <c r="AG298" i="14"/>
  <c r="AG315" i="14"/>
  <c r="AG310" i="14"/>
  <c r="AG326" i="14"/>
  <c r="AG305" i="14"/>
  <c r="AG321" i="14"/>
  <c r="AG332" i="14"/>
  <c r="AG343" i="14"/>
  <c r="AG330" i="14"/>
  <c r="AG345" i="14"/>
  <c r="AG362" i="14"/>
  <c r="AG378" i="14"/>
  <c r="AA14" i="14"/>
  <c r="I119" i="14"/>
  <c r="H23" i="16"/>
  <c r="X24" i="16"/>
  <c r="Y24" i="16"/>
  <c r="W24" i="16"/>
  <c r="V25" i="16" s="1"/>
  <c r="AG163" i="16"/>
  <c r="AG210" i="16"/>
  <c r="M127" i="16"/>
  <c r="M119" i="16"/>
  <c r="M111" i="16"/>
  <c r="M103" i="16"/>
  <c r="M87" i="16"/>
  <c r="M79" i="16"/>
  <c r="M71" i="16"/>
  <c r="M47" i="16"/>
  <c r="M39" i="16"/>
  <c r="M28" i="16"/>
  <c r="K13" i="16"/>
  <c r="K15" i="16" s="1"/>
  <c r="M145" i="16"/>
  <c r="M135" i="16"/>
  <c r="M95" i="16"/>
  <c r="M63" i="16"/>
  <c r="M55" i="16"/>
  <c r="M24" i="16"/>
  <c r="M232" i="16"/>
  <c r="M57" i="16"/>
  <c r="M73" i="16"/>
  <c r="M105" i="16"/>
  <c r="M141" i="16"/>
  <c r="M32" i="16"/>
  <c r="M64" i="16"/>
  <c r="M96" i="16"/>
  <c r="M128" i="16"/>
  <c r="M180" i="16"/>
  <c r="M156" i="16"/>
  <c r="M199" i="16"/>
  <c r="M146" i="16"/>
  <c r="M187" i="16"/>
  <c r="M178" i="16"/>
  <c r="M212" i="16"/>
  <c r="M300" i="16"/>
  <c r="M201" i="16"/>
  <c r="M259" i="16"/>
  <c r="M230" i="16"/>
  <c r="M276" i="16"/>
  <c r="M221" i="16"/>
  <c r="M253" i="16"/>
  <c r="M265" i="16"/>
  <c r="M263" i="16"/>
  <c r="M325" i="16"/>
  <c r="M290" i="16"/>
  <c r="M330" i="16"/>
  <c r="M289" i="16"/>
  <c r="M329" i="16"/>
  <c r="M336" i="16"/>
  <c r="M331" i="16"/>
  <c r="M348" i="16"/>
  <c r="M361" i="16"/>
  <c r="M355" i="16"/>
  <c r="M380" i="16"/>
  <c r="M161" i="16"/>
  <c r="M115" i="16"/>
  <c r="M83" i="16"/>
  <c r="M67" i="16"/>
  <c r="AG258" i="16"/>
  <c r="M192" i="16"/>
  <c r="I61" i="16"/>
  <c r="I93" i="16"/>
  <c r="I125" i="16"/>
  <c r="I180" i="16"/>
  <c r="I48" i="16"/>
  <c r="I80" i="16"/>
  <c r="I112" i="16"/>
  <c r="I151" i="16"/>
  <c r="I144" i="16"/>
  <c r="I179" i="16"/>
  <c r="I166" i="16"/>
  <c r="I186" i="16"/>
  <c r="I181" i="16"/>
  <c r="AB24" i="16"/>
  <c r="AA24" i="16"/>
  <c r="Z25" i="16" s="1"/>
  <c r="AC24" i="16"/>
  <c r="M29" i="16"/>
  <c r="AG28" i="16"/>
  <c r="E118" i="16"/>
  <c r="E110" i="16"/>
  <c r="E102" i="16"/>
  <c r="E78" i="16"/>
  <c r="E70" i="16"/>
  <c r="E54" i="16"/>
  <c r="E38" i="16"/>
  <c r="E23" i="16"/>
  <c r="E232" i="16"/>
  <c r="E200" i="16"/>
  <c r="E137" i="16"/>
  <c r="E135" i="16"/>
  <c r="E95" i="16"/>
  <c r="E63" i="16"/>
  <c r="E55" i="16"/>
  <c r="E28" i="16"/>
  <c r="C13" i="16"/>
  <c r="C15" i="16" s="1"/>
  <c r="F17" i="15" s="1"/>
  <c r="E161" i="16"/>
  <c r="E134" i="16"/>
  <c r="E126" i="16"/>
  <c r="E86" i="16"/>
  <c r="E46" i="16"/>
  <c r="E31" i="16"/>
  <c r="E27" i="16"/>
  <c r="E169" i="16"/>
  <c r="E127" i="16"/>
  <c r="E119" i="16"/>
  <c r="E111" i="16"/>
  <c r="E103" i="16"/>
  <c r="E87" i="16"/>
  <c r="E79" i="16"/>
  <c r="E71" i="16"/>
  <c r="E47" i="16"/>
  <c r="E39" i="16"/>
  <c r="E24" i="16"/>
  <c r="E184" i="16"/>
  <c r="E94" i="16"/>
  <c r="E62" i="16"/>
  <c r="E159" i="16"/>
  <c r="E224" i="16"/>
  <c r="E37" i="16"/>
  <c r="E53" i="16"/>
  <c r="E69" i="16"/>
  <c r="E85" i="16"/>
  <c r="E101" i="16"/>
  <c r="E117" i="16"/>
  <c r="E133" i="16"/>
  <c r="E165" i="16"/>
  <c r="E248" i="16"/>
  <c r="E44" i="16"/>
  <c r="E60" i="16"/>
  <c r="E76" i="16"/>
  <c r="E92" i="16"/>
  <c r="E108" i="16"/>
  <c r="E124" i="16"/>
  <c r="E139" i="16"/>
  <c r="E171" i="16"/>
  <c r="E240" i="16"/>
  <c r="E148" i="16"/>
  <c r="E164" i="16"/>
  <c r="E183" i="16"/>
  <c r="E223" i="16"/>
  <c r="E272" i="16"/>
  <c r="E146" i="16"/>
  <c r="E162" i="16"/>
  <c r="E187" i="16"/>
  <c r="E231" i="16"/>
  <c r="E178" i="16"/>
  <c r="E194" i="16"/>
  <c r="E212" i="16"/>
  <c r="E244" i="16"/>
  <c r="E173" i="16"/>
  <c r="E189" i="16"/>
  <c r="E205" i="16"/>
  <c r="E235" i="16"/>
  <c r="E288" i="16"/>
  <c r="E222" i="16"/>
  <c r="E238" i="16"/>
  <c r="E254" i="16"/>
  <c r="E284" i="16"/>
  <c r="E213" i="16"/>
  <c r="E229" i="16"/>
  <c r="E245" i="16"/>
  <c r="E264" i="16"/>
  <c r="E261" i="16"/>
  <c r="E283" i="16"/>
  <c r="E318" i="16"/>
  <c r="E287" i="16"/>
  <c r="E334" i="16"/>
  <c r="E341" i="16"/>
  <c r="E278" i="16"/>
  <c r="E294" i="16"/>
  <c r="E310" i="16"/>
  <c r="E338" i="16"/>
  <c r="E277" i="16"/>
  <c r="E293" i="16"/>
  <c r="E309" i="16"/>
  <c r="E337" i="16"/>
  <c r="E328" i="16"/>
  <c r="E346" i="16"/>
  <c r="E323" i="16"/>
  <c r="E339" i="16"/>
  <c r="E344" i="16"/>
  <c r="E365" i="16"/>
  <c r="E351" i="16"/>
  <c r="E356" i="16"/>
  <c r="E370" i="16"/>
  <c r="E367" i="16"/>
  <c r="E372" i="16"/>
  <c r="E376" i="16"/>
  <c r="M143" i="16"/>
  <c r="M94" i="16"/>
  <c r="M86" i="16"/>
  <c r="I74" i="16"/>
  <c r="I50" i="16"/>
  <c r="M31" i="16"/>
  <c r="I27" i="16"/>
  <c r="AN22" i="16"/>
  <c r="M167" i="16"/>
  <c r="M284" i="16"/>
  <c r="M45" i="16"/>
  <c r="M61" i="16"/>
  <c r="M77" i="16"/>
  <c r="M93" i="16"/>
  <c r="M109" i="16"/>
  <c r="M125" i="16"/>
  <c r="M149" i="16"/>
  <c r="M200" i="16"/>
  <c r="M36" i="16"/>
  <c r="M52" i="16"/>
  <c r="M68" i="16"/>
  <c r="M84" i="16"/>
  <c r="M100" i="16"/>
  <c r="M116" i="16"/>
  <c r="M132" i="16"/>
  <c r="M155" i="16"/>
  <c r="M196" i="16"/>
  <c r="M144" i="16"/>
  <c r="M160" i="16"/>
  <c r="M175" i="16"/>
  <c r="M207" i="16"/>
  <c r="M280" i="16"/>
  <c r="M150" i="16"/>
  <c r="M166" i="16"/>
  <c r="M195" i="16"/>
  <c r="M255" i="16"/>
  <c r="M182" i="16"/>
  <c r="M198" i="16"/>
  <c r="M220" i="16"/>
  <c r="M252" i="16"/>
  <c r="M173" i="16"/>
  <c r="M189" i="16"/>
  <c r="M205" i="16"/>
  <c r="M235" i="16"/>
  <c r="M260" i="16"/>
  <c r="M218" i="16"/>
  <c r="M234" i="16"/>
  <c r="M250" i="16"/>
  <c r="M292" i="16"/>
  <c r="M209" i="16"/>
  <c r="M225" i="16"/>
  <c r="M241" i="16"/>
  <c r="M257" i="16"/>
  <c r="M304" i="16"/>
  <c r="M267" i="16"/>
  <c r="M299" i="16"/>
  <c r="M271" i="16"/>
  <c r="M303" i="16"/>
  <c r="M333" i="16"/>
  <c r="M278" i="16"/>
  <c r="M294" i="16"/>
  <c r="M310" i="16"/>
  <c r="M338" i="16"/>
  <c r="M277" i="16"/>
  <c r="M293" i="16"/>
  <c r="M309" i="16"/>
  <c r="M337" i="16"/>
  <c r="M324" i="16"/>
  <c r="M340" i="16"/>
  <c r="M319" i="16"/>
  <c r="M335" i="16"/>
  <c r="M353" i="16"/>
  <c r="M352" i="16"/>
  <c r="M347" i="16"/>
  <c r="M358" i="16"/>
  <c r="M364" i="16"/>
  <c r="M359" i="16"/>
  <c r="M373" i="16"/>
  <c r="M371" i="16"/>
  <c r="M375" i="16"/>
  <c r="I141" i="16"/>
  <c r="I123" i="16"/>
  <c r="I24" i="16"/>
  <c r="M176" i="16"/>
  <c r="I149" i="16"/>
  <c r="E145" i="16"/>
  <c r="E131" i="16"/>
  <c r="E115" i="16"/>
  <c r="E99" i="16"/>
  <c r="E83" i="16"/>
  <c r="E67" i="16"/>
  <c r="E51" i="16"/>
  <c r="E35" i="16"/>
  <c r="I26" i="16"/>
  <c r="O14" i="16"/>
  <c r="O22" i="16"/>
  <c r="N23" i="16" s="1"/>
  <c r="AG170" i="16"/>
  <c r="AG211" i="16"/>
  <c r="AG44" i="16"/>
  <c r="AG60" i="16"/>
  <c r="AG76" i="16"/>
  <c r="AG92" i="16"/>
  <c r="AG108" i="16"/>
  <c r="AG124" i="16"/>
  <c r="AG168" i="16"/>
  <c r="AG35" i="16"/>
  <c r="AG51" i="16"/>
  <c r="AG67" i="16"/>
  <c r="AG83" i="16"/>
  <c r="AG99" i="16"/>
  <c r="AG115" i="16"/>
  <c r="AG131" i="16"/>
  <c r="AG158" i="16"/>
  <c r="AG191" i="16"/>
  <c r="AG259" i="16"/>
  <c r="AG139" i="16"/>
  <c r="AG155" i="16"/>
  <c r="AG202" i="16"/>
  <c r="AG137" i="16"/>
  <c r="AG153" i="16"/>
  <c r="AG169" i="16"/>
  <c r="AG174" i="16"/>
  <c r="AG206" i="16"/>
  <c r="AG185" i="16"/>
  <c r="AG201" i="16"/>
  <c r="AG176" i="16"/>
  <c r="AG192" i="16"/>
  <c r="AG222" i="16"/>
  <c r="AG254" i="16"/>
  <c r="AG213" i="16"/>
  <c r="AG229" i="16"/>
  <c r="AG245" i="16"/>
  <c r="AG261" i="16"/>
  <c r="AG303" i="16"/>
  <c r="AG212" i="16"/>
  <c r="AG228" i="16"/>
  <c r="AG244" i="16"/>
  <c r="AG278" i="16"/>
  <c r="AG310" i="16"/>
  <c r="AG345" i="16"/>
  <c r="AG282" i="16"/>
  <c r="AG314" i="16"/>
  <c r="AG328" i="16"/>
  <c r="AG277" i="16"/>
  <c r="AG293" i="16"/>
  <c r="AG309" i="16"/>
  <c r="AG272" i="16"/>
  <c r="AG288" i="16"/>
  <c r="AG304" i="16"/>
  <c r="AG324" i="16"/>
  <c r="AG344" i="16"/>
  <c r="AG327" i="16"/>
  <c r="AG322" i="16"/>
  <c r="AG338" i="16"/>
  <c r="AG348" i="16"/>
  <c r="AG343" i="16"/>
  <c r="AG342" i="16"/>
  <c r="AG364" i="16"/>
  <c r="AG355" i="16"/>
  <c r="AG366" i="16"/>
  <c r="AG376" i="16"/>
  <c r="AG379" i="16"/>
  <c r="M38" i="16"/>
  <c r="I75" i="16"/>
  <c r="I51" i="16"/>
  <c r="I35" i="16"/>
  <c r="I155" i="16"/>
  <c r="I200" i="16"/>
  <c r="I33" i="16"/>
  <c r="I49" i="16"/>
  <c r="I65" i="16"/>
  <c r="I81" i="16"/>
  <c r="I97" i="16"/>
  <c r="I113" i="16"/>
  <c r="I129" i="16"/>
  <c r="I153" i="16"/>
  <c r="I196" i="16"/>
  <c r="I36" i="16"/>
  <c r="I52" i="16"/>
  <c r="I68" i="16"/>
  <c r="I84" i="16"/>
  <c r="I100" i="16"/>
  <c r="I116" i="16"/>
  <c r="I132" i="16"/>
  <c r="I159" i="16"/>
  <c r="I148" i="16"/>
  <c r="I164" i="16"/>
  <c r="I187" i="16"/>
  <c r="I138" i="16"/>
  <c r="I154" i="16"/>
  <c r="I170" i="16"/>
  <c r="I199" i="16"/>
  <c r="I174" i="16"/>
  <c r="I190" i="16"/>
  <c r="I185" i="16"/>
  <c r="I201" i="16"/>
  <c r="M118" i="16"/>
  <c r="M70" i="16"/>
  <c r="W14" i="16"/>
  <c r="M27" i="16"/>
  <c r="M159" i="16"/>
  <c r="M41" i="16"/>
  <c r="M89" i="16"/>
  <c r="M121" i="16"/>
  <c r="M184" i="16"/>
  <c r="M48" i="16"/>
  <c r="M80" i="16"/>
  <c r="M112" i="16"/>
  <c r="M147" i="16"/>
  <c r="M140" i="16"/>
  <c r="M172" i="16"/>
  <c r="M247" i="16"/>
  <c r="M162" i="16"/>
  <c r="M239" i="16"/>
  <c r="M194" i="16"/>
  <c r="M244" i="16"/>
  <c r="M185" i="16"/>
  <c r="M227" i="16"/>
  <c r="M214" i="16"/>
  <c r="M246" i="16"/>
  <c r="M350" i="16"/>
  <c r="M237" i="16"/>
  <c r="M288" i="16"/>
  <c r="M291" i="16"/>
  <c r="M295" i="16"/>
  <c r="M274" i="16"/>
  <c r="M306" i="16"/>
  <c r="M273" i="16"/>
  <c r="M305" i="16"/>
  <c r="M320" i="16"/>
  <c r="M315" i="16"/>
  <c r="M345" i="16"/>
  <c r="M343" i="16"/>
  <c r="M360" i="16"/>
  <c r="M369" i="16"/>
  <c r="M381" i="16"/>
  <c r="M131" i="16"/>
  <c r="M99" i="16"/>
  <c r="I19" i="16"/>
  <c r="M51" i="16"/>
  <c r="M35" i="16"/>
  <c r="M26" i="16"/>
  <c r="S22" i="16"/>
  <c r="R23" i="16" s="1"/>
  <c r="C22" i="16"/>
  <c r="AG143" i="16"/>
  <c r="AG157" i="16"/>
  <c r="AG182" i="16"/>
  <c r="AG173" i="16"/>
  <c r="AG205" i="16"/>
  <c r="AG217" i="16"/>
  <c r="AG233" i="16"/>
  <c r="AG260" i="16"/>
  <c r="AG281" i="16"/>
  <c r="AG313" i="16"/>
  <c r="AG276" i="16"/>
  <c r="AG292" i="16"/>
  <c r="AG308" i="16"/>
  <c r="AG332" i="16"/>
  <c r="AG326" i="16"/>
  <c r="AG347" i="16"/>
  <c r="AG354" i="16"/>
  <c r="I184" i="16"/>
  <c r="I45" i="16"/>
  <c r="I77" i="16"/>
  <c r="I109" i="16"/>
  <c r="I145" i="16"/>
  <c r="I32" i="16"/>
  <c r="I64" i="16"/>
  <c r="I96" i="16"/>
  <c r="I128" i="16"/>
  <c r="I192" i="16"/>
  <c r="I160" i="16"/>
  <c r="I150" i="16"/>
  <c r="I191" i="16"/>
  <c r="I197" i="16"/>
  <c r="M102" i="16"/>
  <c r="M208" i="16"/>
  <c r="I188" i="16"/>
  <c r="M130" i="16"/>
  <c r="I126" i="16"/>
  <c r="M114" i="16"/>
  <c r="I110" i="16"/>
  <c r="M98" i="16"/>
  <c r="I94" i="16"/>
  <c r="M82" i="16"/>
  <c r="I78" i="16"/>
  <c r="M66" i="16"/>
  <c r="I62" i="16"/>
  <c r="M50" i="16"/>
  <c r="I46" i="16"/>
  <c r="M34" i="16"/>
  <c r="I29" i="16"/>
  <c r="E167" i="16"/>
  <c r="E256" i="16"/>
  <c r="E41" i="16"/>
  <c r="E57" i="16"/>
  <c r="E73" i="16"/>
  <c r="E89" i="16"/>
  <c r="E105" i="16"/>
  <c r="E121" i="16"/>
  <c r="E141" i="16"/>
  <c r="E176" i="16"/>
  <c r="E32" i="16"/>
  <c r="E48" i="16"/>
  <c r="E64" i="16"/>
  <c r="E80" i="16"/>
  <c r="E96" i="16"/>
  <c r="E112" i="16"/>
  <c r="E128" i="16"/>
  <c r="E147" i="16"/>
  <c r="E188" i="16"/>
  <c r="E276" i="16"/>
  <c r="E152" i="16"/>
  <c r="E168" i="16"/>
  <c r="E191" i="16"/>
  <c r="E239" i="16"/>
  <c r="E308" i="16"/>
  <c r="E150" i="16"/>
  <c r="E166" i="16"/>
  <c r="E195" i="16"/>
  <c r="E247" i="16"/>
  <c r="E182" i="16"/>
  <c r="E198" i="16"/>
  <c r="E220" i="16"/>
  <c r="E252" i="16"/>
  <c r="E177" i="16"/>
  <c r="E193" i="16"/>
  <c r="E211" i="16"/>
  <c r="E243" i="16"/>
  <c r="E210" i="16"/>
  <c r="E226" i="16"/>
  <c r="E242" i="16"/>
  <c r="E258" i="16"/>
  <c r="E300" i="16"/>
  <c r="E217" i="16"/>
  <c r="E233" i="16"/>
  <c r="E249" i="16"/>
  <c r="E280" i="16"/>
  <c r="E265" i="16"/>
  <c r="E291" i="16"/>
  <c r="E263" i="16"/>
  <c r="E295" i="16"/>
  <c r="E317" i="16"/>
  <c r="E349" i="16"/>
  <c r="E282" i="16"/>
  <c r="E298" i="16"/>
  <c r="E314" i="16"/>
  <c r="E350" i="16"/>
  <c r="E281" i="16"/>
  <c r="E297" i="16"/>
  <c r="E313" i="16"/>
  <c r="E316" i="16"/>
  <c r="E332" i="16"/>
  <c r="E357" i="16"/>
  <c r="E327" i="16"/>
  <c r="E345" i="16"/>
  <c r="E348" i="16"/>
  <c r="E377" i="16"/>
  <c r="E361" i="16"/>
  <c r="E360" i="16"/>
  <c r="E355" i="16"/>
  <c r="E369" i="16"/>
  <c r="E381" i="16"/>
  <c r="E380" i="16"/>
  <c r="M169" i="16"/>
  <c r="M134" i="16"/>
  <c r="I31" i="16"/>
  <c r="M188" i="16"/>
  <c r="M33" i="16"/>
  <c r="M49" i="16"/>
  <c r="M65" i="16"/>
  <c r="M81" i="16"/>
  <c r="M97" i="16"/>
  <c r="M113" i="16"/>
  <c r="M129" i="16"/>
  <c r="M157" i="16"/>
  <c r="M224" i="16"/>
  <c r="M40" i="16"/>
  <c r="M56" i="16"/>
  <c r="M72" i="16"/>
  <c r="M88" i="16"/>
  <c r="M104" i="16"/>
  <c r="M120" i="16"/>
  <c r="M136" i="16"/>
  <c r="M163" i="16"/>
  <c r="M216" i="16"/>
  <c r="M148" i="16"/>
  <c r="M164" i="16"/>
  <c r="M183" i="16"/>
  <c r="M215" i="16"/>
  <c r="M138" i="16"/>
  <c r="M154" i="16"/>
  <c r="M170" i="16"/>
  <c r="M203" i="16"/>
  <c r="M312" i="16"/>
  <c r="M186" i="16"/>
  <c r="M202" i="16"/>
  <c r="M228" i="16"/>
  <c r="M262" i="16"/>
  <c r="M177" i="16"/>
  <c r="M193" i="16"/>
  <c r="M211" i="16"/>
  <c r="M243" i="16"/>
  <c r="M296" i="16"/>
  <c r="M222" i="16"/>
  <c r="M238" i="16"/>
  <c r="M254" i="16"/>
  <c r="M308" i="16"/>
  <c r="M213" i="16"/>
  <c r="M229" i="16"/>
  <c r="M245" i="16"/>
  <c r="M264" i="16"/>
  <c r="M318" i="16"/>
  <c r="M275" i="16"/>
  <c r="M307" i="16"/>
  <c r="M279" i="16"/>
  <c r="M311" i="16"/>
  <c r="M266" i="16"/>
  <c r="M282" i="16"/>
  <c r="M298" i="16"/>
  <c r="M314" i="16"/>
  <c r="M342" i="16"/>
  <c r="M281" i="16"/>
  <c r="M297" i="16"/>
  <c r="M313" i="16"/>
  <c r="M349" i="16"/>
  <c r="M328" i="16"/>
  <c r="M346" i="16"/>
  <c r="M323" i="16"/>
  <c r="M339" i="16"/>
  <c r="M354" i="16"/>
  <c r="M357" i="16"/>
  <c r="M351" i="16"/>
  <c r="M366" i="16"/>
  <c r="M368" i="16"/>
  <c r="M363" i="16"/>
  <c r="M374" i="16"/>
  <c r="M378" i="16"/>
  <c r="M379" i="16"/>
  <c r="I157" i="16"/>
  <c r="I135" i="16"/>
  <c r="M123" i="16"/>
  <c r="I119" i="16"/>
  <c r="M107" i="16"/>
  <c r="I103" i="16"/>
  <c r="M91" i="16"/>
  <c r="I87" i="16"/>
  <c r="M75" i="16"/>
  <c r="I71" i="16"/>
  <c r="M59" i="16"/>
  <c r="I55" i="16"/>
  <c r="M43" i="16"/>
  <c r="I39" i="16"/>
  <c r="M30" i="16"/>
  <c r="E26" i="16"/>
  <c r="AA15" i="16"/>
  <c r="AA16" i="16" s="1"/>
  <c r="AA14" i="16"/>
  <c r="M22" i="16"/>
  <c r="AG195" i="16"/>
  <c r="AG47" i="16"/>
  <c r="AG63" i="16"/>
  <c r="AG79" i="16"/>
  <c r="AG19" i="16" s="1"/>
  <c r="AF19" i="16"/>
  <c r="AG95" i="16"/>
  <c r="AG111" i="16"/>
  <c r="AG127" i="16"/>
  <c r="AG175" i="16"/>
  <c r="AG227" i="16"/>
  <c r="AG151" i="16"/>
  <c r="AG167" i="16"/>
  <c r="AG194" i="16"/>
  <c r="AG226" i="16"/>
  <c r="AG149" i="16"/>
  <c r="AG165" i="16"/>
  <c r="AG198" i="16"/>
  <c r="AG250" i="16"/>
  <c r="AG181" i="16"/>
  <c r="AG197" i="16"/>
  <c r="AG231" i="16"/>
  <c r="AG172" i="16"/>
  <c r="AG188" i="16"/>
  <c r="AG204" i="16"/>
  <c r="AG214" i="16"/>
  <c r="AG246" i="16"/>
  <c r="AG209" i="16"/>
  <c r="AG225" i="16"/>
  <c r="AG241" i="16"/>
  <c r="AG257" i="16"/>
  <c r="AG287" i="16"/>
  <c r="AG208" i="16"/>
  <c r="AG224" i="16"/>
  <c r="AG240" i="16"/>
  <c r="AG256" i="16"/>
  <c r="AG270" i="16"/>
  <c r="AG302" i="16"/>
  <c r="AG274" i="16"/>
  <c r="AG306" i="16"/>
  <c r="AG321" i="16"/>
  <c r="AG320" i="16"/>
  <c r="AG273" i="16"/>
  <c r="AG289" i="16"/>
  <c r="AG305" i="16"/>
  <c r="AG325" i="16"/>
  <c r="AG268" i="16"/>
  <c r="AG284" i="16"/>
  <c r="AG300" i="16"/>
  <c r="AG316" i="16"/>
  <c r="AG323" i="16"/>
  <c r="AG339" i="16"/>
  <c r="AG318" i="16"/>
  <c r="AG334" i="16"/>
  <c r="AG356" i="16"/>
  <c r="AG367" i="16"/>
  <c r="AG362" i="16"/>
  <c r="AG371" i="16"/>
  <c r="AG375" i="16"/>
  <c r="I122" i="16"/>
  <c r="M110" i="16"/>
  <c r="I90" i="16"/>
  <c r="I58" i="16"/>
  <c r="I23" i="16"/>
  <c r="I115" i="16"/>
  <c r="I99" i="16"/>
  <c r="I67" i="16"/>
  <c r="I163" i="16"/>
  <c r="I37" i="16"/>
  <c r="I53" i="16"/>
  <c r="I69" i="16"/>
  <c r="I85" i="16"/>
  <c r="I101" i="16"/>
  <c r="I117" i="16"/>
  <c r="I133" i="16"/>
  <c r="I161" i="16"/>
  <c r="I40" i="16"/>
  <c r="I56" i="16"/>
  <c r="I72" i="16"/>
  <c r="I88" i="16"/>
  <c r="I104" i="16"/>
  <c r="I120" i="16"/>
  <c r="I136" i="16"/>
  <c r="I167" i="16"/>
  <c r="I152" i="16"/>
  <c r="I168" i="16"/>
  <c r="I195" i="16"/>
  <c r="I142" i="16"/>
  <c r="I158" i="16"/>
  <c r="I175" i="16"/>
  <c r="I178" i="16"/>
  <c r="I194" i="16"/>
  <c r="I173" i="16"/>
  <c r="I189" i="16"/>
  <c r="I114" i="16"/>
  <c r="I82" i="16"/>
  <c r="I130" i="16"/>
  <c r="Q19" i="16"/>
  <c r="AG234" i="16"/>
  <c r="AG177" i="16"/>
  <c r="AG184" i="16"/>
  <c r="AG200" i="16"/>
  <c r="AG238" i="16"/>
  <c r="AG221" i="16"/>
  <c r="AG253" i="16"/>
  <c r="AG271" i="16"/>
  <c r="AG264" i="16"/>
  <c r="AG294" i="16"/>
  <c r="AG266" i="16"/>
  <c r="AG285" i="16"/>
  <c r="AG280" i="16"/>
  <c r="AG296" i="16"/>
  <c r="AG312" i="16"/>
  <c r="AG340" i="16"/>
  <c r="AG365" i="16"/>
  <c r="AG335" i="16"/>
  <c r="AG341" i="16"/>
  <c r="AG330" i="16"/>
  <c r="AG363" i="16"/>
  <c r="AG358" i="16"/>
  <c r="AG378" i="16"/>
  <c r="M54" i="16"/>
  <c r="I43" i="16"/>
  <c r="I171" i="16"/>
  <c r="I41" i="16"/>
  <c r="I57" i="16"/>
  <c r="I73" i="16"/>
  <c r="I89" i="16"/>
  <c r="I105" i="16"/>
  <c r="I121" i="16"/>
  <c r="I137" i="16"/>
  <c r="I169" i="16"/>
  <c r="I44" i="16"/>
  <c r="I60" i="16"/>
  <c r="I76" i="16"/>
  <c r="I92" i="16"/>
  <c r="I108" i="16"/>
  <c r="I124" i="16"/>
  <c r="I143" i="16"/>
  <c r="I176" i="16"/>
  <c r="I140" i="16"/>
  <c r="I156" i="16"/>
  <c r="I172" i="16"/>
  <c r="I146" i="16"/>
  <c r="I162" i="16"/>
  <c r="I183" i="16"/>
  <c r="I182" i="16"/>
  <c r="I198" i="16"/>
  <c r="I177" i="16"/>
  <c r="I193" i="16"/>
  <c r="M78" i="16"/>
  <c r="M240" i="16"/>
  <c r="S25" i="17" l="1"/>
  <c r="R26" i="17" s="1"/>
  <c r="AO25" i="17"/>
  <c r="AE14" i="14"/>
  <c r="G16" i="14"/>
  <c r="K16" i="16"/>
  <c r="F18" i="15"/>
  <c r="AO22" i="16"/>
  <c r="AM14" i="16" s="1"/>
  <c r="E18" i="15"/>
  <c r="E20" i="15" s="1"/>
  <c r="T26" i="17"/>
  <c r="U26" i="17"/>
  <c r="AA26" i="17"/>
  <c r="AB26" i="17"/>
  <c r="Z27" i="17"/>
  <c r="AC26" i="17"/>
  <c r="P25" i="17"/>
  <c r="O25" i="17" s="1"/>
  <c r="N26" i="17" s="1"/>
  <c r="W26" i="17"/>
  <c r="Y26" i="17"/>
  <c r="X26" i="17"/>
  <c r="V27" i="17"/>
  <c r="AM23" i="17"/>
  <c r="B24" i="17"/>
  <c r="H24" i="17"/>
  <c r="G24" i="17" s="1"/>
  <c r="F25" i="17" s="1"/>
  <c r="L24" i="17"/>
  <c r="K24" i="17" s="1"/>
  <c r="J25" i="17" s="1"/>
  <c r="E6" i="15"/>
  <c r="G23" i="16"/>
  <c r="F24" i="16" s="1"/>
  <c r="AE14" i="16"/>
  <c r="Y24" i="14"/>
  <c r="X24" i="14"/>
  <c r="W24" i="14"/>
  <c r="V25" i="14" s="1"/>
  <c r="G22" i="14"/>
  <c r="F23" i="14" s="1"/>
  <c r="G14" i="14"/>
  <c r="T23" i="14"/>
  <c r="U23" i="14"/>
  <c r="P23" i="14"/>
  <c r="O23" i="14" s="1"/>
  <c r="N24" i="14" s="1"/>
  <c r="AC24" i="14"/>
  <c r="AB24" i="14"/>
  <c r="AA24" i="14"/>
  <c r="Z25" i="14" s="1"/>
  <c r="M19" i="14"/>
  <c r="K22" i="14"/>
  <c r="J23" i="14" s="1"/>
  <c r="K14" i="14"/>
  <c r="AO23" i="14"/>
  <c r="C22" i="14"/>
  <c r="AO22" i="14"/>
  <c r="AM14" i="14" s="1"/>
  <c r="C14" i="14"/>
  <c r="E19" i="14"/>
  <c r="AM15" i="14"/>
  <c r="AM16" i="14" s="1"/>
  <c r="C16" i="14"/>
  <c r="Y25" i="16"/>
  <c r="X25" i="16"/>
  <c r="W25" i="16"/>
  <c r="V26" i="16" s="1"/>
  <c r="AC25" i="16"/>
  <c r="AA25" i="16"/>
  <c r="Z26" i="16" s="1"/>
  <c r="AB25" i="16"/>
  <c r="C16" i="16"/>
  <c r="AM15" i="16"/>
  <c r="AM16" i="16" s="1"/>
  <c r="C14" i="16"/>
  <c r="H24" i="16"/>
  <c r="G24" i="16" s="1"/>
  <c r="F25" i="16" s="1"/>
  <c r="K14" i="16"/>
  <c r="K22" i="16"/>
  <c r="J23" i="16" s="1"/>
  <c r="U23" i="16"/>
  <c r="AO23" i="16" s="1"/>
  <c r="T23" i="16"/>
  <c r="B23" i="16"/>
  <c r="G14" i="16"/>
  <c r="P23" i="16"/>
  <c r="O23" i="16" s="1"/>
  <c r="N24" i="16" s="1"/>
  <c r="E19" i="16"/>
  <c r="M19" i="16"/>
  <c r="AM5" i="12"/>
  <c r="S23" i="14" l="1"/>
  <c r="R24" i="14" s="1"/>
  <c r="T24" i="14" s="1"/>
  <c r="L25" i="17"/>
  <c r="K25" i="17" s="1"/>
  <c r="J26" i="17" s="1"/>
  <c r="P26" i="17"/>
  <c r="O26" i="17" s="1"/>
  <c r="N27" i="17"/>
  <c r="H25" i="17"/>
  <c r="G25" i="17" s="1"/>
  <c r="F26" i="17" s="1"/>
  <c r="AL24" i="17"/>
  <c r="D24" i="17"/>
  <c r="AO26" i="17"/>
  <c r="AB27" i="17"/>
  <c r="AA27" i="17"/>
  <c r="Z28" i="17" s="1"/>
  <c r="AC27" i="17"/>
  <c r="X27" i="17"/>
  <c r="W27" i="17"/>
  <c r="V28" i="17" s="1"/>
  <c r="Y27" i="17"/>
  <c r="S26" i="17"/>
  <c r="R27" i="17" s="1"/>
  <c r="AA25" i="14"/>
  <c r="Z26" i="14" s="1"/>
  <c r="AC25" i="14"/>
  <c r="AB25" i="14"/>
  <c r="U24" i="14"/>
  <c r="AO24" i="14" s="1"/>
  <c r="P24" i="14"/>
  <c r="O24" i="14" s="1"/>
  <c r="N25" i="14" s="1"/>
  <c r="H23" i="14"/>
  <c r="G23" i="14" s="1"/>
  <c r="F24" i="14" s="1"/>
  <c r="AM22" i="14"/>
  <c r="B23" i="14"/>
  <c r="L23" i="14"/>
  <c r="K23" i="14" s="1"/>
  <c r="J24" i="14" s="1"/>
  <c r="W25" i="14"/>
  <c r="V26" i="14"/>
  <c r="Y25" i="14"/>
  <c r="X25" i="14"/>
  <c r="P24" i="16"/>
  <c r="O24" i="16" s="1"/>
  <c r="N25" i="16" s="1"/>
  <c r="H25" i="16"/>
  <c r="G25" i="16" s="1"/>
  <c r="F26" i="16" s="1"/>
  <c r="AB26" i="16"/>
  <c r="AA26" i="16"/>
  <c r="Z27" i="16" s="1"/>
  <c r="AC26" i="16"/>
  <c r="AM22" i="16"/>
  <c r="Y26" i="16"/>
  <c r="X26" i="16"/>
  <c r="W26" i="16"/>
  <c r="V27" i="16" s="1"/>
  <c r="AL23" i="16"/>
  <c r="D23" i="16"/>
  <c r="L23" i="16"/>
  <c r="K23" i="16" s="1"/>
  <c r="J24" i="16" s="1"/>
  <c r="S23" i="16"/>
  <c r="R24" i="16" s="1"/>
  <c r="AH22" i="12"/>
  <c r="Z22" i="12"/>
  <c r="V22" i="12"/>
  <c r="R22" i="12"/>
  <c r="N22" i="12"/>
  <c r="J22" i="12"/>
  <c r="F22" i="12"/>
  <c r="B22" i="12"/>
  <c r="AJ19" i="12"/>
  <c r="AI11" i="12"/>
  <c r="AE11" i="12"/>
  <c r="AA11" i="12"/>
  <c r="W11" i="12"/>
  <c r="S11" i="12"/>
  <c r="AI9" i="12"/>
  <c r="AE9" i="12"/>
  <c r="AE12" i="12" s="1"/>
  <c r="AA9" i="12"/>
  <c r="W9" i="12"/>
  <c r="S9" i="12"/>
  <c r="O9" i="12"/>
  <c r="K9" i="12"/>
  <c r="G9" i="12"/>
  <c r="C9" i="12"/>
  <c r="AI7" i="12"/>
  <c r="AI84" i="12" s="1"/>
  <c r="AE7" i="12"/>
  <c r="AE84" i="12" s="1"/>
  <c r="AA7" i="12"/>
  <c r="W7" i="12"/>
  <c r="O7" i="12"/>
  <c r="K7" i="12"/>
  <c r="C7" i="12"/>
  <c r="AM6" i="12"/>
  <c r="AM7" i="12" s="1"/>
  <c r="H26" i="17" l="1"/>
  <c r="G26" i="17" s="1"/>
  <c r="F27" i="17" s="1"/>
  <c r="Y28" i="17"/>
  <c r="X28" i="17"/>
  <c r="W28" i="17"/>
  <c r="V29" i="17" s="1"/>
  <c r="AC28" i="17"/>
  <c r="AB28" i="17"/>
  <c r="AA28" i="17"/>
  <c r="Z29" i="17" s="1"/>
  <c r="L26" i="17"/>
  <c r="K26" i="17" s="1"/>
  <c r="J27" i="17" s="1"/>
  <c r="T27" i="17"/>
  <c r="U27" i="17"/>
  <c r="S27" i="17" s="1"/>
  <c r="R28" i="17" s="1"/>
  <c r="P27" i="17"/>
  <c r="O27" i="17" s="1"/>
  <c r="N28" i="17" s="1"/>
  <c r="AN24" i="17"/>
  <c r="C24" i="17"/>
  <c r="S24" i="14"/>
  <c r="R25" i="14" s="1"/>
  <c r="U25" i="14" s="1"/>
  <c r="L24" i="14"/>
  <c r="K24" i="14" s="1"/>
  <c r="J25" i="14" s="1"/>
  <c r="P25" i="14"/>
  <c r="O25" i="14" s="1"/>
  <c r="N26" i="14" s="1"/>
  <c r="H24" i="14"/>
  <c r="G24" i="14" s="1"/>
  <c r="F25" i="14" s="1"/>
  <c r="W26" i="14"/>
  <c r="V27" i="14" s="1"/>
  <c r="Y26" i="14"/>
  <c r="X26" i="14"/>
  <c r="AL23" i="14"/>
  <c r="D23" i="14"/>
  <c r="AA26" i="14"/>
  <c r="Z27" i="14" s="1"/>
  <c r="AB26" i="14"/>
  <c r="AC26" i="14"/>
  <c r="AA27" i="16"/>
  <c r="Z28" i="16" s="1"/>
  <c r="AC27" i="16"/>
  <c r="AB27" i="16"/>
  <c r="H26" i="16"/>
  <c r="G26" i="16" s="1"/>
  <c r="F27" i="16" s="1"/>
  <c r="P25" i="16"/>
  <c r="O25" i="16" s="1"/>
  <c r="N26" i="16" s="1"/>
  <c r="L24" i="16"/>
  <c r="K24" i="16" s="1"/>
  <c r="J25" i="16" s="1"/>
  <c r="W27" i="16"/>
  <c r="V28" i="16" s="1"/>
  <c r="Y27" i="16"/>
  <c r="X27" i="16"/>
  <c r="T24" i="16"/>
  <c r="U24" i="16"/>
  <c r="AN23" i="16"/>
  <c r="C23" i="16"/>
  <c r="AA12" i="12"/>
  <c r="W17" i="12"/>
  <c r="AA17" i="12"/>
  <c r="AC22" i="12" s="1"/>
  <c r="AI13" i="12"/>
  <c r="AI15" i="12" s="1"/>
  <c r="AI16" i="12" s="1"/>
  <c r="S12" i="12"/>
  <c r="AE15" i="12"/>
  <c r="AE16" i="12" s="1"/>
  <c r="AE13" i="12"/>
  <c r="G12" i="12"/>
  <c r="I305" i="12" s="1"/>
  <c r="W12" i="12"/>
  <c r="C17" i="12"/>
  <c r="S17" i="12"/>
  <c r="U22" i="12" s="1"/>
  <c r="E12" i="15" s="1"/>
  <c r="AE22" i="12"/>
  <c r="AI22" i="12"/>
  <c r="AK23" i="12"/>
  <c r="AE26" i="12"/>
  <c r="AI26" i="12"/>
  <c r="AK27" i="12"/>
  <c r="AE30" i="12"/>
  <c r="AI30" i="12"/>
  <c r="AK31" i="12"/>
  <c r="AE34" i="12"/>
  <c r="AI34" i="12"/>
  <c r="AF35" i="12"/>
  <c r="AK35" i="12"/>
  <c r="AD37" i="12"/>
  <c r="AH37" i="12"/>
  <c r="AE38" i="12"/>
  <c r="AI38" i="12"/>
  <c r="AF39" i="12"/>
  <c r="AK39" i="12"/>
  <c r="AD41" i="12"/>
  <c r="AH41" i="12"/>
  <c r="AE42" i="12"/>
  <c r="AI42" i="12"/>
  <c r="AF43" i="12"/>
  <c r="AK43" i="12"/>
  <c r="AD45" i="12"/>
  <c r="AH45" i="12"/>
  <c r="AE46" i="12"/>
  <c r="AI46" i="12"/>
  <c r="AF47" i="12"/>
  <c r="AK47" i="12"/>
  <c r="AD49" i="12"/>
  <c r="AH49" i="12"/>
  <c r="AE50" i="12"/>
  <c r="AI50" i="12"/>
  <c r="AF51" i="12"/>
  <c r="AK51" i="12"/>
  <c r="AD53" i="12"/>
  <c r="AH53" i="12"/>
  <c r="AE54" i="12"/>
  <c r="AI54" i="12"/>
  <c r="AF55" i="12"/>
  <c r="AK55" i="12"/>
  <c r="AD57" i="12"/>
  <c r="AH57" i="12"/>
  <c r="AE58" i="12"/>
  <c r="AI58" i="12"/>
  <c r="AF59" i="12"/>
  <c r="AK59" i="12"/>
  <c r="AD61" i="12"/>
  <c r="AH61" i="12"/>
  <c r="AE62" i="12"/>
  <c r="AI62" i="12"/>
  <c r="AF63" i="12"/>
  <c r="AK63" i="12"/>
  <c r="AD65" i="12"/>
  <c r="AH65" i="12"/>
  <c r="AE66" i="12"/>
  <c r="AI66" i="12"/>
  <c r="AF67" i="12"/>
  <c r="AK67" i="12"/>
  <c r="AD69" i="12"/>
  <c r="AH69" i="12"/>
  <c r="AE70" i="12"/>
  <c r="AI70" i="12"/>
  <c r="AF71" i="12"/>
  <c r="AK71" i="12"/>
  <c r="AD73" i="12"/>
  <c r="AH73" i="12"/>
  <c r="AE74" i="12"/>
  <c r="AI74" i="12"/>
  <c r="AF75" i="12"/>
  <c r="AK75" i="12"/>
  <c r="AD77" i="12"/>
  <c r="AH77" i="12"/>
  <c r="AE78" i="12"/>
  <c r="AI78" i="12"/>
  <c r="AF79" i="12"/>
  <c r="AK79" i="12"/>
  <c r="AK81" i="12"/>
  <c r="AH83" i="12"/>
  <c r="AK85" i="12"/>
  <c r="K12" i="12"/>
  <c r="G17" i="12"/>
  <c r="D22" i="12"/>
  <c r="H22" i="12"/>
  <c r="L22" i="12"/>
  <c r="P22" i="12"/>
  <c r="T22" i="12"/>
  <c r="X22" i="12"/>
  <c r="AB22" i="12"/>
  <c r="AF22" i="12"/>
  <c r="AG22" i="12" s="1"/>
  <c r="AK22" i="12"/>
  <c r="AE25" i="12"/>
  <c r="AI25" i="12"/>
  <c r="AK26" i="12"/>
  <c r="AK19" i="12" s="1"/>
  <c r="AE29" i="12"/>
  <c r="AI29" i="12"/>
  <c r="AK30" i="12"/>
  <c r="AF34" i="12"/>
  <c r="AG34" i="12" s="1"/>
  <c r="AK34" i="12"/>
  <c r="AD36" i="12"/>
  <c r="AH36" i="12"/>
  <c r="AE37" i="12"/>
  <c r="AI37" i="12"/>
  <c r="AF38" i="12"/>
  <c r="AK38" i="12"/>
  <c r="AD40" i="12"/>
  <c r="AH40" i="12"/>
  <c r="AE41" i="12"/>
  <c r="AI41" i="12"/>
  <c r="AF42" i="12"/>
  <c r="AK42" i="12"/>
  <c r="AD44" i="12"/>
  <c r="AH44" i="12"/>
  <c r="AE45" i="12"/>
  <c r="AI45" i="12"/>
  <c r="AF46" i="12"/>
  <c r="AK46" i="12"/>
  <c r="AD48" i="12"/>
  <c r="AH48" i="12"/>
  <c r="AE49" i="12"/>
  <c r="AI49" i="12"/>
  <c r="AF50" i="12"/>
  <c r="AG50" i="12" s="1"/>
  <c r="AK50" i="12"/>
  <c r="AD52" i="12"/>
  <c r="AH52" i="12"/>
  <c r="AE53" i="12"/>
  <c r="AI53" i="12"/>
  <c r="AF54" i="12"/>
  <c r="AK54" i="12"/>
  <c r="AD56" i="12"/>
  <c r="AH56" i="12"/>
  <c r="AE57" i="12"/>
  <c r="AI57" i="12"/>
  <c r="AF58" i="12"/>
  <c r="AG58" i="12" s="1"/>
  <c r="AK58" i="12"/>
  <c r="AD60" i="12"/>
  <c r="AH60" i="12"/>
  <c r="AE61" i="12"/>
  <c r="AI61" i="12"/>
  <c r="AF62" i="12"/>
  <c r="AK62" i="12"/>
  <c r="AD64" i="12"/>
  <c r="AH64" i="12"/>
  <c r="AE65" i="12"/>
  <c r="AI65" i="12"/>
  <c r="AF66" i="12"/>
  <c r="AG66" i="12" s="1"/>
  <c r="AK66" i="12"/>
  <c r="AD68" i="12"/>
  <c r="AH68" i="12"/>
  <c r="AE69" i="12"/>
  <c r="AI69" i="12"/>
  <c r="AF70" i="12"/>
  <c r="AK70" i="12"/>
  <c r="AD72" i="12"/>
  <c r="AH72" i="12"/>
  <c r="AE73" i="12"/>
  <c r="AI73" i="12"/>
  <c r="AF74" i="12"/>
  <c r="AK74" i="12"/>
  <c r="AD76" i="12"/>
  <c r="AH76" i="12"/>
  <c r="AE77" i="12"/>
  <c r="AI77" i="12"/>
  <c r="AF78" i="12"/>
  <c r="AK78" i="12"/>
  <c r="AD80" i="12"/>
  <c r="AH80" i="12"/>
  <c r="AE81" i="12"/>
  <c r="AF381" i="12"/>
  <c r="AE380" i="12"/>
  <c r="AD379" i="12"/>
  <c r="AF377" i="12"/>
  <c r="AE376" i="12"/>
  <c r="AD375" i="12"/>
  <c r="AE381" i="12"/>
  <c r="AD380" i="12"/>
  <c r="AF378" i="12"/>
  <c r="AE377" i="12"/>
  <c r="AD376" i="12"/>
  <c r="AD381" i="12"/>
  <c r="AF379" i="12"/>
  <c r="AE378" i="12"/>
  <c r="AD377" i="12"/>
  <c r="AF375" i="12"/>
  <c r="AE374" i="12"/>
  <c r="AD373" i="12"/>
  <c r="AF380" i="12"/>
  <c r="AE379" i="12"/>
  <c r="AE373" i="12"/>
  <c r="AF371" i="12"/>
  <c r="AE370" i="12"/>
  <c r="AD369" i="12"/>
  <c r="AE375" i="12"/>
  <c r="AF373" i="12"/>
  <c r="AD372" i="12"/>
  <c r="AF370" i="12"/>
  <c r="AE369" i="12"/>
  <c r="AD368" i="12"/>
  <c r="AE372" i="12"/>
  <c r="AD371" i="12"/>
  <c r="AE368" i="12"/>
  <c r="AD378" i="12"/>
  <c r="AD374" i="12"/>
  <c r="AF369" i="12"/>
  <c r="AD367" i="12"/>
  <c r="AD366" i="12"/>
  <c r="AF364" i="12"/>
  <c r="AE363" i="12"/>
  <c r="AD362" i="12"/>
  <c r="AF360" i="12"/>
  <c r="AE359" i="12"/>
  <c r="AD358" i="12"/>
  <c r="AF356" i="12"/>
  <c r="AE355" i="12"/>
  <c r="AD354" i="12"/>
  <c r="AF376" i="12"/>
  <c r="AF372" i="12"/>
  <c r="AD370" i="12"/>
  <c r="AF374" i="12"/>
  <c r="AF367" i="12"/>
  <c r="AF366" i="12"/>
  <c r="AD364" i="12"/>
  <c r="AF363" i="12"/>
  <c r="AD361" i="12"/>
  <c r="AE360" i="12"/>
  <c r="AE371" i="12"/>
  <c r="AF368" i="12"/>
  <c r="AE365" i="12"/>
  <c r="AE362" i="12"/>
  <c r="AF361" i="12"/>
  <c r="AD359" i="12"/>
  <c r="AF358" i="12"/>
  <c r="AD356" i="12"/>
  <c r="AF355" i="12"/>
  <c r="AG355" i="12" s="1"/>
  <c r="AF352" i="12"/>
  <c r="AE351" i="12"/>
  <c r="AD350" i="12"/>
  <c r="AF348" i="12"/>
  <c r="AE347" i="12"/>
  <c r="AD346" i="12"/>
  <c r="AF344" i="12"/>
  <c r="AE343" i="12"/>
  <c r="AF365" i="12"/>
  <c r="AF362" i="12"/>
  <c r="AF359" i="12"/>
  <c r="AE358" i="12"/>
  <c r="AE356" i="12"/>
  <c r="AE354" i="12"/>
  <c r="AD353" i="12"/>
  <c r="AE352" i="12"/>
  <c r="AD365" i="12"/>
  <c r="AF357" i="12"/>
  <c r="AD352" i="12"/>
  <c r="AF351" i="12"/>
  <c r="AE367" i="12"/>
  <c r="AE366" i="12"/>
  <c r="AD363" i="12"/>
  <c r="AD360" i="12"/>
  <c r="AE364" i="12"/>
  <c r="AE361" i="12"/>
  <c r="AD357" i="12"/>
  <c r="AF354" i="12"/>
  <c r="AE353" i="12"/>
  <c r="AE350" i="12"/>
  <c r="AF349" i="12"/>
  <c r="AD347" i="12"/>
  <c r="AF346" i="12"/>
  <c r="AD344" i="12"/>
  <c r="AF343" i="12"/>
  <c r="AF341" i="12"/>
  <c r="AE340" i="12"/>
  <c r="AD339" i="12"/>
  <c r="AF337" i="12"/>
  <c r="AE336" i="12"/>
  <c r="AD335" i="12"/>
  <c r="AE357" i="12"/>
  <c r="AD348" i="12"/>
  <c r="AF345" i="12"/>
  <c r="AF342" i="12"/>
  <c r="AD340" i="12"/>
  <c r="AF339" i="12"/>
  <c r="AD337" i="12"/>
  <c r="AF336" i="12"/>
  <c r="AF333" i="12"/>
  <c r="AE332" i="12"/>
  <c r="AD331" i="12"/>
  <c r="AF350" i="12"/>
  <c r="AE349" i="12"/>
  <c r="AF347" i="12"/>
  <c r="AE345" i="12"/>
  <c r="AD343" i="12"/>
  <c r="AE342" i="12"/>
  <c r="AE339" i="12"/>
  <c r="AF338" i="12"/>
  <c r="AD336" i="12"/>
  <c r="AF335" i="12"/>
  <c r="AF334" i="12"/>
  <c r="AE333" i="12"/>
  <c r="AD332" i="12"/>
  <c r="AF330" i="12"/>
  <c r="AE329" i="12"/>
  <c r="AD351" i="12"/>
  <c r="AD349" i="12"/>
  <c r="AD345" i="12"/>
  <c r="AD342" i="12"/>
  <c r="AE341" i="12"/>
  <c r="AE338" i="12"/>
  <c r="AE335" i="12"/>
  <c r="AE334" i="12"/>
  <c r="AD333" i="12"/>
  <c r="AF331" i="12"/>
  <c r="AE330" i="12"/>
  <c r="AD329" i="12"/>
  <c r="AD355" i="12"/>
  <c r="AF353" i="12"/>
  <c r="AG353" i="12" s="1"/>
  <c r="AE348" i="12"/>
  <c r="AE346" i="12"/>
  <c r="AE344" i="12"/>
  <c r="AD341" i="12"/>
  <c r="AF340" i="12"/>
  <c r="AD338" i="12"/>
  <c r="AE337" i="12"/>
  <c r="AD334" i="12"/>
  <c r="AF332" i="12"/>
  <c r="AE331" i="12"/>
  <c r="AD330" i="12"/>
  <c r="AF328" i="12"/>
  <c r="AE327" i="12"/>
  <c r="AD326" i="12"/>
  <c r="AF324" i="12"/>
  <c r="AE323" i="12"/>
  <c r="AD322" i="12"/>
  <c r="AF320" i="12"/>
  <c r="AE319" i="12"/>
  <c r="AF329" i="12"/>
  <c r="AE326" i="12"/>
  <c r="AF325" i="12"/>
  <c r="AD323" i="12"/>
  <c r="AF322" i="12"/>
  <c r="AD320" i="12"/>
  <c r="AF319" i="12"/>
  <c r="AF317" i="12"/>
  <c r="AE316" i="12"/>
  <c r="AD315" i="12"/>
  <c r="AF313" i="12"/>
  <c r="AE312" i="12"/>
  <c r="AD311" i="12"/>
  <c r="AE328" i="12"/>
  <c r="AE325" i="12"/>
  <c r="AE322" i="12"/>
  <c r="AF321" i="12"/>
  <c r="AD319" i="12"/>
  <c r="AF318" i="12"/>
  <c r="AE317" i="12"/>
  <c r="AD316" i="12"/>
  <c r="AF314" i="12"/>
  <c r="AE313" i="12"/>
  <c r="AD312" i="12"/>
  <c r="AF310" i="12"/>
  <c r="AE309" i="12"/>
  <c r="AD328" i="12"/>
  <c r="AF327" i="12"/>
  <c r="AD325" i="12"/>
  <c r="AE324" i="12"/>
  <c r="AE321" i="12"/>
  <c r="AE318" i="12"/>
  <c r="AD317" i="12"/>
  <c r="AF315" i="12"/>
  <c r="AE314" i="12"/>
  <c r="AD313" i="12"/>
  <c r="AF311" i="12"/>
  <c r="AE310" i="12"/>
  <c r="AD309" i="12"/>
  <c r="AD327" i="12"/>
  <c r="AF326" i="12"/>
  <c r="AD324" i="12"/>
  <c r="AF323" i="12"/>
  <c r="AG323" i="12" s="1"/>
  <c r="AD321" i="12"/>
  <c r="AE320" i="12"/>
  <c r="AD318" i="12"/>
  <c r="AF316" i="12"/>
  <c r="AG316" i="12" s="1"/>
  <c r="AE315" i="12"/>
  <c r="AD314" i="12"/>
  <c r="AF312" i="12"/>
  <c r="AE311" i="12"/>
  <c r="AD310" i="12"/>
  <c r="AF308" i="12"/>
  <c r="AE307" i="12"/>
  <c r="AD306" i="12"/>
  <c r="AF304" i="12"/>
  <c r="AE303" i="12"/>
  <c r="AD302" i="12"/>
  <c r="AF300" i="12"/>
  <c r="AE299" i="12"/>
  <c r="AD298" i="12"/>
  <c r="AE305" i="12"/>
  <c r="AE302" i="12"/>
  <c r="AF301" i="12"/>
  <c r="AD299" i="12"/>
  <c r="AF298" i="12"/>
  <c r="AD296" i="12"/>
  <c r="AF294" i="12"/>
  <c r="AE293" i="12"/>
  <c r="AD292" i="12"/>
  <c r="AF290" i="12"/>
  <c r="AE289" i="12"/>
  <c r="AF307" i="12"/>
  <c r="AD305" i="12"/>
  <c r="AE304" i="12"/>
  <c r="AE301" i="12"/>
  <c r="AE298" i="12"/>
  <c r="AF297" i="12"/>
  <c r="AF295" i="12"/>
  <c r="AE308" i="12"/>
  <c r="AD307" i="12"/>
  <c r="AF306" i="12"/>
  <c r="AD304" i="12"/>
  <c r="AF303" i="12"/>
  <c r="AG303" i="12" s="1"/>
  <c r="AD301" i="12"/>
  <c r="AE300" i="12"/>
  <c r="AE297" i="12"/>
  <c r="AF296" i="12"/>
  <c r="AE295" i="12"/>
  <c r="AF309" i="12"/>
  <c r="AG309" i="12" s="1"/>
  <c r="AD308" i="12"/>
  <c r="AE306" i="12"/>
  <c r="AF305" i="12"/>
  <c r="AD303" i="12"/>
  <c r="AF302" i="12"/>
  <c r="AG302" i="12" s="1"/>
  <c r="AD300" i="12"/>
  <c r="AF299" i="12"/>
  <c r="AD297" i="12"/>
  <c r="AE296" i="12"/>
  <c r="AD295" i="12"/>
  <c r="AF293" i="12"/>
  <c r="AG293" i="12" s="1"/>
  <c r="AE292" i="12"/>
  <c r="AD291" i="12"/>
  <c r="AF289" i="12"/>
  <c r="AG289" i="12" s="1"/>
  <c r="AE288" i="12"/>
  <c r="AD287" i="12"/>
  <c r="AF285" i="12"/>
  <c r="AE284" i="12"/>
  <c r="AD294" i="12"/>
  <c r="AE287" i="12"/>
  <c r="AF286" i="12"/>
  <c r="AD284" i="12"/>
  <c r="AD283" i="12"/>
  <c r="AF281" i="12"/>
  <c r="AE280" i="12"/>
  <c r="AD279" i="12"/>
  <c r="AF277" i="12"/>
  <c r="AE276" i="12"/>
  <c r="AD275" i="12"/>
  <c r="AF273" i="12"/>
  <c r="AE272" i="12"/>
  <c r="AD271" i="12"/>
  <c r="AF269" i="12"/>
  <c r="AE268" i="12"/>
  <c r="AD267" i="12"/>
  <c r="AF265" i="12"/>
  <c r="AE264" i="12"/>
  <c r="AD263" i="12"/>
  <c r="AF291" i="12"/>
  <c r="AE290" i="12"/>
  <c r="AD289" i="12"/>
  <c r="AE286" i="12"/>
  <c r="AF282" i="12"/>
  <c r="AE281" i="12"/>
  <c r="AD280" i="12"/>
  <c r="AF278" i="12"/>
  <c r="AE277" i="12"/>
  <c r="AD276" i="12"/>
  <c r="AF274" i="12"/>
  <c r="AE273" i="12"/>
  <c r="AD272" i="12"/>
  <c r="AF270" i="12"/>
  <c r="AE269" i="12"/>
  <c r="AD268" i="12"/>
  <c r="AF266" i="12"/>
  <c r="AF292" i="12"/>
  <c r="AG292" i="12" s="1"/>
  <c r="AE291" i="12"/>
  <c r="AD290" i="12"/>
  <c r="AF288" i="12"/>
  <c r="AG288" i="12" s="1"/>
  <c r="AD286" i="12"/>
  <c r="AE285" i="12"/>
  <c r="AF283" i="12"/>
  <c r="AE282" i="12"/>
  <c r="AD281" i="12"/>
  <c r="AF279" i="12"/>
  <c r="AE278" i="12"/>
  <c r="AD277" i="12"/>
  <c r="AF275" i="12"/>
  <c r="AE274" i="12"/>
  <c r="AD273" i="12"/>
  <c r="AF271" i="12"/>
  <c r="AE270" i="12"/>
  <c r="AD269" i="12"/>
  <c r="AF267" i="12"/>
  <c r="AE266" i="12"/>
  <c r="AD265" i="12"/>
  <c r="AE294" i="12"/>
  <c r="AD293" i="12"/>
  <c r="AD288" i="12"/>
  <c r="AF287" i="12"/>
  <c r="AG287" i="12" s="1"/>
  <c r="AD285" i="12"/>
  <c r="AF284" i="12"/>
  <c r="AG284" i="12" s="1"/>
  <c r="AE283" i="12"/>
  <c r="AD282" i="12"/>
  <c r="AF280" i="12"/>
  <c r="AG280" i="12" s="1"/>
  <c r="AE279" i="12"/>
  <c r="AD278" i="12"/>
  <c r="AF276" i="12"/>
  <c r="AG276" i="12" s="1"/>
  <c r="AE275" i="12"/>
  <c r="AD274" i="12"/>
  <c r="AF272" i="12"/>
  <c r="AG272" i="12" s="1"/>
  <c r="AE271" i="12"/>
  <c r="AD270" i="12"/>
  <c r="AF268" i="12"/>
  <c r="AG268" i="12" s="1"/>
  <c r="AE267" i="12"/>
  <c r="AD266" i="12"/>
  <c r="AF264" i="12"/>
  <c r="AG264" i="12" s="1"/>
  <c r="AE263" i="12"/>
  <c r="AD262" i="12"/>
  <c r="AF260" i="12"/>
  <c r="AE259" i="12"/>
  <c r="AD258" i="12"/>
  <c r="AF256" i="12"/>
  <c r="AE261" i="12"/>
  <c r="AE258" i="12"/>
  <c r="AF257" i="12"/>
  <c r="AF254" i="12"/>
  <c r="AE253" i="12"/>
  <c r="AD252" i="12"/>
  <c r="AF250" i="12"/>
  <c r="AE249" i="12"/>
  <c r="AD248" i="12"/>
  <c r="AF246" i="12"/>
  <c r="AE245" i="12"/>
  <c r="AD244" i="12"/>
  <c r="AF242" i="12"/>
  <c r="AE241" i="12"/>
  <c r="AD240" i="12"/>
  <c r="AF238" i="12"/>
  <c r="AE237" i="12"/>
  <c r="AD236" i="12"/>
  <c r="AF234" i="12"/>
  <c r="AE233" i="12"/>
  <c r="AD232" i="12"/>
  <c r="AF230" i="12"/>
  <c r="AE229" i="12"/>
  <c r="AD228" i="12"/>
  <c r="AD264" i="12"/>
  <c r="AD261" i="12"/>
  <c r="AE260" i="12"/>
  <c r="AE257" i="12"/>
  <c r="AF255" i="12"/>
  <c r="AE254" i="12"/>
  <c r="AD253" i="12"/>
  <c r="AF251" i="12"/>
  <c r="AE250" i="12"/>
  <c r="AD249" i="12"/>
  <c r="AF247" i="12"/>
  <c r="AE246" i="12"/>
  <c r="AD245" i="12"/>
  <c r="AF243" i="12"/>
  <c r="AE242" i="12"/>
  <c r="AD241" i="12"/>
  <c r="AF239" i="12"/>
  <c r="AE238" i="12"/>
  <c r="AD237" i="12"/>
  <c r="AF235" i="12"/>
  <c r="AE234" i="12"/>
  <c r="AD233" i="12"/>
  <c r="AF231" i="12"/>
  <c r="AE230" i="12"/>
  <c r="AF262" i="12"/>
  <c r="AD260" i="12"/>
  <c r="AF259" i="12"/>
  <c r="AD257" i="12"/>
  <c r="AE256" i="12"/>
  <c r="AE255" i="12"/>
  <c r="AD254" i="12"/>
  <c r="AF252" i="12"/>
  <c r="AE251" i="12"/>
  <c r="AD250" i="12"/>
  <c r="AF248" i="12"/>
  <c r="AE247" i="12"/>
  <c r="AD246" i="12"/>
  <c r="AF244" i="12"/>
  <c r="AE243" i="12"/>
  <c r="AD242" i="12"/>
  <c r="AF240" i="12"/>
  <c r="AE239" i="12"/>
  <c r="AD238" i="12"/>
  <c r="AF236" i="12"/>
  <c r="AE235" i="12"/>
  <c r="AD234" i="12"/>
  <c r="AF232" i="12"/>
  <c r="AE231" i="12"/>
  <c r="AD230" i="12"/>
  <c r="AE265" i="12"/>
  <c r="AF263" i="12"/>
  <c r="AG263" i="12" s="1"/>
  <c r="AE262" i="12"/>
  <c r="AF261" i="12"/>
  <c r="AG261" i="12" s="1"/>
  <c r="AD259" i="12"/>
  <c r="AF258" i="12"/>
  <c r="AD256" i="12"/>
  <c r="AD255" i="12"/>
  <c r="AF253" i="12"/>
  <c r="AE252" i="12"/>
  <c r="AD251" i="12"/>
  <c r="AF249" i="12"/>
  <c r="AE248" i="12"/>
  <c r="AD247" i="12"/>
  <c r="AF245" i="12"/>
  <c r="AE244" i="12"/>
  <c r="AD243" i="12"/>
  <c r="AF241" i="12"/>
  <c r="AE240" i="12"/>
  <c r="AD239" i="12"/>
  <c r="AF237" i="12"/>
  <c r="AE236" i="12"/>
  <c r="AD235" i="12"/>
  <c r="AF233" i="12"/>
  <c r="AE232" i="12"/>
  <c r="AD231" i="12"/>
  <c r="AF229" i="12"/>
  <c r="AE228" i="12"/>
  <c r="AD227" i="12"/>
  <c r="AF225" i="12"/>
  <c r="AE224" i="12"/>
  <c r="AD223" i="12"/>
  <c r="AF221" i="12"/>
  <c r="AD225" i="12"/>
  <c r="AF224" i="12"/>
  <c r="AG224" i="12" s="1"/>
  <c r="AD222" i="12"/>
  <c r="AE221" i="12"/>
  <c r="AF220" i="12"/>
  <c r="AE219" i="12"/>
  <c r="AD218" i="12"/>
  <c r="AF216" i="12"/>
  <c r="AE215" i="12"/>
  <c r="AD214" i="12"/>
  <c r="AF212" i="12"/>
  <c r="AE211" i="12"/>
  <c r="AD210" i="12"/>
  <c r="AF208" i="12"/>
  <c r="AE207" i="12"/>
  <c r="AD206" i="12"/>
  <c r="AF204" i="12"/>
  <c r="AE203" i="12"/>
  <c r="AD202" i="12"/>
  <c r="AF200" i="12"/>
  <c r="AE199" i="12"/>
  <c r="AD198" i="12"/>
  <c r="AF196" i="12"/>
  <c r="AE195" i="12"/>
  <c r="AD194" i="12"/>
  <c r="AF192" i="12"/>
  <c r="AE191" i="12"/>
  <c r="AD190" i="12"/>
  <c r="AF227" i="12"/>
  <c r="AF226" i="12"/>
  <c r="AD224" i="12"/>
  <c r="AF223" i="12"/>
  <c r="AD221" i="12"/>
  <c r="AE220" i="12"/>
  <c r="AD219" i="12"/>
  <c r="AF217" i="12"/>
  <c r="AE216" i="12"/>
  <c r="AD215" i="12"/>
  <c r="AF213" i="12"/>
  <c r="AE212" i="12"/>
  <c r="AD211" i="12"/>
  <c r="AF209" i="12"/>
  <c r="AE208" i="12"/>
  <c r="AD207" i="12"/>
  <c r="AF205" i="12"/>
  <c r="AE204" i="12"/>
  <c r="AD203" i="12"/>
  <c r="AF201" i="12"/>
  <c r="AE200" i="12"/>
  <c r="AD199" i="12"/>
  <c r="AF197" i="12"/>
  <c r="AE196" i="12"/>
  <c r="AD195" i="12"/>
  <c r="AF193" i="12"/>
  <c r="AD229" i="12"/>
  <c r="AF228" i="12"/>
  <c r="AE227" i="12"/>
  <c r="AE226" i="12"/>
  <c r="AE223" i="12"/>
  <c r="AF222" i="12"/>
  <c r="AD220" i="12"/>
  <c r="AF218" i="12"/>
  <c r="AE217" i="12"/>
  <c r="AD216" i="12"/>
  <c r="AF214" i="12"/>
  <c r="AE213" i="12"/>
  <c r="AD212" i="12"/>
  <c r="AF210" i="12"/>
  <c r="AE209" i="12"/>
  <c r="AD208" i="12"/>
  <c r="AF206" i="12"/>
  <c r="AE205" i="12"/>
  <c r="AD204" i="12"/>
  <c r="AF202" i="12"/>
  <c r="AE201" i="12"/>
  <c r="AD200" i="12"/>
  <c r="AF198" i="12"/>
  <c r="AE197" i="12"/>
  <c r="AD196" i="12"/>
  <c r="AF194" i="12"/>
  <c r="AE193" i="12"/>
  <c r="AD192" i="12"/>
  <c r="AD226" i="12"/>
  <c r="AE225" i="12"/>
  <c r="AE222" i="12"/>
  <c r="AF219" i="12"/>
  <c r="AG219" i="12" s="1"/>
  <c r="AE218" i="12"/>
  <c r="AD217" i="12"/>
  <c r="AF215" i="12"/>
  <c r="AG215" i="12" s="1"/>
  <c r="AE214" i="12"/>
  <c r="AD213" i="12"/>
  <c r="AF211" i="12"/>
  <c r="AG211" i="12" s="1"/>
  <c r="AE210" i="12"/>
  <c r="AD209" i="12"/>
  <c r="AF207" i="12"/>
  <c r="AG207" i="12" s="1"/>
  <c r="AE206" i="12"/>
  <c r="AD205" i="12"/>
  <c r="AF203" i="12"/>
  <c r="AG203" i="12" s="1"/>
  <c r="AE202" i="12"/>
  <c r="AD201" i="12"/>
  <c r="AF199" i="12"/>
  <c r="AG199" i="12" s="1"/>
  <c r="AE198" i="12"/>
  <c r="AD197" i="12"/>
  <c r="AF195" i="12"/>
  <c r="AG195" i="12" s="1"/>
  <c r="AE194" i="12"/>
  <c r="AD193" i="12"/>
  <c r="AF191" i="12"/>
  <c r="AG191" i="12" s="1"/>
  <c r="AE190" i="12"/>
  <c r="AD189" i="12"/>
  <c r="AF187" i="12"/>
  <c r="AE186" i="12"/>
  <c r="AD185" i="12"/>
  <c r="AE192" i="12"/>
  <c r="AF190" i="12"/>
  <c r="AE189" i="12"/>
  <c r="AE188" i="12"/>
  <c r="AE185" i="12"/>
  <c r="AF184" i="12"/>
  <c r="AE183" i="12"/>
  <c r="AD182" i="12"/>
  <c r="AF180" i="12"/>
  <c r="AE179" i="12"/>
  <c r="AD178" i="12"/>
  <c r="AF176" i="12"/>
  <c r="AE175" i="12"/>
  <c r="AD174" i="12"/>
  <c r="AF172" i="12"/>
  <c r="AE171" i="12"/>
  <c r="AD170" i="12"/>
  <c r="AF168" i="12"/>
  <c r="AE167" i="12"/>
  <c r="AD166" i="12"/>
  <c r="AF164" i="12"/>
  <c r="AE163" i="12"/>
  <c r="AD162" i="12"/>
  <c r="AF160" i="12"/>
  <c r="AE159" i="12"/>
  <c r="AD158" i="12"/>
  <c r="AF156" i="12"/>
  <c r="AE155" i="12"/>
  <c r="AD154" i="12"/>
  <c r="AF152" i="12"/>
  <c r="AD191" i="12"/>
  <c r="AD188" i="12"/>
  <c r="AE187" i="12"/>
  <c r="AE184" i="12"/>
  <c r="AD183" i="12"/>
  <c r="AF181" i="12"/>
  <c r="AE180" i="12"/>
  <c r="AD179" i="12"/>
  <c r="AF177" i="12"/>
  <c r="AE176" i="12"/>
  <c r="AD175" i="12"/>
  <c r="AF173" i="12"/>
  <c r="AE172" i="12"/>
  <c r="AD171" i="12"/>
  <c r="AF169" i="12"/>
  <c r="AE168" i="12"/>
  <c r="AD167" i="12"/>
  <c r="AF165" i="12"/>
  <c r="AE164" i="12"/>
  <c r="AD163" i="12"/>
  <c r="AF161" i="12"/>
  <c r="AE160" i="12"/>
  <c r="AD159" i="12"/>
  <c r="AF157" i="12"/>
  <c r="AE156" i="12"/>
  <c r="AD155" i="12"/>
  <c r="AD187" i="12"/>
  <c r="AF186" i="12"/>
  <c r="AD184" i="12"/>
  <c r="AF182" i="12"/>
  <c r="AE181" i="12"/>
  <c r="AD180" i="12"/>
  <c r="AF178" i="12"/>
  <c r="AE177" i="12"/>
  <c r="AD176" i="12"/>
  <c r="AF174" i="12"/>
  <c r="AE173" i="12"/>
  <c r="AD172" i="12"/>
  <c r="AF170" i="12"/>
  <c r="AE169" i="12"/>
  <c r="AD168" i="12"/>
  <c r="AF166" i="12"/>
  <c r="AE165" i="12"/>
  <c r="AD164" i="12"/>
  <c r="AF162" i="12"/>
  <c r="AE161" i="12"/>
  <c r="AD160" i="12"/>
  <c r="AF158" i="12"/>
  <c r="AE157" i="12"/>
  <c r="AD156" i="12"/>
  <c r="AF154" i="12"/>
  <c r="AE153" i="12"/>
  <c r="AF189" i="12"/>
  <c r="AG189" i="12" s="1"/>
  <c r="AF188" i="12"/>
  <c r="AG188" i="12" s="1"/>
  <c r="AD186" i="12"/>
  <c r="AF185" i="12"/>
  <c r="AF183" i="12"/>
  <c r="AG183" i="12" s="1"/>
  <c r="AE182" i="12"/>
  <c r="AD181" i="12"/>
  <c r="AF179" i="12"/>
  <c r="AG179" i="12" s="1"/>
  <c r="AE178" i="12"/>
  <c r="AD177" i="12"/>
  <c r="AF175" i="12"/>
  <c r="AG175" i="12" s="1"/>
  <c r="AE174" i="12"/>
  <c r="AD173" i="12"/>
  <c r="AF171" i="12"/>
  <c r="AG171" i="12" s="1"/>
  <c r="AE170" i="12"/>
  <c r="AD169" i="12"/>
  <c r="AF167" i="12"/>
  <c r="AG167" i="12" s="1"/>
  <c r="AE166" i="12"/>
  <c r="AD165" i="12"/>
  <c r="AF163" i="12"/>
  <c r="AG163" i="12" s="1"/>
  <c r="AE162" i="12"/>
  <c r="AD161" i="12"/>
  <c r="AF159" i="12"/>
  <c r="AG159" i="12" s="1"/>
  <c r="AE158" i="12"/>
  <c r="AD157" i="12"/>
  <c r="AF155" i="12"/>
  <c r="AG155" i="12" s="1"/>
  <c r="AE154" i="12"/>
  <c r="AD153" i="12"/>
  <c r="AF151" i="12"/>
  <c r="AE150" i="12"/>
  <c r="AD149" i="12"/>
  <c r="AF147" i="12"/>
  <c r="AE146" i="12"/>
  <c r="AE149" i="12"/>
  <c r="AF148" i="12"/>
  <c r="AD146" i="12"/>
  <c r="AF145" i="12"/>
  <c r="AE144" i="12"/>
  <c r="AD143" i="12"/>
  <c r="AF141" i="12"/>
  <c r="AE140" i="12"/>
  <c r="AD139" i="12"/>
  <c r="AF137" i="12"/>
  <c r="AE136" i="12"/>
  <c r="AD135" i="12"/>
  <c r="AF133" i="12"/>
  <c r="AE132" i="12"/>
  <c r="AD131" i="12"/>
  <c r="AF129" i="12"/>
  <c r="AE128" i="12"/>
  <c r="AD127" i="12"/>
  <c r="AF125" i="12"/>
  <c r="AE124" i="12"/>
  <c r="AD123" i="12"/>
  <c r="AF121" i="12"/>
  <c r="AE120" i="12"/>
  <c r="AD119" i="12"/>
  <c r="AF117" i="12"/>
  <c r="AE116" i="12"/>
  <c r="AD115" i="12"/>
  <c r="AF113" i="12"/>
  <c r="AE112" i="12"/>
  <c r="AD111" i="12"/>
  <c r="AF109" i="12"/>
  <c r="AE108" i="12"/>
  <c r="AD107" i="12"/>
  <c r="AF105" i="12"/>
  <c r="AE104" i="12"/>
  <c r="AD103" i="12"/>
  <c r="AF101" i="12"/>
  <c r="AE100" i="12"/>
  <c r="AD99" i="12"/>
  <c r="AF97" i="12"/>
  <c r="AE96" i="12"/>
  <c r="AD95" i="12"/>
  <c r="AF93" i="12"/>
  <c r="AE92" i="12"/>
  <c r="AD91" i="12"/>
  <c r="AF89" i="12"/>
  <c r="AE88" i="12"/>
  <c r="AD87" i="12"/>
  <c r="AE152" i="12"/>
  <c r="AE151" i="12"/>
  <c r="AE148" i="12"/>
  <c r="AE145" i="12"/>
  <c r="AD144" i="12"/>
  <c r="AF142" i="12"/>
  <c r="AE141" i="12"/>
  <c r="AD140" i="12"/>
  <c r="AF138" i="12"/>
  <c r="AE137" i="12"/>
  <c r="AD136" i="12"/>
  <c r="AF134" i="12"/>
  <c r="AE133" i="12"/>
  <c r="AD132" i="12"/>
  <c r="AF130" i="12"/>
  <c r="AE129" i="12"/>
  <c r="AD128" i="12"/>
  <c r="AF126" i="12"/>
  <c r="AE125" i="12"/>
  <c r="AD124" i="12"/>
  <c r="AF122" i="12"/>
  <c r="AE121" i="12"/>
  <c r="AD120" i="12"/>
  <c r="AF118" i="12"/>
  <c r="AE117" i="12"/>
  <c r="AD116" i="12"/>
  <c r="AF114" i="12"/>
  <c r="AE113" i="12"/>
  <c r="AD112" i="12"/>
  <c r="AF110" i="12"/>
  <c r="AE109" i="12"/>
  <c r="AD108" i="12"/>
  <c r="AF106" i="12"/>
  <c r="AE105" i="12"/>
  <c r="AD104" i="12"/>
  <c r="AF102" i="12"/>
  <c r="AE101" i="12"/>
  <c r="AD100" i="12"/>
  <c r="AF98" i="12"/>
  <c r="AE97" i="12"/>
  <c r="AD96" i="12"/>
  <c r="AF94" i="12"/>
  <c r="AE93" i="12"/>
  <c r="AD92" i="12"/>
  <c r="AF90" i="12"/>
  <c r="AE89" i="12"/>
  <c r="AD88" i="12"/>
  <c r="AF86" i="12"/>
  <c r="AE85" i="12"/>
  <c r="AD84" i="12"/>
  <c r="AF82" i="12"/>
  <c r="AD152" i="12"/>
  <c r="AD151" i="12"/>
  <c r="AF150" i="12"/>
  <c r="AD148" i="12"/>
  <c r="AE147" i="12"/>
  <c r="AD145" i="12"/>
  <c r="AF143" i="12"/>
  <c r="AE142" i="12"/>
  <c r="AD141" i="12"/>
  <c r="AF139" i="12"/>
  <c r="AE138" i="12"/>
  <c r="AD137" i="12"/>
  <c r="AF135" i="12"/>
  <c r="AE134" i="12"/>
  <c r="AD133" i="12"/>
  <c r="AF131" i="12"/>
  <c r="AE130" i="12"/>
  <c r="AD129" i="12"/>
  <c r="AF127" i="12"/>
  <c r="AE126" i="12"/>
  <c r="AD125" i="12"/>
  <c r="AF123" i="12"/>
  <c r="AE122" i="12"/>
  <c r="AD121" i="12"/>
  <c r="AF119" i="12"/>
  <c r="AE118" i="12"/>
  <c r="AD117" i="12"/>
  <c r="AF115" i="12"/>
  <c r="AE114" i="12"/>
  <c r="AD113" i="12"/>
  <c r="AF111" i="12"/>
  <c r="AE110" i="12"/>
  <c r="AD109" i="12"/>
  <c r="AF107" i="12"/>
  <c r="AE106" i="12"/>
  <c r="AD105" i="12"/>
  <c r="AF103" i="12"/>
  <c r="AE102" i="12"/>
  <c r="AD101" i="12"/>
  <c r="AF99" i="12"/>
  <c r="AE98" i="12"/>
  <c r="AD97" i="12"/>
  <c r="AF95" i="12"/>
  <c r="AE94" i="12"/>
  <c r="AD93" i="12"/>
  <c r="AF91" i="12"/>
  <c r="AE90" i="12"/>
  <c r="AD89" i="12"/>
  <c r="AF87" i="12"/>
  <c r="AE86" i="12"/>
  <c r="AD85" i="12"/>
  <c r="AF83" i="12"/>
  <c r="AE82" i="12"/>
  <c r="AD81" i="12"/>
  <c r="AF153" i="12"/>
  <c r="AG153" i="12" s="1"/>
  <c r="AD150" i="12"/>
  <c r="AF149" i="12"/>
  <c r="AD147" i="12"/>
  <c r="AF146" i="12"/>
  <c r="AF144" i="12"/>
  <c r="AE143" i="12"/>
  <c r="AD142" i="12"/>
  <c r="AF140" i="12"/>
  <c r="AE139" i="12"/>
  <c r="AD138" i="12"/>
  <c r="AF136" i="12"/>
  <c r="AG136" i="12" s="1"/>
  <c r="AE135" i="12"/>
  <c r="AD134" i="12"/>
  <c r="AF132" i="12"/>
  <c r="AE131" i="12"/>
  <c r="AD130" i="12"/>
  <c r="AF128" i="12"/>
  <c r="AE127" i="12"/>
  <c r="AD126" i="12"/>
  <c r="AF124" i="12"/>
  <c r="AE123" i="12"/>
  <c r="AD122" i="12"/>
  <c r="AF120" i="12"/>
  <c r="AG120" i="12" s="1"/>
  <c r="AE119" i="12"/>
  <c r="AD118" i="12"/>
  <c r="AF116" i="12"/>
  <c r="AE115" i="12"/>
  <c r="AD114" i="12"/>
  <c r="AF112" i="12"/>
  <c r="AE111" i="12"/>
  <c r="AD110" i="12"/>
  <c r="AF108" i="12"/>
  <c r="AE107" i="12"/>
  <c r="AD106" i="12"/>
  <c r="AF104" i="12"/>
  <c r="AG104" i="12" s="1"/>
  <c r="AE103" i="12"/>
  <c r="AD102" i="12"/>
  <c r="AF100" i="12"/>
  <c r="AE99" i="12"/>
  <c r="AD98" i="12"/>
  <c r="AF96" i="12"/>
  <c r="AE95" i="12"/>
  <c r="AD94" i="12"/>
  <c r="AF92" i="12"/>
  <c r="AE91" i="12"/>
  <c r="AD90" i="12"/>
  <c r="AF88" i="12"/>
  <c r="AG88" i="12" s="1"/>
  <c r="AE87" i="12"/>
  <c r="AD86" i="12"/>
  <c r="AF84" i="12"/>
  <c r="AG84" i="12" s="1"/>
  <c r="AE83" i="12"/>
  <c r="AD82" i="12"/>
  <c r="O12" i="12"/>
  <c r="O13" i="12" s="1"/>
  <c r="O15" i="12" s="1"/>
  <c r="O16" i="12" s="1"/>
  <c r="K17" i="12"/>
  <c r="Y22" i="12"/>
  <c r="AD23" i="12"/>
  <c r="AD24" i="12" s="1"/>
  <c r="AD25" i="12" s="1"/>
  <c r="AF25" i="12" s="1"/>
  <c r="AH23" i="12"/>
  <c r="AH24" i="12" s="1"/>
  <c r="AH25" i="12" s="1"/>
  <c r="AH26" i="12" s="1"/>
  <c r="AE24" i="12"/>
  <c r="AI24" i="12"/>
  <c r="AK25" i="12"/>
  <c r="AE28" i="12"/>
  <c r="AI28" i="12"/>
  <c r="AK29" i="12"/>
  <c r="AE32" i="12"/>
  <c r="AI32" i="12"/>
  <c r="AD35" i="12"/>
  <c r="AH35" i="12"/>
  <c r="AE36" i="12"/>
  <c r="AI36" i="12"/>
  <c r="AF37" i="12"/>
  <c r="AK37" i="12"/>
  <c r="AD39" i="12"/>
  <c r="AH39" i="12"/>
  <c r="AE40" i="12"/>
  <c r="AI40" i="12"/>
  <c r="AF41" i="12"/>
  <c r="AK41" i="12"/>
  <c r="AD43" i="12"/>
  <c r="AH43" i="12"/>
  <c r="AE44" i="12"/>
  <c r="AI44" i="12"/>
  <c r="AF45" i="12"/>
  <c r="AK45" i="12"/>
  <c r="AD47" i="12"/>
  <c r="AH47" i="12"/>
  <c r="AE48" i="12"/>
  <c r="AI48" i="12"/>
  <c r="AF49" i="12"/>
  <c r="AK49" i="12"/>
  <c r="AD51" i="12"/>
  <c r="AH51" i="12"/>
  <c r="AE52" i="12"/>
  <c r="AI52" i="12"/>
  <c r="AF53" i="12"/>
  <c r="AK53" i="12"/>
  <c r="AD55" i="12"/>
  <c r="AH55" i="12"/>
  <c r="AE56" i="12"/>
  <c r="AI56" i="12"/>
  <c r="AF57" i="12"/>
  <c r="AK57" i="12"/>
  <c r="AD59" i="12"/>
  <c r="AH59" i="12"/>
  <c r="AE60" i="12"/>
  <c r="AI60" i="12"/>
  <c r="AF61" i="12"/>
  <c r="AK61" i="12"/>
  <c r="AD63" i="12"/>
  <c r="AH63" i="12"/>
  <c r="AE64" i="12"/>
  <c r="AI64" i="12"/>
  <c r="AF65" i="12"/>
  <c r="AK65" i="12"/>
  <c r="AD67" i="12"/>
  <c r="AH67" i="12"/>
  <c r="AE68" i="12"/>
  <c r="AI68" i="12"/>
  <c r="AF69" i="12"/>
  <c r="AK69" i="12"/>
  <c r="AD71" i="12"/>
  <c r="AH71" i="12"/>
  <c r="AE72" i="12"/>
  <c r="AI72" i="12"/>
  <c r="AF73" i="12"/>
  <c r="AK73" i="12"/>
  <c r="AD75" i="12"/>
  <c r="AH75" i="12"/>
  <c r="AE76" i="12"/>
  <c r="AI76" i="12"/>
  <c r="AF77" i="12"/>
  <c r="AK77" i="12"/>
  <c r="AD79" i="12"/>
  <c r="AH79" i="12"/>
  <c r="AE80" i="12"/>
  <c r="AI80" i="12"/>
  <c r="AF81" i="12"/>
  <c r="AK381" i="12"/>
  <c r="AI380" i="12"/>
  <c r="AH379" i="12"/>
  <c r="AK377" i="12"/>
  <c r="AI376" i="12"/>
  <c r="AH375" i="12"/>
  <c r="AI381" i="12"/>
  <c r="AH380" i="12"/>
  <c r="AK378" i="12"/>
  <c r="AI377" i="12"/>
  <c r="AH376" i="12"/>
  <c r="AK374" i="12"/>
  <c r="AH381" i="12"/>
  <c r="AK379" i="12"/>
  <c r="AI378" i="12"/>
  <c r="AH377" i="12"/>
  <c r="AK375" i="12"/>
  <c r="AI374" i="12"/>
  <c r="AH373" i="12"/>
  <c r="AK380" i="12"/>
  <c r="AK376" i="12"/>
  <c r="AH374" i="12"/>
  <c r="AK373" i="12"/>
  <c r="AK371" i="12"/>
  <c r="AI370" i="12"/>
  <c r="AH369" i="12"/>
  <c r="AI379" i="12"/>
  <c r="AH372" i="12"/>
  <c r="AK370" i="12"/>
  <c r="AI369" i="12"/>
  <c r="AH368" i="12"/>
  <c r="AI375" i="12"/>
  <c r="AK369" i="12"/>
  <c r="AK368" i="12"/>
  <c r="AI372" i="12"/>
  <c r="AH371" i="12"/>
  <c r="AI367" i="12"/>
  <c r="AH366" i="12"/>
  <c r="AK364" i="12"/>
  <c r="AI363" i="12"/>
  <c r="AH362" i="12"/>
  <c r="AK360" i="12"/>
  <c r="AI359" i="12"/>
  <c r="AH358" i="12"/>
  <c r="AK356" i="12"/>
  <c r="AI355" i="12"/>
  <c r="AH354" i="12"/>
  <c r="AI371" i="12"/>
  <c r="AI368" i="12"/>
  <c r="AH365" i="12"/>
  <c r="AI364" i="12"/>
  <c r="AI361" i="12"/>
  <c r="AH378" i="12"/>
  <c r="AI373" i="12"/>
  <c r="AK372" i="12"/>
  <c r="AH370" i="12"/>
  <c r="AK367" i="12"/>
  <c r="AI366" i="12"/>
  <c r="AK365" i="12"/>
  <c r="AH363" i="12"/>
  <c r="AK362" i="12"/>
  <c r="AH360" i="12"/>
  <c r="AK359" i="12"/>
  <c r="AH357" i="12"/>
  <c r="AI356" i="12"/>
  <c r="AK352" i="12"/>
  <c r="AI351" i="12"/>
  <c r="AH350" i="12"/>
  <c r="AK348" i="12"/>
  <c r="AI347" i="12"/>
  <c r="AH346" i="12"/>
  <c r="AK344" i="12"/>
  <c r="AI343" i="12"/>
  <c r="AK366" i="12"/>
  <c r="AK363" i="12"/>
  <c r="AI360" i="12"/>
  <c r="AI357" i="12"/>
  <c r="AH355" i="12"/>
  <c r="AI353" i="12"/>
  <c r="AI350" i="12"/>
  <c r="AH367" i="12"/>
  <c r="AK361" i="12"/>
  <c r="AK358" i="12"/>
  <c r="AK354" i="12"/>
  <c r="AH353" i="12"/>
  <c r="AI352" i="12"/>
  <c r="AH364" i="12"/>
  <c r="AH361" i="12"/>
  <c r="AI358" i="12"/>
  <c r="AI365" i="12"/>
  <c r="AI362" i="12"/>
  <c r="AH359" i="12"/>
  <c r="AK357" i="12"/>
  <c r="AK355" i="12"/>
  <c r="AK353" i="12"/>
  <c r="AH351" i="12"/>
  <c r="AK350" i="12"/>
  <c r="AH348" i="12"/>
  <c r="AK347" i="12"/>
  <c r="AH345" i="12"/>
  <c r="AI344" i="12"/>
  <c r="AK341" i="12"/>
  <c r="AI340" i="12"/>
  <c r="AH339" i="12"/>
  <c r="AK337" i="12"/>
  <c r="AI336" i="12"/>
  <c r="AH335" i="12"/>
  <c r="AI354" i="12"/>
  <c r="AH349" i="12"/>
  <c r="AK346" i="12"/>
  <c r="AH341" i="12"/>
  <c r="AK340" i="12"/>
  <c r="AH338" i="12"/>
  <c r="AI337" i="12"/>
  <c r="AK333" i="12"/>
  <c r="AI332" i="12"/>
  <c r="AH331" i="12"/>
  <c r="AH356" i="12"/>
  <c r="AK351" i="12"/>
  <c r="AI348" i="12"/>
  <c r="AI346" i="12"/>
  <c r="AH344" i="12"/>
  <c r="AK342" i="12"/>
  <c r="AH340" i="12"/>
  <c r="AK339" i="12"/>
  <c r="AH337" i="12"/>
  <c r="AK336" i="12"/>
  <c r="AK334" i="12"/>
  <c r="AI333" i="12"/>
  <c r="AH332" i="12"/>
  <c r="AK330" i="12"/>
  <c r="AI329" i="12"/>
  <c r="AH352" i="12"/>
  <c r="AK349" i="12"/>
  <c r="AK345" i="12"/>
  <c r="AK343" i="12"/>
  <c r="AI342" i="12"/>
  <c r="AI339" i="12"/>
  <c r="AK338" i="12"/>
  <c r="AH336" i="12"/>
  <c r="AK335" i="12"/>
  <c r="AI334" i="12"/>
  <c r="AH333" i="12"/>
  <c r="AK331" i="12"/>
  <c r="AI330" i="12"/>
  <c r="AH329" i="12"/>
  <c r="AI349" i="12"/>
  <c r="AH347" i="12"/>
  <c r="AI345" i="12"/>
  <c r="AH343" i="12"/>
  <c r="AH342" i="12"/>
  <c r="AI341" i="12"/>
  <c r="AI338" i="12"/>
  <c r="AI335" i="12"/>
  <c r="AH334" i="12"/>
  <c r="AK332" i="12"/>
  <c r="AI331" i="12"/>
  <c r="AH330" i="12"/>
  <c r="AK328" i="12"/>
  <c r="AI327" i="12"/>
  <c r="AH326" i="12"/>
  <c r="AK324" i="12"/>
  <c r="AI323" i="12"/>
  <c r="AH322" i="12"/>
  <c r="AK320" i="12"/>
  <c r="AI319" i="12"/>
  <c r="AH327" i="12"/>
  <c r="AK326" i="12"/>
  <c r="AH324" i="12"/>
  <c r="AK323" i="12"/>
  <c r="AH321" i="12"/>
  <c r="AI320" i="12"/>
  <c r="AK317" i="12"/>
  <c r="AI316" i="12"/>
  <c r="AH315" i="12"/>
  <c r="AK313" i="12"/>
  <c r="AI312" i="12"/>
  <c r="AH311" i="12"/>
  <c r="AI326" i="12"/>
  <c r="AK325" i="12"/>
  <c r="AH323" i="12"/>
  <c r="AK322" i="12"/>
  <c r="AH320" i="12"/>
  <c r="AK319" i="12"/>
  <c r="AK318" i="12"/>
  <c r="AI317" i="12"/>
  <c r="AH316" i="12"/>
  <c r="AK314" i="12"/>
  <c r="AI313" i="12"/>
  <c r="AH312" i="12"/>
  <c r="AK310" i="12"/>
  <c r="AI309" i="12"/>
  <c r="AI328" i="12"/>
  <c r="AI325" i="12"/>
  <c r="AI322" i="12"/>
  <c r="AK321" i="12"/>
  <c r="AH319" i="12"/>
  <c r="AI318" i="12"/>
  <c r="AH317" i="12"/>
  <c r="AK315" i="12"/>
  <c r="AI314" i="12"/>
  <c r="AH313" i="12"/>
  <c r="AK311" i="12"/>
  <c r="AI310" i="12"/>
  <c r="AH309" i="12"/>
  <c r="AK329" i="12"/>
  <c r="AH328" i="12"/>
  <c r="AK327" i="12"/>
  <c r="AH325" i="12"/>
  <c r="AI324" i="12"/>
  <c r="AI321" i="12"/>
  <c r="AH318" i="12"/>
  <c r="AK316" i="12"/>
  <c r="AI315" i="12"/>
  <c r="AH314" i="12"/>
  <c r="AK312" i="12"/>
  <c r="AI311" i="12"/>
  <c r="AH310" i="12"/>
  <c r="AK308" i="12"/>
  <c r="AI307" i="12"/>
  <c r="AH306" i="12"/>
  <c r="AK304" i="12"/>
  <c r="AI303" i="12"/>
  <c r="AH302" i="12"/>
  <c r="AK300" i="12"/>
  <c r="AI299" i="12"/>
  <c r="AH298" i="12"/>
  <c r="AI308" i="12"/>
  <c r="AI306" i="12"/>
  <c r="AK305" i="12"/>
  <c r="AH303" i="12"/>
  <c r="AK302" i="12"/>
  <c r="AH300" i="12"/>
  <c r="AK299" i="12"/>
  <c r="AH297" i="12"/>
  <c r="AH296" i="12"/>
  <c r="AK294" i="12"/>
  <c r="AI293" i="12"/>
  <c r="AH292" i="12"/>
  <c r="AK290" i="12"/>
  <c r="AI289" i="12"/>
  <c r="AH308" i="12"/>
  <c r="AI305" i="12"/>
  <c r="AI302" i="12"/>
  <c r="AK301" i="12"/>
  <c r="AH299" i="12"/>
  <c r="AK298" i="12"/>
  <c r="AK295" i="12"/>
  <c r="AK309" i="12"/>
  <c r="AK307" i="12"/>
  <c r="AH305" i="12"/>
  <c r="AI304" i="12"/>
  <c r="AI301" i="12"/>
  <c r="AI298" i="12"/>
  <c r="AK297" i="12"/>
  <c r="AK296" i="12"/>
  <c r="AI295" i="12"/>
  <c r="AH307" i="12"/>
  <c r="AK306" i="12"/>
  <c r="AH304" i="12"/>
  <c r="AK303" i="12"/>
  <c r="AH301" i="12"/>
  <c r="AI300" i="12"/>
  <c r="AI297" i="12"/>
  <c r="AI296" i="12"/>
  <c r="AH295" i="12"/>
  <c r="AK293" i="12"/>
  <c r="AI292" i="12"/>
  <c r="AH291" i="12"/>
  <c r="AK289" i="12"/>
  <c r="AI288" i="12"/>
  <c r="AH287" i="12"/>
  <c r="AK285" i="12"/>
  <c r="AI284" i="12"/>
  <c r="AK292" i="12"/>
  <c r="AI291" i="12"/>
  <c r="AH290" i="12"/>
  <c r="AH288" i="12"/>
  <c r="AK287" i="12"/>
  <c r="AH285" i="12"/>
  <c r="AK284" i="12"/>
  <c r="AH283" i="12"/>
  <c r="AK281" i="12"/>
  <c r="AI280" i="12"/>
  <c r="AH279" i="12"/>
  <c r="AK277" i="12"/>
  <c r="AI276" i="12"/>
  <c r="AH275" i="12"/>
  <c r="AK273" i="12"/>
  <c r="AI272" i="12"/>
  <c r="AH271" i="12"/>
  <c r="AK269" i="12"/>
  <c r="AI268" i="12"/>
  <c r="AH267" i="12"/>
  <c r="AK265" i="12"/>
  <c r="AI264" i="12"/>
  <c r="AH263" i="12"/>
  <c r="AI294" i="12"/>
  <c r="AH293" i="12"/>
  <c r="AI287" i="12"/>
  <c r="AK286" i="12"/>
  <c r="AH284" i="12"/>
  <c r="AK282" i="12"/>
  <c r="AI281" i="12"/>
  <c r="AH280" i="12"/>
  <c r="AK278" i="12"/>
  <c r="AI277" i="12"/>
  <c r="AH276" i="12"/>
  <c r="AK274" i="12"/>
  <c r="AI273" i="12"/>
  <c r="AH272" i="12"/>
  <c r="AK270" i="12"/>
  <c r="AI269" i="12"/>
  <c r="AH268" i="12"/>
  <c r="AK266" i="12"/>
  <c r="AH294" i="12"/>
  <c r="AI286" i="12"/>
  <c r="AK283" i="12"/>
  <c r="AI282" i="12"/>
  <c r="AH281" i="12"/>
  <c r="AK279" i="12"/>
  <c r="AI278" i="12"/>
  <c r="AH277" i="12"/>
  <c r="AK275" i="12"/>
  <c r="AI274" i="12"/>
  <c r="AH273" i="12"/>
  <c r="AK271" i="12"/>
  <c r="AI270" i="12"/>
  <c r="AH269" i="12"/>
  <c r="AK267" i="12"/>
  <c r="AI266" i="12"/>
  <c r="AH265" i="12"/>
  <c r="AK291" i="12"/>
  <c r="AI290" i="12"/>
  <c r="AH289" i="12"/>
  <c r="AK288" i="12"/>
  <c r="AH286" i="12"/>
  <c r="AI285" i="12"/>
  <c r="AI283" i="12"/>
  <c r="AH282" i="12"/>
  <c r="AK280" i="12"/>
  <c r="AI279" i="12"/>
  <c r="AH278" i="12"/>
  <c r="AK276" i="12"/>
  <c r="AI275" i="12"/>
  <c r="AH274" i="12"/>
  <c r="AK272" i="12"/>
  <c r="AI271" i="12"/>
  <c r="AH270" i="12"/>
  <c r="AK268" i="12"/>
  <c r="AI267" i="12"/>
  <c r="AH266" i="12"/>
  <c r="AK264" i="12"/>
  <c r="AI263" i="12"/>
  <c r="AH262" i="12"/>
  <c r="AK260" i="12"/>
  <c r="AI259" i="12"/>
  <c r="AH258" i="12"/>
  <c r="AK256" i="12"/>
  <c r="AH264" i="12"/>
  <c r="AK262" i="12"/>
  <c r="AK261" i="12"/>
  <c r="AH259" i="12"/>
  <c r="AK258" i="12"/>
  <c r="AH256" i="12"/>
  <c r="AK254" i="12"/>
  <c r="AI253" i="12"/>
  <c r="AH252" i="12"/>
  <c r="AK250" i="12"/>
  <c r="AI249" i="12"/>
  <c r="AH248" i="12"/>
  <c r="AK246" i="12"/>
  <c r="AI245" i="12"/>
  <c r="AH244" i="12"/>
  <c r="AK242" i="12"/>
  <c r="AI241" i="12"/>
  <c r="AH240" i="12"/>
  <c r="AK238" i="12"/>
  <c r="AI237" i="12"/>
  <c r="AH236" i="12"/>
  <c r="AK234" i="12"/>
  <c r="AI233" i="12"/>
  <c r="AH232" i="12"/>
  <c r="AK230" i="12"/>
  <c r="AI229" i="12"/>
  <c r="AH228" i="12"/>
  <c r="AK263" i="12"/>
  <c r="AI262" i="12"/>
  <c r="AI261" i="12"/>
  <c r="AI258" i="12"/>
  <c r="AK257" i="12"/>
  <c r="AK255" i="12"/>
  <c r="AI254" i="12"/>
  <c r="AH253" i="12"/>
  <c r="AK251" i="12"/>
  <c r="AI250" i="12"/>
  <c r="AH249" i="12"/>
  <c r="AK247" i="12"/>
  <c r="AI246" i="12"/>
  <c r="AH245" i="12"/>
  <c r="AK243" i="12"/>
  <c r="AI242" i="12"/>
  <c r="AH241" i="12"/>
  <c r="AK239" i="12"/>
  <c r="AI238" i="12"/>
  <c r="AH237" i="12"/>
  <c r="AK235" i="12"/>
  <c r="AI234" i="12"/>
  <c r="AH233" i="12"/>
  <c r="AK231" i="12"/>
  <c r="AI230" i="12"/>
  <c r="AI265" i="12"/>
  <c r="AH261" i="12"/>
  <c r="AI260" i="12"/>
  <c r="AI257" i="12"/>
  <c r="AI255" i="12"/>
  <c r="AH254" i="12"/>
  <c r="AK252" i="12"/>
  <c r="AI251" i="12"/>
  <c r="AH250" i="12"/>
  <c r="AK248" i="12"/>
  <c r="AI247" i="12"/>
  <c r="AH246" i="12"/>
  <c r="AK244" i="12"/>
  <c r="AI243" i="12"/>
  <c r="AH242" i="12"/>
  <c r="AK240" i="12"/>
  <c r="AI239" i="12"/>
  <c r="AH238" i="12"/>
  <c r="AK236" i="12"/>
  <c r="AI235" i="12"/>
  <c r="AH234" i="12"/>
  <c r="AK232" i="12"/>
  <c r="AI231" i="12"/>
  <c r="AH230" i="12"/>
  <c r="AH260" i="12"/>
  <c r="AK259" i="12"/>
  <c r="AH257" i="12"/>
  <c r="AI256" i="12"/>
  <c r="AH255" i="12"/>
  <c r="AK253" i="12"/>
  <c r="AI252" i="12"/>
  <c r="AH251" i="12"/>
  <c r="AK249" i="12"/>
  <c r="AI248" i="12"/>
  <c r="AH247" i="12"/>
  <c r="AK245" i="12"/>
  <c r="AI244" i="12"/>
  <c r="AH243" i="12"/>
  <c r="AK241" i="12"/>
  <c r="AI240" i="12"/>
  <c r="AH239" i="12"/>
  <c r="AK237" i="12"/>
  <c r="AI236" i="12"/>
  <c r="AH235" i="12"/>
  <c r="AK233" i="12"/>
  <c r="AI232" i="12"/>
  <c r="AH231" i="12"/>
  <c r="AK229" i="12"/>
  <c r="AI228" i="12"/>
  <c r="AH227" i="12"/>
  <c r="AK225" i="12"/>
  <c r="AI224" i="12"/>
  <c r="AH223" i="12"/>
  <c r="AK221" i="12"/>
  <c r="AK228" i="12"/>
  <c r="AI227" i="12"/>
  <c r="AH226" i="12"/>
  <c r="AI225" i="12"/>
  <c r="AI222" i="12"/>
  <c r="AK220" i="12"/>
  <c r="AI219" i="12"/>
  <c r="AH218" i="12"/>
  <c r="AK216" i="12"/>
  <c r="AI215" i="12"/>
  <c r="AH214" i="12"/>
  <c r="AK212" i="12"/>
  <c r="AI211" i="12"/>
  <c r="AH210" i="12"/>
  <c r="AK208" i="12"/>
  <c r="AI207" i="12"/>
  <c r="AH206" i="12"/>
  <c r="AK204" i="12"/>
  <c r="AI203" i="12"/>
  <c r="AH202" i="12"/>
  <c r="AK200" i="12"/>
  <c r="AI199" i="12"/>
  <c r="AH198" i="12"/>
  <c r="AK196" i="12"/>
  <c r="AI195" i="12"/>
  <c r="AH194" i="12"/>
  <c r="AK192" i="12"/>
  <c r="AI191" i="12"/>
  <c r="AH190" i="12"/>
  <c r="AH229" i="12"/>
  <c r="AH225" i="12"/>
  <c r="AK224" i="12"/>
  <c r="AH222" i="12"/>
  <c r="AI221" i="12"/>
  <c r="AI220" i="12"/>
  <c r="AH219" i="12"/>
  <c r="AK217" i="12"/>
  <c r="AI216" i="12"/>
  <c r="AH215" i="12"/>
  <c r="AK213" i="12"/>
  <c r="AI212" i="12"/>
  <c r="AH211" i="12"/>
  <c r="AK209" i="12"/>
  <c r="AI208" i="12"/>
  <c r="AH207" i="12"/>
  <c r="AK205" i="12"/>
  <c r="AI204" i="12"/>
  <c r="AH203" i="12"/>
  <c r="AK201" i="12"/>
  <c r="AI200" i="12"/>
  <c r="AH199" i="12"/>
  <c r="AK197" i="12"/>
  <c r="AI196" i="12"/>
  <c r="AH195" i="12"/>
  <c r="AK193" i="12"/>
  <c r="AI192" i="12"/>
  <c r="AK226" i="12"/>
  <c r="AH224" i="12"/>
  <c r="AK223" i="12"/>
  <c r="AH221" i="12"/>
  <c r="AH220" i="12"/>
  <c r="AK218" i="12"/>
  <c r="AI217" i="12"/>
  <c r="AH216" i="12"/>
  <c r="AK214" i="12"/>
  <c r="AI213" i="12"/>
  <c r="AH212" i="12"/>
  <c r="AK210" i="12"/>
  <c r="AI209" i="12"/>
  <c r="AH208" i="12"/>
  <c r="AK206" i="12"/>
  <c r="AI205" i="12"/>
  <c r="AH204" i="12"/>
  <c r="AK202" i="12"/>
  <c r="AI201" i="12"/>
  <c r="AH200" i="12"/>
  <c r="AK198" i="12"/>
  <c r="AI197" i="12"/>
  <c r="AH196" i="12"/>
  <c r="AK194" i="12"/>
  <c r="AI193" i="12"/>
  <c r="AH192" i="12"/>
  <c r="AK227" i="12"/>
  <c r="AI226" i="12"/>
  <c r="AI223" i="12"/>
  <c r="AK222" i="12"/>
  <c r="AK219" i="12"/>
  <c r="AI218" i="12"/>
  <c r="AH217" i="12"/>
  <c r="AK215" i="12"/>
  <c r="AI214" i="12"/>
  <c r="AH213" i="12"/>
  <c r="AK211" i="12"/>
  <c r="AI210" i="12"/>
  <c r="AH209" i="12"/>
  <c r="AK207" i="12"/>
  <c r="AI206" i="12"/>
  <c r="AH205" i="12"/>
  <c r="AK203" i="12"/>
  <c r="AI202" i="12"/>
  <c r="AH201" i="12"/>
  <c r="AK199" i="12"/>
  <c r="AI198" i="12"/>
  <c r="AH197" i="12"/>
  <c r="AK195" i="12"/>
  <c r="AI194" i="12"/>
  <c r="AH193" i="12"/>
  <c r="AK191" i="12"/>
  <c r="AI190" i="12"/>
  <c r="AH189" i="12"/>
  <c r="AK187" i="12"/>
  <c r="AI186" i="12"/>
  <c r="AH185" i="12"/>
  <c r="AK188" i="12"/>
  <c r="AH186" i="12"/>
  <c r="AK185" i="12"/>
  <c r="AI183" i="12"/>
  <c r="AH182" i="12"/>
  <c r="AK180" i="12"/>
  <c r="AI179" i="12"/>
  <c r="AH178" i="12"/>
  <c r="AK176" i="12"/>
  <c r="AI175" i="12"/>
  <c r="AH174" i="12"/>
  <c r="AK172" i="12"/>
  <c r="AI171" i="12"/>
  <c r="AH170" i="12"/>
  <c r="AK168" i="12"/>
  <c r="AI167" i="12"/>
  <c r="AH166" i="12"/>
  <c r="AK164" i="12"/>
  <c r="AI163" i="12"/>
  <c r="AH162" i="12"/>
  <c r="AK160" i="12"/>
  <c r="AI159" i="12"/>
  <c r="AH158" i="12"/>
  <c r="AK156" i="12"/>
  <c r="AI155" i="12"/>
  <c r="AH154" i="12"/>
  <c r="AK152" i="12"/>
  <c r="AI151" i="12"/>
  <c r="AK189" i="12"/>
  <c r="AI188" i="12"/>
  <c r="AI185" i="12"/>
  <c r="AK184" i="12"/>
  <c r="AH183" i="12"/>
  <c r="AK181" i="12"/>
  <c r="AI180" i="12"/>
  <c r="AH179" i="12"/>
  <c r="AK177" i="12"/>
  <c r="AI176" i="12"/>
  <c r="AH175" i="12"/>
  <c r="AK173" i="12"/>
  <c r="AI172" i="12"/>
  <c r="AH171" i="12"/>
  <c r="AK169" i="12"/>
  <c r="AI168" i="12"/>
  <c r="AH167" i="12"/>
  <c r="AK165" i="12"/>
  <c r="AI164" i="12"/>
  <c r="AH163" i="12"/>
  <c r="AK161" i="12"/>
  <c r="AI160" i="12"/>
  <c r="AH159" i="12"/>
  <c r="AK157" i="12"/>
  <c r="AI156" i="12"/>
  <c r="AH155" i="12"/>
  <c r="AK190" i="12"/>
  <c r="AI189" i="12"/>
  <c r="AH188" i="12"/>
  <c r="AI187" i="12"/>
  <c r="AI184" i="12"/>
  <c r="AK182" i="12"/>
  <c r="AI181" i="12"/>
  <c r="AH180" i="12"/>
  <c r="AK178" i="12"/>
  <c r="AI177" i="12"/>
  <c r="AH176" i="12"/>
  <c r="AK174" i="12"/>
  <c r="AI173" i="12"/>
  <c r="AH172" i="12"/>
  <c r="AK170" i="12"/>
  <c r="AI169" i="12"/>
  <c r="AH168" i="12"/>
  <c r="AK166" i="12"/>
  <c r="AI165" i="12"/>
  <c r="AH164" i="12"/>
  <c r="AK162" i="12"/>
  <c r="AI161" i="12"/>
  <c r="AH160" i="12"/>
  <c r="AK158" i="12"/>
  <c r="AI157" i="12"/>
  <c r="AH156" i="12"/>
  <c r="AK154" i="12"/>
  <c r="AI153" i="12"/>
  <c r="AH191" i="12"/>
  <c r="AH187" i="12"/>
  <c r="AK186" i="12"/>
  <c r="AH184" i="12"/>
  <c r="AK183" i="12"/>
  <c r="AI182" i="12"/>
  <c r="AH181" i="12"/>
  <c r="AK179" i="12"/>
  <c r="AI178" i="12"/>
  <c r="AH177" i="12"/>
  <c r="AK175" i="12"/>
  <c r="AI174" i="12"/>
  <c r="AH173" i="12"/>
  <c r="AK171" i="12"/>
  <c r="AI170" i="12"/>
  <c r="AH169" i="12"/>
  <c r="AK167" i="12"/>
  <c r="AI166" i="12"/>
  <c r="AH165" i="12"/>
  <c r="AK163" i="12"/>
  <c r="AI162" i="12"/>
  <c r="AH161" i="12"/>
  <c r="AK159" i="12"/>
  <c r="AI158" i="12"/>
  <c r="AH157" i="12"/>
  <c r="AK155" i="12"/>
  <c r="AI154" i="12"/>
  <c r="AH153" i="12"/>
  <c r="AK151" i="12"/>
  <c r="AI150" i="12"/>
  <c r="AH149" i="12"/>
  <c r="AK147" i="12"/>
  <c r="AI146" i="12"/>
  <c r="AH152" i="12"/>
  <c r="AH150" i="12"/>
  <c r="AK149" i="12"/>
  <c r="AH147" i="12"/>
  <c r="AK146" i="12"/>
  <c r="AK145" i="12"/>
  <c r="AI144" i="12"/>
  <c r="AH143" i="12"/>
  <c r="AK141" i="12"/>
  <c r="AI140" i="12"/>
  <c r="AH139" i="12"/>
  <c r="AK137" i="12"/>
  <c r="AI136" i="12"/>
  <c r="AH135" i="12"/>
  <c r="AK133" i="12"/>
  <c r="AI132" i="12"/>
  <c r="AH131" i="12"/>
  <c r="AK129" i="12"/>
  <c r="AI128" i="12"/>
  <c r="AH127" i="12"/>
  <c r="AK125" i="12"/>
  <c r="AI124" i="12"/>
  <c r="AH123" i="12"/>
  <c r="AK121" i="12"/>
  <c r="AI120" i="12"/>
  <c r="AH119" i="12"/>
  <c r="AK117" i="12"/>
  <c r="AI116" i="12"/>
  <c r="AH115" i="12"/>
  <c r="AK113" i="12"/>
  <c r="AI112" i="12"/>
  <c r="AH111" i="12"/>
  <c r="AK109" i="12"/>
  <c r="AI108" i="12"/>
  <c r="AH107" i="12"/>
  <c r="AK105" i="12"/>
  <c r="AI104" i="12"/>
  <c r="AH103" i="12"/>
  <c r="AK101" i="12"/>
  <c r="AI100" i="12"/>
  <c r="AH99" i="12"/>
  <c r="AK97" i="12"/>
  <c r="AI96" i="12"/>
  <c r="AH95" i="12"/>
  <c r="AK93" i="12"/>
  <c r="AI92" i="12"/>
  <c r="AH91" i="12"/>
  <c r="AK89" i="12"/>
  <c r="AI88" i="12"/>
  <c r="AH87" i="12"/>
  <c r="AI149" i="12"/>
  <c r="AK148" i="12"/>
  <c r="AH146" i="12"/>
  <c r="AI145" i="12"/>
  <c r="AH144" i="12"/>
  <c r="AK142" i="12"/>
  <c r="AI141" i="12"/>
  <c r="AH140" i="12"/>
  <c r="AK138" i="12"/>
  <c r="AI137" i="12"/>
  <c r="AH136" i="12"/>
  <c r="AK134" i="12"/>
  <c r="AI133" i="12"/>
  <c r="AH132" i="12"/>
  <c r="AK130" i="12"/>
  <c r="AI129" i="12"/>
  <c r="AH128" i="12"/>
  <c r="AK126" i="12"/>
  <c r="AI125" i="12"/>
  <c r="AH124" i="12"/>
  <c r="AK122" i="12"/>
  <c r="AI121" i="12"/>
  <c r="AH120" i="12"/>
  <c r="AK118" i="12"/>
  <c r="AI117" i="12"/>
  <c r="AH116" i="12"/>
  <c r="AK114" i="12"/>
  <c r="AI113" i="12"/>
  <c r="AH112" i="12"/>
  <c r="AK110" i="12"/>
  <c r="AI109" i="12"/>
  <c r="AH108" i="12"/>
  <c r="AK106" i="12"/>
  <c r="AI105" i="12"/>
  <c r="AH104" i="12"/>
  <c r="AK102" i="12"/>
  <c r="AI101" i="12"/>
  <c r="AH100" i="12"/>
  <c r="AK98" i="12"/>
  <c r="AI97" i="12"/>
  <c r="AH96" i="12"/>
  <c r="AK94" i="12"/>
  <c r="AI93" i="12"/>
  <c r="AH92" i="12"/>
  <c r="AK90" i="12"/>
  <c r="AI89" i="12"/>
  <c r="AH88" i="12"/>
  <c r="AK86" i="12"/>
  <c r="AI85" i="12"/>
  <c r="AH84" i="12"/>
  <c r="AK82" i="12"/>
  <c r="AK153" i="12"/>
  <c r="AI148" i="12"/>
  <c r="AH145" i="12"/>
  <c r="AK143" i="12"/>
  <c r="AI142" i="12"/>
  <c r="AH141" i="12"/>
  <c r="AK139" i="12"/>
  <c r="AI138" i="12"/>
  <c r="AH137" i="12"/>
  <c r="AK135" i="12"/>
  <c r="AI134" i="12"/>
  <c r="AH133" i="12"/>
  <c r="AK131" i="12"/>
  <c r="AI130" i="12"/>
  <c r="AH129" i="12"/>
  <c r="AK127" i="12"/>
  <c r="AI126" i="12"/>
  <c r="AH125" i="12"/>
  <c r="AK123" i="12"/>
  <c r="AI122" i="12"/>
  <c r="AH121" i="12"/>
  <c r="AK119" i="12"/>
  <c r="AI118" i="12"/>
  <c r="AH117" i="12"/>
  <c r="AK115" i="12"/>
  <c r="AI114" i="12"/>
  <c r="AH113" i="12"/>
  <c r="AK111" i="12"/>
  <c r="AI110" i="12"/>
  <c r="AH109" i="12"/>
  <c r="AK107" i="12"/>
  <c r="AI106" i="12"/>
  <c r="AH105" i="12"/>
  <c r="AK103" i="12"/>
  <c r="AI102" i="12"/>
  <c r="AH101" i="12"/>
  <c r="AK99" i="12"/>
  <c r="AI98" i="12"/>
  <c r="AH97" i="12"/>
  <c r="AK95" i="12"/>
  <c r="AI94" i="12"/>
  <c r="AH93" i="12"/>
  <c r="AK91" i="12"/>
  <c r="AI90" i="12"/>
  <c r="AH89" i="12"/>
  <c r="AK87" i="12"/>
  <c r="AI86" i="12"/>
  <c r="AH85" i="12"/>
  <c r="AK83" i="12"/>
  <c r="AI82" i="12"/>
  <c r="AH81" i="12"/>
  <c r="AI152" i="12"/>
  <c r="AH151" i="12"/>
  <c r="AK150" i="12"/>
  <c r="AH148" i="12"/>
  <c r="AI147" i="12"/>
  <c r="AK144" i="12"/>
  <c r="AI143" i="12"/>
  <c r="AH142" i="12"/>
  <c r="AK140" i="12"/>
  <c r="AI139" i="12"/>
  <c r="AH138" i="12"/>
  <c r="AK136" i="12"/>
  <c r="AI135" i="12"/>
  <c r="AH134" i="12"/>
  <c r="AK132" i="12"/>
  <c r="AI131" i="12"/>
  <c r="AH130" i="12"/>
  <c r="AK128" i="12"/>
  <c r="AI127" i="12"/>
  <c r="AH126" i="12"/>
  <c r="AK124" i="12"/>
  <c r="AI123" i="12"/>
  <c r="AH122" i="12"/>
  <c r="AK120" i="12"/>
  <c r="AI119" i="12"/>
  <c r="AH118" i="12"/>
  <c r="AK116" i="12"/>
  <c r="AI115" i="12"/>
  <c r="AH114" i="12"/>
  <c r="AK112" i="12"/>
  <c r="AI111" i="12"/>
  <c r="AH110" i="12"/>
  <c r="AK108" i="12"/>
  <c r="AI107" i="12"/>
  <c r="AH106" i="12"/>
  <c r="AK104" i="12"/>
  <c r="AI103" i="12"/>
  <c r="AH102" i="12"/>
  <c r="AK100" i="12"/>
  <c r="AI99" i="12"/>
  <c r="AH98" i="12"/>
  <c r="AK96" i="12"/>
  <c r="AI95" i="12"/>
  <c r="AH94" i="12"/>
  <c r="AK92" i="12"/>
  <c r="AI91" i="12"/>
  <c r="AH90" i="12"/>
  <c r="AK88" i="12"/>
  <c r="AI87" i="12"/>
  <c r="AH86" i="12"/>
  <c r="AK84" i="12"/>
  <c r="AI83" i="12"/>
  <c r="AH82" i="12"/>
  <c r="C12" i="12"/>
  <c r="E27" i="12" s="1"/>
  <c r="O17" i="12"/>
  <c r="AD22" i="12"/>
  <c r="AL22" i="12" s="1"/>
  <c r="AE23" i="12"/>
  <c r="AI23" i="12"/>
  <c r="AF24" i="12"/>
  <c r="AG24" i="12" s="1"/>
  <c r="AK24" i="12"/>
  <c r="AD26" i="12"/>
  <c r="AE27" i="12"/>
  <c r="AI27" i="12"/>
  <c r="AK28" i="12"/>
  <c r="AE31" i="12"/>
  <c r="AI31" i="12"/>
  <c r="AK32" i="12"/>
  <c r="AD34" i="12"/>
  <c r="AH34" i="12"/>
  <c r="AE35" i="12"/>
  <c r="AI35" i="12"/>
  <c r="AF36" i="12"/>
  <c r="AK36" i="12"/>
  <c r="AD38" i="12"/>
  <c r="AH38" i="12"/>
  <c r="AE39" i="12"/>
  <c r="AI39" i="12"/>
  <c r="AF40" i="12"/>
  <c r="AG40" i="12" s="1"/>
  <c r="AK40" i="12"/>
  <c r="AD42" i="12"/>
  <c r="AH42" i="12"/>
  <c r="AE43" i="12"/>
  <c r="AI43" i="12"/>
  <c r="AF44" i="12"/>
  <c r="AK44" i="12"/>
  <c r="AD46" i="12"/>
  <c r="AH46" i="12"/>
  <c r="AE47" i="12"/>
  <c r="AI47" i="12"/>
  <c r="AF48" i="12"/>
  <c r="AG48" i="12" s="1"/>
  <c r="AK48" i="12"/>
  <c r="AD50" i="12"/>
  <c r="AH50" i="12"/>
  <c r="AE51" i="12"/>
  <c r="AI51" i="12"/>
  <c r="AF52" i="12"/>
  <c r="AK52" i="12"/>
  <c r="AD54" i="12"/>
  <c r="AH54" i="12"/>
  <c r="AE55" i="12"/>
  <c r="AI55" i="12"/>
  <c r="AF56" i="12"/>
  <c r="AK56" i="12"/>
  <c r="AD58" i="12"/>
  <c r="AH58" i="12"/>
  <c r="AE59" i="12"/>
  <c r="AI59" i="12"/>
  <c r="AF60" i="12"/>
  <c r="AK60" i="12"/>
  <c r="AD62" i="12"/>
  <c r="AH62" i="12"/>
  <c r="AE63" i="12"/>
  <c r="AI63" i="12"/>
  <c r="AF64" i="12"/>
  <c r="AK64" i="12"/>
  <c r="AD66" i="12"/>
  <c r="AH66" i="12"/>
  <c r="AE67" i="12"/>
  <c r="AI67" i="12"/>
  <c r="AF68" i="12"/>
  <c r="AK68" i="12"/>
  <c r="AD70" i="12"/>
  <c r="AH70" i="12"/>
  <c r="AE71" i="12"/>
  <c r="AI71" i="12"/>
  <c r="AF72" i="12"/>
  <c r="AG72" i="12" s="1"/>
  <c r="AK72" i="12"/>
  <c r="AD74" i="12"/>
  <c r="AH74" i="12"/>
  <c r="AE75" i="12"/>
  <c r="AI75" i="12"/>
  <c r="AF76" i="12"/>
  <c r="AK76" i="12"/>
  <c r="AD78" i="12"/>
  <c r="AH78" i="12"/>
  <c r="AE79" i="12"/>
  <c r="AI79" i="12"/>
  <c r="AF80" i="12"/>
  <c r="AG80" i="12" s="1"/>
  <c r="AK80" i="12"/>
  <c r="AI81" i="12"/>
  <c r="AD83" i="12"/>
  <c r="AF85" i="12"/>
  <c r="T25" i="14" l="1"/>
  <c r="S25" i="14" s="1"/>
  <c r="R26" i="14" s="1"/>
  <c r="T26" i="14" s="1"/>
  <c r="AG61" i="12"/>
  <c r="AG45" i="12"/>
  <c r="AG78" i="12"/>
  <c r="AG70" i="12"/>
  <c r="AG54" i="12"/>
  <c r="AG46" i="12"/>
  <c r="AG38" i="12"/>
  <c r="AG76" i="12"/>
  <c r="AG68" i="12"/>
  <c r="AG52" i="12"/>
  <c r="AG44" i="12"/>
  <c r="AG36" i="12"/>
  <c r="AC29" i="17"/>
  <c r="AB29" i="17"/>
  <c r="AA29" i="17"/>
  <c r="Z30" i="17" s="1"/>
  <c r="P28" i="17"/>
  <c r="O28" i="17" s="1"/>
  <c r="N29" i="17" s="1"/>
  <c r="L27" i="17"/>
  <c r="K27" i="17" s="1"/>
  <c r="J28" i="17" s="1"/>
  <c r="Y29" i="17"/>
  <c r="W29" i="17"/>
  <c r="V30" i="17" s="1"/>
  <c r="X29" i="17"/>
  <c r="AM24" i="17"/>
  <c r="B25" i="17"/>
  <c r="U28" i="17"/>
  <c r="AO28" i="17" s="1"/>
  <c r="T28" i="17"/>
  <c r="AO27" i="17"/>
  <c r="H27" i="17"/>
  <c r="G27" i="17" s="1"/>
  <c r="F28" i="17" s="1"/>
  <c r="H25" i="14"/>
  <c r="G25" i="14" s="1"/>
  <c r="F26" i="14" s="1"/>
  <c r="P26" i="14"/>
  <c r="O26" i="14" s="1"/>
  <c r="N27" i="14" s="1"/>
  <c r="L25" i="14"/>
  <c r="K25" i="14" s="1"/>
  <c r="J26" i="14" s="1"/>
  <c r="AO25" i="14"/>
  <c r="AB27" i="14"/>
  <c r="AA27" i="14"/>
  <c r="Z28" i="14" s="1"/>
  <c r="AC27" i="14"/>
  <c r="X27" i="14"/>
  <c r="Y27" i="14"/>
  <c r="W27" i="14"/>
  <c r="V28" i="14"/>
  <c r="AN23" i="14"/>
  <c r="C23" i="14"/>
  <c r="L25" i="16"/>
  <c r="K25" i="16" s="1"/>
  <c r="J26" i="16" s="1"/>
  <c r="P26" i="16"/>
  <c r="O26" i="16" s="1"/>
  <c r="N27" i="16" s="1"/>
  <c r="H27" i="16"/>
  <c r="G27" i="16" s="1"/>
  <c r="F28" i="16" s="1"/>
  <c r="AO24" i="16"/>
  <c r="AM23" i="16"/>
  <c r="B24" i="16"/>
  <c r="X28" i="16"/>
  <c r="W28" i="16"/>
  <c r="V29" i="16" s="1"/>
  <c r="Y28" i="16"/>
  <c r="AB28" i="16"/>
  <c r="AC28" i="16"/>
  <c r="AA28" i="16"/>
  <c r="Z29" i="16" s="1"/>
  <c r="S24" i="16"/>
  <c r="R25" i="16" s="1"/>
  <c r="I379" i="12"/>
  <c r="I342" i="12"/>
  <c r="I341" i="12"/>
  <c r="I364" i="12"/>
  <c r="I351" i="12"/>
  <c r="I350" i="12"/>
  <c r="I357" i="12"/>
  <c r="I328" i="12"/>
  <c r="I339" i="12"/>
  <c r="I358" i="12"/>
  <c r="I367" i="12"/>
  <c r="I326" i="12"/>
  <c r="I340" i="12"/>
  <c r="I353" i="12"/>
  <c r="I372" i="12"/>
  <c r="I330" i="12"/>
  <c r="I355" i="12"/>
  <c r="I343" i="12"/>
  <c r="I360" i="12"/>
  <c r="I356" i="12"/>
  <c r="I361" i="12"/>
  <c r="I381" i="12"/>
  <c r="I327" i="12"/>
  <c r="I333" i="12"/>
  <c r="I336" i="12"/>
  <c r="I338" i="12"/>
  <c r="I352" i="12"/>
  <c r="I377" i="12"/>
  <c r="I368" i="12"/>
  <c r="I375" i="12"/>
  <c r="I322" i="12"/>
  <c r="I325" i="12"/>
  <c r="I346" i="12"/>
  <c r="I331" i="12"/>
  <c r="I334" i="12"/>
  <c r="I348" i="12"/>
  <c r="I344" i="12"/>
  <c r="I363" i="12"/>
  <c r="I345" i="12"/>
  <c r="I359" i="12"/>
  <c r="I369" i="12"/>
  <c r="I365" i="12"/>
  <c r="I371" i="12"/>
  <c r="I376" i="12"/>
  <c r="I378" i="12"/>
  <c r="I324" i="12"/>
  <c r="I323" i="12"/>
  <c r="I329" i="12"/>
  <c r="I332" i="12"/>
  <c r="I335" i="12"/>
  <c r="I337" i="12"/>
  <c r="I354" i="12"/>
  <c r="I347" i="12"/>
  <c r="I366" i="12"/>
  <c r="I349" i="12"/>
  <c r="I362" i="12"/>
  <c r="I373" i="12"/>
  <c r="I370" i="12"/>
  <c r="I374" i="12"/>
  <c r="I380" i="12"/>
  <c r="I61" i="12"/>
  <c r="I65" i="12"/>
  <c r="I33" i="12"/>
  <c r="I25" i="12"/>
  <c r="I26" i="12"/>
  <c r="I23" i="12"/>
  <c r="I173" i="12"/>
  <c r="I77" i="12"/>
  <c r="I54" i="12"/>
  <c r="I62" i="12"/>
  <c r="I46" i="12"/>
  <c r="I72" i="12"/>
  <c r="I50" i="12"/>
  <c r="I48" i="12"/>
  <c r="I45" i="12"/>
  <c r="I81" i="12"/>
  <c r="I49" i="12"/>
  <c r="I58" i="12"/>
  <c r="I42" i="12"/>
  <c r="I144" i="12"/>
  <c r="E276" i="12"/>
  <c r="E282" i="12"/>
  <c r="E298" i="12"/>
  <c r="E320" i="12"/>
  <c r="E315" i="12"/>
  <c r="E325" i="12"/>
  <c r="E344" i="12"/>
  <c r="E347" i="12"/>
  <c r="E358" i="12"/>
  <c r="E369" i="12"/>
  <c r="E376" i="12"/>
  <c r="E287" i="12"/>
  <c r="E288" i="12"/>
  <c r="E266" i="12"/>
  <c r="E294" i="12"/>
  <c r="E304" i="12"/>
  <c r="E305" i="12"/>
  <c r="E316" i="12"/>
  <c r="E314" i="12"/>
  <c r="E340" i="12"/>
  <c r="E335" i="12"/>
  <c r="E356" i="12"/>
  <c r="E345" i="12"/>
  <c r="E373" i="12"/>
  <c r="E367" i="12"/>
  <c r="E378" i="12"/>
  <c r="E264" i="12"/>
  <c r="E292" i="12"/>
  <c r="E267" i="12"/>
  <c r="E270" i="12"/>
  <c r="E299" i="12"/>
  <c r="E307" i="12"/>
  <c r="E309" i="12"/>
  <c r="E324" i="12"/>
  <c r="E318" i="12"/>
  <c r="E343" i="12"/>
  <c r="E334" i="12"/>
  <c r="E359" i="12"/>
  <c r="E349" i="12"/>
  <c r="E357" i="12"/>
  <c r="E371" i="12"/>
  <c r="E269" i="12"/>
  <c r="E279" i="12"/>
  <c r="E300" i="12"/>
  <c r="E354" i="12"/>
  <c r="E273" i="12"/>
  <c r="E280" i="12"/>
  <c r="E283" i="12"/>
  <c r="E293" i="12"/>
  <c r="E303" i="12"/>
  <c r="E308" i="12"/>
  <c r="E323" i="12"/>
  <c r="E319" i="12"/>
  <c r="E329" i="12"/>
  <c r="E348" i="12"/>
  <c r="E338" i="12"/>
  <c r="E364" i="12"/>
  <c r="E360" i="12"/>
  <c r="E374" i="12"/>
  <c r="E380" i="12"/>
  <c r="E263" i="12"/>
  <c r="E277" i="12"/>
  <c r="E268" i="12"/>
  <c r="E284" i="12"/>
  <c r="E271" i="12"/>
  <c r="E289" i="12"/>
  <c r="E274" i="12"/>
  <c r="E286" i="12"/>
  <c r="E302" i="12"/>
  <c r="E306" i="12"/>
  <c r="E291" i="12"/>
  <c r="E310" i="12"/>
  <c r="E313" i="12"/>
  <c r="E326" i="12"/>
  <c r="E327" i="12"/>
  <c r="E328" i="12"/>
  <c r="E322" i="12"/>
  <c r="E333" i="12"/>
  <c r="E332" i="12"/>
  <c r="E350" i="12"/>
  <c r="E336" i="12"/>
  <c r="E342" i="12"/>
  <c r="E362" i="12"/>
  <c r="E352" i="12"/>
  <c r="E353" i="12"/>
  <c r="E363" i="12"/>
  <c r="E361" i="12"/>
  <c r="E377" i="12"/>
  <c r="E372" i="12"/>
  <c r="E375" i="12"/>
  <c r="E265" i="12"/>
  <c r="E281" i="12"/>
  <c r="E272" i="12"/>
  <c r="E285" i="12"/>
  <c r="E275" i="12"/>
  <c r="E262" i="12"/>
  <c r="E278" i="12"/>
  <c r="E290" i="12"/>
  <c r="E297" i="12"/>
  <c r="E296" i="12"/>
  <c r="E295" i="12"/>
  <c r="E301" i="12"/>
  <c r="E317" i="12"/>
  <c r="E312" i="12"/>
  <c r="E311" i="12"/>
  <c r="E330" i="12"/>
  <c r="E321" i="12"/>
  <c r="E337" i="12"/>
  <c r="E341" i="12"/>
  <c r="E331" i="12"/>
  <c r="E339" i="12"/>
  <c r="E346" i="12"/>
  <c r="E351" i="12"/>
  <c r="E368" i="12"/>
  <c r="E355" i="12"/>
  <c r="E366" i="12"/>
  <c r="E365" i="12"/>
  <c r="E370" i="12"/>
  <c r="E381" i="12"/>
  <c r="E379" i="12"/>
  <c r="AG37" i="12"/>
  <c r="AG347" i="12"/>
  <c r="AG359" i="12"/>
  <c r="AG372" i="12"/>
  <c r="AG53" i="12"/>
  <c r="AI19" i="12"/>
  <c r="AG77" i="12"/>
  <c r="AG69" i="12"/>
  <c r="AH19" i="12"/>
  <c r="AE19" i="12"/>
  <c r="K13" i="12"/>
  <c r="K15" i="12" s="1"/>
  <c r="F11" i="15" s="1"/>
  <c r="I236" i="12"/>
  <c r="Q263" i="12"/>
  <c r="Q269" i="12"/>
  <c r="Q277" i="12"/>
  <c r="Q268" i="12"/>
  <c r="Q276" i="12"/>
  <c r="Q284" i="12"/>
  <c r="Q293" i="12"/>
  <c r="Q271" i="12"/>
  <c r="Q279" i="12"/>
  <c r="Q285" i="12"/>
  <c r="Q292" i="12"/>
  <c r="Q266" i="12"/>
  <c r="Q274" i="12"/>
  <c r="Q282" i="12"/>
  <c r="Q286" i="12"/>
  <c r="Q294" i="12"/>
  <c r="Q308" i="12"/>
  <c r="Q299" i="12"/>
  <c r="Q296" i="12"/>
  <c r="Q303" i="12"/>
  <c r="Q310" i="12"/>
  <c r="Q295" i="12"/>
  <c r="Q307" i="12"/>
  <c r="Q305" i="12"/>
  <c r="Q313" i="12"/>
  <c r="Q322" i="12"/>
  <c r="Q316" i="12"/>
  <c r="Q323" i="12"/>
  <c r="Q311" i="12"/>
  <c r="Q319" i="12"/>
  <c r="Q327" i="12"/>
  <c r="Q318" i="12"/>
  <c r="Q321" i="12"/>
  <c r="Q329" i="12"/>
  <c r="Q336" i="12"/>
  <c r="Q344" i="12"/>
  <c r="Q348" i="12"/>
  <c r="Q337" i="12"/>
  <c r="Q343" i="12"/>
  <c r="Q335" i="12"/>
  <c r="Q347" i="12"/>
  <c r="Q330" i="12"/>
  <c r="Q338" i="12"/>
  <c r="Q352" i="12"/>
  <c r="Q363" i="12"/>
  <c r="Q350" i="12"/>
  <c r="Q354" i="12"/>
  <c r="Q358" i="12"/>
  <c r="Q349" i="12"/>
  <c r="Q364" i="12"/>
  <c r="Q359" i="12"/>
  <c r="Q369" i="12"/>
  <c r="Q361" i="12"/>
  <c r="Q368" i="12"/>
  <c r="Q373" i="12"/>
  <c r="Q371" i="12"/>
  <c r="Q372" i="12"/>
  <c r="Q376" i="12"/>
  <c r="Q375" i="12"/>
  <c r="Q378" i="12"/>
  <c r="Q264" i="12"/>
  <c r="Q265" i="12"/>
  <c r="Q273" i="12"/>
  <c r="Q281" i="12"/>
  <c r="Q272" i="12"/>
  <c r="Q280" i="12"/>
  <c r="Q287" i="12"/>
  <c r="Q267" i="12"/>
  <c r="Q275" i="12"/>
  <c r="Q283" i="12"/>
  <c r="Q288" i="12"/>
  <c r="Q262" i="12"/>
  <c r="Q270" i="12"/>
  <c r="Q278" i="12"/>
  <c r="Q289" i="12"/>
  <c r="Q290" i="12"/>
  <c r="Q298" i="12"/>
  <c r="Q297" i="12"/>
  <c r="Q302" i="12"/>
  <c r="Q300" i="12"/>
  <c r="Q306" i="12"/>
  <c r="Q291" i="12"/>
  <c r="Q304" i="12"/>
  <c r="Q301" i="12"/>
  <c r="Q309" i="12"/>
  <c r="Q317" i="12"/>
  <c r="Q312" i="12"/>
  <c r="Q320" i="12"/>
  <c r="Q326" i="12"/>
  <c r="Q315" i="12"/>
  <c r="Q324" i="12"/>
  <c r="Q314" i="12"/>
  <c r="Q328" i="12"/>
  <c r="Q325" i="12"/>
  <c r="Q333" i="12"/>
  <c r="Q339" i="12"/>
  <c r="Q346" i="12"/>
  <c r="Q332" i="12"/>
  <c r="Q340" i="12"/>
  <c r="Q331" i="12"/>
  <c r="Q341" i="12"/>
  <c r="Q355" i="12"/>
  <c r="Q334" i="12"/>
  <c r="Q342" i="12"/>
  <c r="Q360" i="12"/>
  <c r="Q366" i="12"/>
  <c r="Q351" i="12"/>
  <c r="Q356" i="12"/>
  <c r="Q345" i="12"/>
  <c r="Q353" i="12"/>
  <c r="Q374" i="12"/>
  <c r="Q362" i="12"/>
  <c r="Q357" i="12"/>
  <c r="Q365" i="12"/>
  <c r="Q370" i="12"/>
  <c r="Q367" i="12"/>
  <c r="Q377" i="12"/>
  <c r="Q381" i="12"/>
  <c r="Q380" i="12"/>
  <c r="Q379" i="12"/>
  <c r="Q65" i="12"/>
  <c r="Q61" i="12"/>
  <c r="Q57" i="12"/>
  <c r="Q33" i="12"/>
  <c r="Q62" i="12"/>
  <c r="Q22" i="12"/>
  <c r="Q81" i="12"/>
  <c r="Q77" i="12"/>
  <c r="Q73" i="12"/>
  <c r="Q49" i="12"/>
  <c r="Q45" i="12"/>
  <c r="Q41" i="12"/>
  <c r="Q25" i="12"/>
  <c r="Q78" i="12"/>
  <c r="Q38" i="12"/>
  <c r="Q69" i="12"/>
  <c r="Q53" i="12"/>
  <c r="Q37" i="12"/>
  <c r="Q29" i="12"/>
  <c r="Q70" i="12"/>
  <c r="Q54" i="12"/>
  <c r="Q30" i="12"/>
  <c r="M57" i="12"/>
  <c r="M53" i="12"/>
  <c r="M49" i="12"/>
  <c r="M29" i="12"/>
  <c r="M82" i="12"/>
  <c r="M79" i="12"/>
  <c r="M19" i="12" s="1"/>
  <c r="M81" i="12"/>
  <c r="M63" i="12"/>
  <c r="M99" i="12"/>
  <c r="M188" i="12"/>
  <c r="M219" i="12"/>
  <c r="M217" i="12"/>
  <c r="M233" i="12"/>
  <c r="M258" i="12"/>
  <c r="M263" i="12"/>
  <c r="M276" i="12"/>
  <c r="M274" i="12"/>
  <c r="M298" i="12"/>
  <c r="M328" i="12"/>
  <c r="M324" i="12"/>
  <c r="M331" i="12"/>
  <c r="M330" i="12"/>
  <c r="M355" i="12"/>
  <c r="M368" i="12"/>
  <c r="M372" i="12"/>
  <c r="M378" i="12"/>
  <c r="M61" i="12"/>
  <c r="M78" i="12"/>
  <c r="M38" i="12"/>
  <c r="M22" i="12"/>
  <c r="M75" i="12"/>
  <c r="M59" i="12"/>
  <c r="M43" i="12"/>
  <c r="M125" i="12"/>
  <c r="M83" i="12"/>
  <c r="M98" i="12"/>
  <c r="M172" i="12"/>
  <c r="M161" i="12"/>
  <c r="M212" i="12"/>
  <c r="M228" i="12"/>
  <c r="M215" i="12"/>
  <c r="M202" i="12"/>
  <c r="M218" i="12"/>
  <c r="M213" i="12"/>
  <c r="M226" i="12"/>
  <c r="M242" i="12"/>
  <c r="M260" i="12"/>
  <c r="M245" i="12"/>
  <c r="M236" i="12"/>
  <c r="M252" i="12"/>
  <c r="M231" i="12"/>
  <c r="M247" i="12"/>
  <c r="M259" i="12"/>
  <c r="M265" i="12"/>
  <c r="M281" i="12"/>
  <c r="M272" i="12"/>
  <c r="M267" i="12"/>
  <c r="M283" i="12"/>
  <c r="M270" i="12"/>
  <c r="M285" i="12"/>
  <c r="M290" i="12"/>
  <c r="M297" i="12"/>
  <c r="M296" i="12"/>
  <c r="M295" i="12"/>
  <c r="M301" i="12"/>
  <c r="M317" i="12"/>
  <c r="M322" i="12"/>
  <c r="M320" i="12"/>
  <c r="M318" i="12"/>
  <c r="M325" i="12"/>
  <c r="M350" i="12"/>
  <c r="M352" i="12"/>
  <c r="M340" i="12"/>
  <c r="M358" i="12"/>
  <c r="M356" i="12"/>
  <c r="M351" i="12"/>
  <c r="M364" i="12"/>
  <c r="M353" i="12"/>
  <c r="M373" i="12"/>
  <c r="M365" i="12"/>
  <c r="M371" i="12"/>
  <c r="M381" i="12"/>
  <c r="M379" i="12"/>
  <c r="M31" i="12"/>
  <c r="M23" i="12"/>
  <c r="M114" i="12"/>
  <c r="M216" i="12"/>
  <c r="M206" i="12"/>
  <c r="M230" i="12"/>
  <c r="M249" i="12"/>
  <c r="M235" i="12"/>
  <c r="M269" i="12"/>
  <c r="M271" i="12"/>
  <c r="M288" i="12"/>
  <c r="M299" i="12"/>
  <c r="M305" i="12"/>
  <c r="M323" i="12"/>
  <c r="M332" i="12"/>
  <c r="M343" i="12"/>
  <c r="M354" i="12"/>
  <c r="M360" i="12"/>
  <c r="M369" i="12"/>
  <c r="M376" i="12"/>
  <c r="M77" i="12"/>
  <c r="M45" i="12"/>
  <c r="M66" i="12"/>
  <c r="M62" i="12"/>
  <c r="M58" i="12"/>
  <c r="M67" i="12"/>
  <c r="M51" i="12"/>
  <c r="M35" i="12"/>
  <c r="M93" i="12"/>
  <c r="M104" i="12"/>
  <c r="M115" i="12"/>
  <c r="M147" i="12"/>
  <c r="M191" i="12"/>
  <c r="M204" i="12"/>
  <c r="M220" i="12"/>
  <c r="M207" i="12"/>
  <c r="M221" i="12"/>
  <c r="M210" i="12"/>
  <c r="M205" i="12"/>
  <c r="M229" i="12"/>
  <c r="M234" i="12"/>
  <c r="M250" i="12"/>
  <c r="M237" i="12"/>
  <c r="M253" i="12"/>
  <c r="M244" i="12"/>
  <c r="M264" i="12"/>
  <c r="M239" i="12"/>
  <c r="M255" i="12"/>
  <c r="M257" i="12"/>
  <c r="M273" i="12"/>
  <c r="M292" i="12"/>
  <c r="M280" i="12"/>
  <c r="M275" i="12"/>
  <c r="M262" i="12"/>
  <c r="M278" i="12"/>
  <c r="M293" i="12"/>
  <c r="M304" i="12"/>
  <c r="M308" i="12"/>
  <c r="M302" i="12"/>
  <c r="M303" i="12"/>
  <c r="M309" i="12"/>
  <c r="M312" i="12"/>
  <c r="M315" i="12"/>
  <c r="M326" i="12"/>
  <c r="M327" i="12"/>
  <c r="M333" i="12"/>
  <c r="M336" i="12"/>
  <c r="M335" i="12"/>
  <c r="M344" i="12"/>
  <c r="M334" i="12"/>
  <c r="M342" i="12"/>
  <c r="M359" i="12"/>
  <c r="M345" i="12"/>
  <c r="M363" i="12"/>
  <c r="M357" i="12"/>
  <c r="M370" i="12"/>
  <c r="M374" i="12"/>
  <c r="M380" i="12"/>
  <c r="M47" i="12"/>
  <c r="M27" i="12"/>
  <c r="M88" i="12"/>
  <c r="M171" i="12"/>
  <c r="M203" i="12"/>
  <c r="M225" i="12"/>
  <c r="M246" i="12"/>
  <c r="M240" i="12"/>
  <c r="M251" i="12"/>
  <c r="M289" i="12"/>
  <c r="M287" i="12"/>
  <c r="M294" i="12"/>
  <c r="M300" i="12"/>
  <c r="M311" i="12"/>
  <c r="M329" i="12"/>
  <c r="M338" i="12"/>
  <c r="M73" i="12"/>
  <c r="M69" i="12"/>
  <c r="M65" i="12"/>
  <c r="M41" i="12"/>
  <c r="M37" i="12"/>
  <c r="M33" i="12"/>
  <c r="M25" i="12"/>
  <c r="M74" i="12"/>
  <c r="M70" i="12"/>
  <c r="M54" i="12"/>
  <c r="M50" i="12"/>
  <c r="M46" i="12"/>
  <c r="M42" i="12"/>
  <c r="M34" i="12"/>
  <c r="M30" i="12"/>
  <c r="M26" i="12"/>
  <c r="M71" i="12"/>
  <c r="M55" i="12"/>
  <c r="M39" i="12"/>
  <c r="M109" i="12"/>
  <c r="M120" i="12"/>
  <c r="M146" i="12"/>
  <c r="M156" i="12"/>
  <c r="M170" i="12"/>
  <c r="M208" i="12"/>
  <c r="M223" i="12"/>
  <c r="M211" i="12"/>
  <c r="M224" i="12"/>
  <c r="M214" i="12"/>
  <c r="M209" i="12"/>
  <c r="M222" i="12"/>
  <c r="M238" i="12"/>
  <c r="M254" i="12"/>
  <c r="M241" i="12"/>
  <c r="M232" i="12"/>
  <c r="M248" i="12"/>
  <c r="M227" i="12"/>
  <c r="M243" i="12"/>
  <c r="M256" i="12"/>
  <c r="M261" i="12"/>
  <c r="M277" i="12"/>
  <c r="M268" i="12"/>
  <c r="M284" i="12"/>
  <c r="M279" i="12"/>
  <c r="M266" i="12"/>
  <c r="M282" i="12"/>
  <c r="M286" i="12"/>
  <c r="M307" i="12"/>
  <c r="M310" i="12"/>
  <c r="M291" i="12"/>
  <c r="M306" i="12"/>
  <c r="M313" i="12"/>
  <c r="M316" i="12"/>
  <c r="M319" i="12"/>
  <c r="M314" i="12"/>
  <c r="M321" i="12"/>
  <c r="M347" i="12"/>
  <c r="M339" i="12"/>
  <c r="M337" i="12"/>
  <c r="M346" i="12"/>
  <c r="M341" i="12"/>
  <c r="M348" i="12"/>
  <c r="M362" i="12"/>
  <c r="M349" i="12"/>
  <c r="M366" i="12"/>
  <c r="M361" i="12"/>
  <c r="M367" i="12"/>
  <c r="M377" i="12"/>
  <c r="M375" i="12"/>
  <c r="I179" i="12"/>
  <c r="I242" i="12"/>
  <c r="I310" i="12"/>
  <c r="I156" i="12"/>
  <c r="I199" i="12"/>
  <c r="I269" i="12"/>
  <c r="I189" i="12"/>
  <c r="I224" i="12"/>
  <c r="I279" i="12"/>
  <c r="I80" i="12"/>
  <c r="I154" i="12"/>
  <c r="I152" i="12"/>
  <c r="I186" i="12"/>
  <c r="I175" i="12"/>
  <c r="I157" i="12"/>
  <c r="I212" i="12"/>
  <c r="I210" i="12"/>
  <c r="I226" i="12"/>
  <c r="I253" i="12"/>
  <c r="I258" i="12"/>
  <c r="I293" i="12"/>
  <c r="I294" i="12"/>
  <c r="G13" i="12"/>
  <c r="G15" i="12" s="1"/>
  <c r="I321" i="12"/>
  <c r="I320" i="12"/>
  <c r="I319" i="12"/>
  <c r="I316" i="12"/>
  <c r="I317" i="12"/>
  <c r="I301" i="12"/>
  <c r="I291" i="12"/>
  <c r="I307" i="12"/>
  <c r="I306" i="12"/>
  <c r="I290" i="12"/>
  <c r="I278" i="12"/>
  <c r="I262" i="12"/>
  <c r="I275" i="12"/>
  <c r="I289" i="12"/>
  <c r="I272" i="12"/>
  <c r="I281" i="12"/>
  <c r="I265" i="12"/>
  <c r="I255" i="12"/>
  <c r="I239" i="12"/>
  <c r="I248" i="12"/>
  <c r="I232" i="12"/>
  <c r="I249" i="12"/>
  <c r="I233" i="12"/>
  <c r="I254" i="12"/>
  <c r="I238" i="12"/>
  <c r="I222" i="12"/>
  <c r="I209" i="12"/>
  <c r="I193" i="12"/>
  <c r="I221" i="12"/>
  <c r="I206" i="12"/>
  <c r="I229" i="12"/>
  <c r="I211" i="12"/>
  <c r="I195" i="12"/>
  <c r="I208" i="12"/>
  <c r="I192" i="12"/>
  <c r="I185" i="12"/>
  <c r="I169" i="12"/>
  <c r="I153" i="12"/>
  <c r="I170" i="12"/>
  <c r="I187" i="12"/>
  <c r="I171" i="12"/>
  <c r="I155" i="12"/>
  <c r="I180" i="12"/>
  <c r="I164" i="12"/>
  <c r="I148" i="12"/>
  <c r="I143" i="12"/>
  <c r="I150" i="12"/>
  <c r="I56" i="12"/>
  <c r="I31" i="12"/>
  <c r="I35" i="12"/>
  <c r="I39" i="12"/>
  <c r="I43" i="12"/>
  <c r="I47" i="12"/>
  <c r="I51" i="12"/>
  <c r="I55" i="12"/>
  <c r="I59" i="12"/>
  <c r="I63" i="12"/>
  <c r="I67" i="12"/>
  <c r="I71" i="12"/>
  <c r="I75" i="12"/>
  <c r="I79" i="12"/>
  <c r="I19" i="12" s="1"/>
  <c r="I30" i="12"/>
  <c r="I66" i="12"/>
  <c r="I70" i="12"/>
  <c r="I37" i="12"/>
  <c r="I53" i="12"/>
  <c r="I69" i="12"/>
  <c r="I314" i="12"/>
  <c r="I299" i="12"/>
  <c r="I297" i="12"/>
  <c r="I287" i="12"/>
  <c r="I283" i="12"/>
  <c r="I280" i="12"/>
  <c r="I273" i="12"/>
  <c r="I247" i="12"/>
  <c r="I240" i="12"/>
  <c r="I241" i="12"/>
  <c r="I246" i="12"/>
  <c r="I217" i="12"/>
  <c r="I227" i="12"/>
  <c r="I198" i="12"/>
  <c r="I203" i="12"/>
  <c r="I200" i="12"/>
  <c r="I177" i="12"/>
  <c r="I178" i="12"/>
  <c r="I318" i="12"/>
  <c r="I315" i="12"/>
  <c r="I312" i="12"/>
  <c r="I313" i="12"/>
  <c r="I302" i="12"/>
  <c r="I308" i="12"/>
  <c r="I304" i="12"/>
  <c r="I303" i="12"/>
  <c r="I286" i="12"/>
  <c r="I274" i="12"/>
  <c r="I292" i="12"/>
  <c r="I271" i="12"/>
  <c r="I284" i="12"/>
  <c r="I268" i="12"/>
  <c r="I277" i="12"/>
  <c r="I261" i="12"/>
  <c r="I251" i="12"/>
  <c r="I235" i="12"/>
  <c r="I244" i="12"/>
  <c r="I263" i="12"/>
  <c r="I245" i="12"/>
  <c r="I264" i="12"/>
  <c r="I250" i="12"/>
  <c r="I234" i="12"/>
  <c r="I225" i="12"/>
  <c r="I205" i="12"/>
  <c r="I228" i="12"/>
  <c r="I218" i="12"/>
  <c r="I202" i="12"/>
  <c r="I223" i="12"/>
  <c r="I207" i="12"/>
  <c r="I220" i="12"/>
  <c r="I204" i="12"/>
  <c r="I188" i="12"/>
  <c r="I181" i="12"/>
  <c r="I165" i="12"/>
  <c r="I182" i="12"/>
  <c r="I166" i="12"/>
  <c r="I183" i="12"/>
  <c r="I167" i="12"/>
  <c r="I190" i="12"/>
  <c r="I176" i="12"/>
  <c r="I160" i="12"/>
  <c r="I149" i="12"/>
  <c r="I151" i="12"/>
  <c r="I147" i="12"/>
  <c r="I64" i="12"/>
  <c r="I82" i="12"/>
  <c r="I34" i="12"/>
  <c r="I38" i="12"/>
  <c r="I74" i="12"/>
  <c r="I78" i="12"/>
  <c r="I29" i="12"/>
  <c r="I41" i="12"/>
  <c r="I57" i="12"/>
  <c r="I73" i="12"/>
  <c r="I86" i="12"/>
  <c r="I311" i="12"/>
  <c r="I309" i="12"/>
  <c r="I298" i="12"/>
  <c r="I300" i="12"/>
  <c r="I270" i="12"/>
  <c r="I267" i="12"/>
  <c r="I288" i="12"/>
  <c r="I257" i="12"/>
  <c r="I231" i="12"/>
  <c r="I260" i="12"/>
  <c r="I259" i="12"/>
  <c r="I230" i="12"/>
  <c r="I201" i="12"/>
  <c r="I214" i="12"/>
  <c r="I219" i="12"/>
  <c r="I216" i="12"/>
  <c r="I184" i="12"/>
  <c r="I161" i="12"/>
  <c r="I162" i="12"/>
  <c r="I142" i="12"/>
  <c r="I168" i="12"/>
  <c r="I159" i="12"/>
  <c r="I158" i="12"/>
  <c r="I191" i="12"/>
  <c r="I215" i="12"/>
  <c r="I197" i="12"/>
  <c r="I256" i="12"/>
  <c r="I252" i="12"/>
  <c r="I285" i="12"/>
  <c r="I266" i="12"/>
  <c r="I296" i="12"/>
  <c r="I22" i="12"/>
  <c r="I40" i="12"/>
  <c r="I145" i="12"/>
  <c r="I146" i="12"/>
  <c r="I172" i="12"/>
  <c r="I163" i="12"/>
  <c r="I174" i="12"/>
  <c r="I196" i="12"/>
  <c r="I194" i="12"/>
  <c r="I213" i="12"/>
  <c r="I237" i="12"/>
  <c r="I243" i="12"/>
  <c r="I276" i="12"/>
  <c r="I282" i="12"/>
  <c r="I295" i="12"/>
  <c r="E69" i="12"/>
  <c r="E57" i="12"/>
  <c r="E81" i="12"/>
  <c r="E73" i="12"/>
  <c r="E53" i="12"/>
  <c r="AG85" i="12"/>
  <c r="AG64" i="12"/>
  <c r="AG56" i="12"/>
  <c r="AG74" i="12"/>
  <c r="AG62" i="12"/>
  <c r="AG42" i="12"/>
  <c r="AG60" i="12"/>
  <c r="AG94" i="12"/>
  <c r="AG110" i="12"/>
  <c r="AG126" i="12"/>
  <c r="AG142" i="12"/>
  <c r="AG148" i="12"/>
  <c r="AG169" i="12"/>
  <c r="AG198" i="12"/>
  <c r="AG214" i="12"/>
  <c r="AG204" i="12"/>
  <c r="AG220" i="12"/>
  <c r="AG231" i="12"/>
  <c r="AG247" i="12"/>
  <c r="AG257" i="12"/>
  <c r="AG267" i="12"/>
  <c r="AG283" i="12"/>
  <c r="AG338" i="12"/>
  <c r="Q46" i="12"/>
  <c r="M141" i="12"/>
  <c r="M136" i="12"/>
  <c r="M131" i="12"/>
  <c r="M130" i="12"/>
  <c r="M155" i="12"/>
  <c r="M185" i="12"/>
  <c r="I27" i="12"/>
  <c r="I68" i="12"/>
  <c r="I52" i="12"/>
  <c r="I36" i="12"/>
  <c r="I76" i="12"/>
  <c r="I60" i="12"/>
  <c r="I44" i="12"/>
  <c r="I32" i="12"/>
  <c r="I28" i="12"/>
  <c r="Q97" i="12"/>
  <c r="Q96" i="12"/>
  <c r="Q87" i="12"/>
  <c r="Q150" i="12"/>
  <c r="Q151" i="12"/>
  <c r="Q175" i="12"/>
  <c r="Q169" i="12"/>
  <c r="Q221" i="12"/>
  <c r="Q214" i="12"/>
  <c r="Q238" i="12"/>
  <c r="Q258" i="12"/>
  <c r="Q235" i="12"/>
  <c r="E37" i="12"/>
  <c r="AG82" i="12"/>
  <c r="AG98" i="12"/>
  <c r="AG114" i="12"/>
  <c r="AG130" i="12"/>
  <c r="AG147" i="12"/>
  <c r="AG186" i="12"/>
  <c r="AG157" i="12"/>
  <c r="AG173" i="12"/>
  <c r="AG202" i="12"/>
  <c r="AG218" i="12"/>
  <c r="AG208" i="12"/>
  <c r="AG235" i="12"/>
  <c r="AG251" i="12"/>
  <c r="AG256" i="12"/>
  <c r="AG271" i="12"/>
  <c r="AG305" i="12"/>
  <c r="AG307" i="12"/>
  <c r="AG326" i="12"/>
  <c r="AG310" i="12"/>
  <c r="AG328" i="12"/>
  <c r="AG350" i="12"/>
  <c r="AG342" i="12"/>
  <c r="AG365" i="12"/>
  <c r="AG363" i="12"/>
  <c r="Q113" i="12"/>
  <c r="Q112" i="12"/>
  <c r="Q103" i="12"/>
  <c r="Q98" i="12"/>
  <c r="Q160" i="12"/>
  <c r="Q158" i="12"/>
  <c r="Q187" i="12"/>
  <c r="Q203" i="12"/>
  <c r="Q193" i="12"/>
  <c r="Q254" i="12"/>
  <c r="Q251" i="12"/>
  <c r="M97" i="12"/>
  <c r="M129" i="12"/>
  <c r="M92" i="12"/>
  <c r="M124" i="12"/>
  <c r="M87" i="12"/>
  <c r="M119" i="12"/>
  <c r="M149" i="12"/>
  <c r="M118" i="12"/>
  <c r="M150" i="12"/>
  <c r="M176" i="12"/>
  <c r="M175" i="12"/>
  <c r="M174" i="12"/>
  <c r="M165" i="12"/>
  <c r="M192" i="12"/>
  <c r="M199" i="12"/>
  <c r="M194" i="12"/>
  <c r="M189" i="12"/>
  <c r="AG92" i="12"/>
  <c r="AG108" i="12"/>
  <c r="AG124" i="12"/>
  <c r="AG140" i="12"/>
  <c r="AG146" i="12"/>
  <c r="AG95" i="12"/>
  <c r="AG111" i="12"/>
  <c r="AG127" i="12"/>
  <c r="AG143" i="12"/>
  <c r="AG234" i="12"/>
  <c r="AG250" i="12"/>
  <c r="AG327" i="12"/>
  <c r="AG324" i="12"/>
  <c r="AG354" i="12"/>
  <c r="AG351" i="12"/>
  <c r="AG348" i="12"/>
  <c r="AG361" i="12"/>
  <c r="Q129" i="12"/>
  <c r="Q128" i="12"/>
  <c r="Q119" i="12"/>
  <c r="Q114" i="12"/>
  <c r="Q176" i="12"/>
  <c r="Q174" i="12"/>
  <c r="Q192" i="12"/>
  <c r="Q219" i="12"/>
  <c r="Q209" i="12"/>
  <c r="Q240" i="12"/>
  <c r="Q261" i="12"/>
  <c r="M177" i="12"/>
  <c r="M198" i="12"/>
  <c r="M193" i="12"/>
  <c r="AG91" i="12"/>
  <c r="AG107" i="12"/>
  <c r="AG123" i="12"/>
  <c r="AG139" i="12"/>
  <c r="AG90" i="12"/>
  <c r="AG106" i="12"/>
  <c r="AG122" i="12"/>
  <c r="AG138" i="12"/>
  <c r="AG165" i="12"/>
  <c r="AG181" i="12"/>
  <c r="AG194" i="12"/>
  <c r="AG210" i="12"/>
  <c r="AG222" i="12"/>
  <c r="AG228" i="12"/>
  <c r="AG201" i="12"/>
  <c r="AG217" i="12"/>
  <c r="AG223" i="12"/>
  <c r="AG200" i="12"/>
  <c r="AG216" i="12"/>
  <c r="AG237" i="12"/>
  <c r="AG253" i="12"/>
  <c r="AG244" i="12"/>
  <c r="AG243" i="12"/>
  <c r="AG230" i="12"/>
  <c r="AG246" i="12"/>
  <c r="AG279" i="12"/>
  <c r="AG286" i="12"/>
  <c r="AG295" i="12"/>
  <c r="AG290" i="12"/>
  <c r="AG300" i="12"/>
  <c r="AG318" i="12"/>
  <c r="AG319" i="12"/>
  <c r="AG320" i="12"/>
  <c r="AG337" i="12"/>
  <c r="AG343" i="12"/>
  <c r="AG349" i="12"/>
  <c r="AG344" i="12"/>
  <c r="AG366" i="12"/>
  <c r="AG356" i="12"/>
  <c r="AG379" i="12"/>
  <c r="AG378" i="12"/>
  <c r="AG381" i="12"/>
  <c r="Q145" i="12"/>
  <c r="Q144" i="12"/>
  <c r="Q135" i="12"/>
  <c r="Q130" i="12"/>
  <c r="Q159" i="12"/>
  <c r="Q153" i="12"/>
  <c r="Q208" i="12"/>
  <c r="Q198" i="12"/>
  <c r="Q222" i="12"/>
  <c r="Q241" i="12"/>
  <c r="Q256" i="12"/>
  <c r="M113" i="12"/>
  <c r="M145" i="12"/>
  <c r="M108" i="12"/>
  <c r="M140" i="12"/>
  <c r="M103" i="12"/>
  <c r="M135" i="12"/>
  <c r="M102" i="12"/>
  <c r="M134" i="12"/>
  <c r="M160" i="12"/>
  <c r="M159" i="12"/>
  <c r="M158" i="12"/>
  <c r="M190" i="12"/>
  <c r="M181" i="12"/>
  <c r="AM12" i="12"/>
  <c r="E77" i="12"/>
  <c r="E61" i="12"/>
  <c r="E45" i="12"/>
  <c r="E29" i="12"/>
  <c r="AD19" i="12"/>
  <c r="AF26" i="12"/>
  <c r="AD27" i="12"/>
  <c r="E25" i="12"/>
  <c r="E85" i="12"/>
  <c r="E149" i="12"/>
  <c r="E144" i="12"/>
  <c r="E135" i="12"/>
  <c r="E138" i="12"/>
  <c r="E163" i="12"/>
  <c r="E187" i="12"/>
  <c r="E208" i="12"/>
  <c r="E206" i="12"/>
  <c r="E222" i="12"/>
  <c r="E256" i="12"/>
  <c r="E239" i="12"/>
  <c r="AH27" i="12"/>
  <c r="AH28" i="12" s="1"/>
  <c r="AH29" i="12" s="1"/>
  <c r="AH30" i="12" s="1"/>
  <c r="AH31" i="12" s="1"/>
  <c r="AH32" i="12" s="1"/>
  <c r="AH33" i="12" s="1"/>
  <c r="AI33" i="12" s="1"/>
  <c r="AK33" i="12" s="1"/>
  <c r="AG25" i="12"/>
  <c r="E51" i="12"/>
  <c r="E41" i="12"/>
  <c r="AI14" i="12"/>
  <c r="E101" i="12"/>
  <c r="E96" i="12"/>
  <c r="E87" i="12"/>
  <c r="E90" i="12"/>
  <c r="E148" i="12"/>
  <c r="E179" i="12"/>
  <c r="E161" i="12"/>
  <c r="E225" i="12"/>
  <c r="E223" i="12"/>
  <c r="E238" i="12"/>
  <c r="E240" i="12"/>
  <c r="E255" i="12"/>
  <c r="O22" i="12"/>
  <c r="N23" i="12" s="1"/>
  <c r="E59" i="12"/>
  <c r="C13" i="12"/>
  <c r="C15" i="12" s="1"/>
  <c r="F10" i="15" s="1"/>
  <c r="E86" i="12"/>
  <c r="E22" i="12"/>
  <c r="E10" i="15" s="1"/>
  <c r="E30" i="12"/>
  <c r="E38" i="12"/>
  <c r="E46" i="12"/>
  <c r="E54" i="12"/>
  <c r="E62" i="12"/>
  <c r="E70" i="12"/>
  <c r="E78" i="12"/>
  <c r="E261" i="12"/>
  <c r="E251" i="12"/>
  <c r="E235" i="12"/>
  <c r="E252" i="12"/>
  <c r="E236" i="12"/>
  <c r="E253" i="12"/>
  <c r="E237" i="12"/>
  <c r="E250" i="12"/>
  <c r="E234" i="12"/>
  <c r="E229" i="12"/>
  <c r="E217" i="12"/>
  <c r="E201" i="12"/>
  <c r="E218" i="12"/>
  <c r="E202" i="12"/>
  <c r="E215" i="12"/>
  <c r="E199" i="12"/>
  <c r="E220" i="12"/>
  <c r="E204" i="12"/>
  <c r="E188" i="12"/>
  <c r="E173" i="12"/>
  <c r="E157" i="12"/>
  <c r="E182" i="12"/>
  <c r="E166" i="12"/>
  <c r="E189" i="12"/>
  <c r="E175" i="12"/>
  <c r="E159" i="12"/>
  <c r="E176" i="12"/>
  <c r="E160" i="12"/>
  <c r="E154" i="12"/>
  <c r="E134" i="12"/>
  <c r="E118" i="12"/>
  <c r="E102" i="12"/>
  <c r="E151" i="12"/>
  <c r="E131" i="12"/>
  <c r="E115" i="12"/>
  <c r="E99" i="12"/>
  <c r="E83" i="12"/>
  <c r="E140" i="12"/>
  <c r="E124" i="12"/>
  <c r="E108" i="12"/>
  <c r="E92" i="12"/>
  <c r="E145" i="12"/>
  <c r="E129" i="12"/>
  <c r="E113" i="12"/>
  <c r="E97" i="12"/>
  <c r="E24" i="12"/>
  <c r="E32" i="12"/>
  <c r="E40" i="12"/>
  <c r="E48" i="12"/>
  <c r="E56" i="12"/>
  <c r="E64" i="12"/>
  <c r="E72" i="12"/>
  <c r="E80" i="12"/>
  <c r="E23" i="12"/>
  <c r="E31" i="12"/>
  <c r="E39" i="12"/>
  <c r="E47" i="12"/>
  <c r="E55" i="12"/>
  <c r="E63" i="12"/>
  <c r="E71" i="12"/>
  <c r="E79" i="12"/>
  <c r="E257" i="12"/>
  <c r="E247" i="12"/>
  <c r="E231" i="12"/>
  <c r="E248" i="12"/>
  <c r="E232" i="12"/>
  <c r="E249" i="12"/>
  <c r="E233" i="12"/>
  <c r="E246" i="12"/>
  <c r="E230" i="12"/>
  <c r="E227" i="12"/>
  <c r="E213" i="12"/>
  <c r="E197" i="12"/>
  <c r="E214" i="12"/>
  <c r="E198" i="12"/>
  <c r="E211" i="12"/>
  <c r="E195" i="12"/>
  <c r="E216" i="12"/>
  <c r="E200" i="12"/>
  <c r="E184" i="12"/>
  <c r="E169" i="12"/>
  <c r="E153" i="12"/>
  <c r="E178" i="12"/>
  <c r="E162" i="12"/>
  <c r="E186" i="12"/>
  <c r="E171" i="12"/>
  <c r="E155" i="12"/>
  <c r="E172" i="12"/>
  <c r="E156" i="12"/>
  <c r="E146" i="12"/>
  <c r="E130" i="12"/>
  <c r="E114" i="12"/>
  <c r="E98" i="12"/>
  <c r="E143" i="12"/>
  <c r="E127" i="12"/>
  <c r="E111" i="12"/>
  <c r="E95" i="12"/>
  <c r="E150" i="12"/>
  <c r="E136" i="12"/>
  <c r="E120" i="12"/>
  <c r="E104" i="12"/>
  <c r="E88" i="12"/>
  <c r="E141" i="12"/>
  <c r="E125" i="12"/>
  <c r="E109" i="12"/>
  <c r="E93" i="12"/>
  <c r="E26" i="12"/>
  <c r="E34" i="12"/>
  <c r="E42" i="12"/>
  <c r="E50" i="12"/>
  <c r="E58" i="12"/>
  <c r="E66" i="12"/>
  <c r="E74" i="12"/>
  <c r="E243" i="12"/>
  <c r="E244" i="12"/>
  <c r="E259" i="12"/>
  <c r="E245" i="12"/>
  <c r="E258" i="12"/>
  <c r="E242" i="12"/>
  <c r="E226" i="12"/>
  <c r="E224" i="12"/>
  <c r="E209" i="12"/>
  <c r="E193" i="12"/>
  <c r="E210" i="12"/>
  <c r="E194" i="12"/>
  <c r="E207" i="12"/>
  <c r="E228" i="12"/>
  <c r="E212" i="12"/>
  <c r="E196" i="12"/>
  <c r="E181" i="12"/>
  <c r="E165" i="12"/>
  <c r="E190" i="12"/>
  <c r="E174" i="12"/>
  <c r="E158" i="12"/>
  <c r="E183" i="12"/>
  <c r="E167" i="12"/>
  <c r="E185" i="12"/>
  <c r="E168" i="12"/>
  <c r="E152" i="12"/>
  <c r="E142" i="12"/>
  <c r="E126" i="12"/>
  <c r="E110" i="12"/>
  <c r="E94" i="12"/>
  <c r="E139" i="12"/>
  <c r="E123" i="12"/>
  <c r="E107" i="12"/>
  <c r="E91" i="12"/>
  <c r="E147" i="12"/>
  <c r="E132" i="12"/>
  <c r="E116" i="12"/>
  <c r="E100" i="12"/>
  <c r="E84" i="12"/>
  <c r="E137" i="12"/>
  <c r="E121" i="12"/>
  <c r="E105" i="12"/>
  <c r="E89" i="12"/>
  <c r="E82" i="12"/>
  <c r="E28" i="12"/>
  <c r="E36" i="12"/>
  <c r="E44" i="12"/>
  <c r="E52" i="12"/>
  <c r="E60" i="12"/>
  <c r="E68" i="12"/>
  <c r="E76" i="12"/>
  <c r="E117" i="12"/>
  <c r="E112" i="12"/>
  <c r="E103" i="12"/>
  <c r="E106" i="12"/>
  <c r="E164" i="12"/>
  <c r="E191" i="12"/>
  <c r="E177" i="12"/>
  <c r="E203" i="12"/>
  <c r="E205" i="12"/>
  <c r="E254" i="12"/>
  <c r="E260" i="12"/>
  <c r="AG101" i="12"/>
  <c r="AG117" i="12"/>
  <c r="AG133" i="12"/>
  <c r="AG166" i="12"/>
  <c r="AG182" i="12"/>
  <c r="AG160" i="12"/>
  <c r="AG176" i="12"/>
  <c r="AG221" i="12"/>
  <c r="AG274" i="12"/>
  <c r="AG269" i="12"/>
  <c r="AG285" i="12"/>
  <c r="AG313" i="12"/>
  <c r="AG325" i="12"/>
  <c r="AG334" i="12"/>
  <c r="AG339" i="12"/>
  <c r="E67" i="12"/>
  <c r="E35" i="12"/>
  <c r="E65" i="12"/>
  <c r="E49" i="12"/>
  <c r="E33" i="12"/>
  <c r="E133" i="12"/>
  <c r="E128" i="12"/>
  <c r="E119" i="12"/>
  <c r="E122" i="12"/>
  <c r="E180" i="12"/>
  <c r="E170" i="12"/>
  <c r="E192" i="12"/>
  <c r="E219" i="12"/>
  <c r="E221" i="12"/>
  <c r="E241" i="12"/>
  <c r="E75" i="12"/>
  <c r="E43" i="12"/>
  <c r="M80" i="12"/>
  <c r="AG79" i="12"/>
  <c r="M72" i="12"/>
  <c r="AG71" i="12"/>
  <c r="M64" i="12"/>
  <c r="AG63" i="12"/>
  <c r="M56" i="12"/>
  <c r="AG55" i="12"/>
  <c r="M48" i="12"/>
  <c r="AG47" i="12"/>
  <c r="M40" i="12"/>
  <c r="AG39" i="12"/>
  <c r="M32" i="12"/>
  <c r="M24" i="12"/>
  <c r="AF23" i="12"/>
  <c r="AG23" i="12" s="1"/>
  <c r="W22" i="12"/>
  <c r="V23" i="12" s="1"/>
  <c r="I89" i="12"/>
  <c r="I105" i="12"/>
  <c r="I121" i="12"/>
  <c r="I137" i="12"/>
  <c r="I92" i="12"/>
  <c r="I108" i="12"/>
  <c r="I124" i="12"/>
  <c r="I140" i="12"/>
  <c r="I87" i="12"/>
  <c r="I103" i="12"/>
  <c r="I119" i="12"/>
  <c r="I135" i="12"/>
  <c r="I94" i="12"/>
  <c r="I110" i="12"/>
  <c r="I126" i="12"/>
  <c r="AG100" i="12"/>
  <c r="AG116" i="12"/>
  <c r="AG132" i="12"/>
  <c r="AG149" i="12"/>
  <c r="AG87" i="12"/>
  <c r="AG103" i="12"/>
  <c r="AG119" i="12"/>
  <c r="AG135" i="12"/>
  <c r="AG86" i="12"/>
  <c r="AG102" i="12"/>
  <c r="AG118" i="12"/>
  <c r="AG134" i="12"/>
  <c r="AG97" i="12"/>
  <c r="AG113" i="12"/>
  <c r="AG129" i="12"/>
  <c r="AG145" i="12"/>
  <c r="AG151" i="12"/>
  <c r="AG162" i="12"/>
  <c r="AG178" i="12"/>
  <c r="AG161" i="12"/>
  <c r="AG177" i="12"/>
  <c r="AG156" i="12"/>
  <c r="AG172" i="12"/>
  <c r="AG206" i="12"/>
  <c r="AG197" i="12"/>
  <c r="AG213" i="12"/>
  <c r="AG196" i="12"/>
  <c r="AG212" i="12"/>
  <c r="AG233" i="12"/>
  <c r="AG249" i="12"/>
  <c r="AG240" i="12"/>
  <c r="AG262" i="12"/>
  <c r="AG239" i="12"/>
  <c r="AG255" i="12"/>
  <c r="AG242" i="12"/>
  <c r="AG260" i="12"/>
  <c r="AG275" i="12"/>
  <c r="AG270" i="12"/>
  <c r="AG265" i="12"/>
  <c r="AG281" i="12"/>
  <c r="AG306" i="12"/>
  <c r="AG297" i="12"/>
  <c r="AG298" i="12"/>
  <c r="AG312" i="12"/>
  <c r="AG315" i="12"/>
  <c r="AG314" i="12"/>
  <c r="AG332" i="12"/>
  <c r="AG340" i="12"/>
  <c r="AG330" i="12"/>
  <c r="AG335" i="12"/>
  <c r="AG333" i="12"/>
  <c r="AG357" i="12"/>
  <c r="AG362" i="12"/>
  <c r="AG358" i="12"/>
  <c r="AG367" i="12"/>
  <c r="AG376" i="12"/>
  <c r="AG369" i="12"/>
  <c r="AG370" i="12"/>
  <c r="AG375" i="12"/>
  <c r="AG377" i="12"/>
  <c r="Q85" i="12"/>
  <c r="Q101" i="12"/>
  <c r="Q117" i="12"/>
  <c r="Q133" i="12"/>
  <c r="Q84" i="12"/>
  <c r="Q100" i="12"/>
  <c r="Q116" i="12"/>
  <c r="Q132" i="12"/>
  <c r="Q146" i="12"/>
  <c r="Q91" i="12"/>
  <c r="Q107" i="12"/>
  <c r="Q123" i="12"/>
  <c r="Q139" i="12"/>
  <c r="Q154" i="12"/>
  <c r="Q102" i="12"/>
  <c r="Q118" i="12"/>
  <c r="Q134" i="12"/>
  <c r="Q148" i="12"/>
  <c r="Q164" i="12"/>
  <c r="Q180" i="12"/>
  <c r="Q163" i="12"/>
  <c r="Q179" i="12"/>
  <c r="Q162" i="12"/>
  <c r="Q178" i="12"/>
  <c r="Q157" i="12"/>
  <c r="Q173" i="12"/>
  <c r="Q191" i="12"/>
  <c r="Q196" i="12"/>
  <c r="Q212" i="12"/>
  <c r="Q224" i="12"/>
  <c r="Q207" i="12"/>
  <c r="Q225" i="12"/>
  <c r="Q202" i="12"/>
  <c r="Q218" i="12"/>
  <c r="Q197" i="12"/>
  <c r="Q213" i="12"/>
  <c r="Q226" i="12"/>
  <c r="Q242" i="12"/>
  <c r="Q245" i="12"/>
  <c r="Q244" i="12"/>
  <c r="Q259" i="12"/>
  <c r="Q239" i="12"/>
  <c r="Q255" i="12"/>
  <c r="Q75" i="12"/>
  <c r="Q67" i="12"/>
  <c r="Q59" i="12"/>
  <c r="Q51" i="12"/>
  <c r="Q43" i="12"/>
  <c r="Q35" i="12"/>
  <c r="Q27" i="12"/>
  <c r="M85" i="12"/>
  <c r="M101" i="12"/>
  <c r="M117" i="12"/>
  <c r="M133" i="12"/>
  <c r="M151" i="12"/>
  <c r="M96" i="12"/>
  <c r="M112" i="12"/>
  <c r="M128" i="12"/>
  <c r="M144" i="12"/>
  <c r="M91" i="12"/>
  <c r="M107" i="12"/>
  <c r="M123" i="12"/>
  <c r="M139" i="12"/>
  <c r="M90" i="12"/>
  <c r="M106" i="12"/>
  <c r="M122" i="12"/>
  <c r="M138" i="12"/>
  <c r="M148" i="12"/>
  <c r="M164" i="12"/>
  <c r="M180" i="12"/>
  <c r="M163" i="12"/>
  <c r="M179" i="12"/>
  <c r="M162" i="12"/>
  <c r="M178" i="12"/>
  <c r="M153" i="12"/>
  <c r="M169" i="12"/>
  <c r="M186" i="12"/>
  <c r="M196" i="12"/>
  <c r="M197" i="12"/>
  <c r="Q76" i="12"/>
  <c r="Q68" i="12"/>
  <c r="Q60" i="12"/>
  <c r="Q52" i="12"/>
  <c r="Q44" i="12"/>
  <c r="Q36" i="12"/>
  <c r="Q28" i="12"/>
  <c r="I24" i="12"/>
  <c r="S22" i="12"/>
  <c r="R23" i="12" s="1"/>
  <c r="I93" i="12"/>
  <c r="I109" i="12"/>
  <c r="I125" i="12"/>
  <c r="I141" i="12"/>
  <c r="I96" i="12"/>
  <c r="I112" i="12"/>
  <c r="I128" i="12"/>
  <c r="I91" i="12"/>
  <c r="I107" i="12"/>
  <c r="I123" i="12"/>
  <c r="I139" i="12"/>
  <c r="I98" i="12"/>
  <c r="I114" i="12"/>
  <c r="I130" i="12"/>
  <c r="M86" i="12"/>
  <c r="Q82" i="12"/>
  <c r="Q74" i="12"/>
  <c r="Q66" i="12"/>
  <c r="Q58" i="12"/>
  <c r="Q50" i="12"/>
  <c r="Q42" i="12"/>
  <c r="Q34" i="12"/>
  <c r="Q26" i="12"/>
  <c r="AG96" i="12"/>
  <c r="AG112" i="12"/>
  <c r="AG128" i="12"/>
  <c r="AG144" i="12"/>
  <c r="AG83" i="12"/>
  <c r="AG99" i="12"/>
  <c r="AG115" i="12"/>
  <c r="AG131" i="12"/>
  <c r="AG93" i="12"/>
  <c r="AG109" i="12"/>
  <c r="AG125" i="12"/>
  <c r="AG141" i="12"/>
  <c r="AG185" i="12"/>
  <c r="AG158" i="12"/>
  <c r="AG174" i="12"/>
  <c r="AG152" i="12"/>
  <c r="AG168" i="12"/>
  <c r="AG184" i="12"/>
  <c r="AG190" i="12"/>
  <c r="AG187" i="12"/>
  <c r="AG193" i="12"/>
  <c r="AG209" i="12"/>
  <c r="AG226" i="12"/>
  <c r="AG192" i="12"/>
  <c r="AG229" i="12"/>
  <c r="AG245" i="12"/>
  <c r="AG236" i="12"/>
  <c r="AG252" i="12"/>
  <c r="AG238" i="12"/>
  <c r="AG254" i="12"/>
  <c r="AG266" i="12"/>
  <c r="AG282" i="12"/>
  <c r="AG291" i="12"/>
  <c r="AG277" i="12"/>
  <c r="AG299" i="12"/>
  <c r="AG308" i="12"/>
  <c r="AG311" i="12"/>
  <c r="AG321" i="12"/>
  <c r="AG322" i="12"/>
  <c r="AG329" i="12"/>
  <c r="AG331" i="12"/>
  <c r="AG336" i="12"/>
  <c r="AG346" i="12"/>
  <c r="AG352" i="12"/>
  <c r="AG368" i="12"/>
  <c r="AG374" i="12"/>
  <c r="AG364" i="12"/>
  <c r="AG380" i="12"/>
  <c r="Q89" i="12"/>
  <c r="Q105" i="12"/>
  <c r="Q121" i="12"/>
  <c r="Q137" i="12"/>
  <c r="Q88" i="12"/>
  <c r="Q104" i="12"/>
  <c r="Q120" i="12"/>
  <c r="Q136" i="12"/>
  <c r="Q149" i="12"/>
  <c r="Q95" i="12"/>
  <c r="Q111" i="12"/>
  <c r="Q127" i="12"/>
  <c r="Q143" i="12"/>
  <c r="Q90" i="12"/>
  <c r="Q106" i="12"/>
  <c r="Q122" i="12"/>
  <c r="Q138" i="12"/>
  <c r="Q152" i="12"/>
  <c r="Q168" i="12"/>
  <c r="Q190" i="12"/>
  <c r="Q167" i="12"/>
  <c r="Q183" i="12"/>
  <c r="Q166" i="12"/>
  <c r="Q182" i="12"/>
  <c r="Q161" i="12"/>
  <c r="Q177" i="12"/>
  <c r="Q184" i="12"/>
  <c r="Q200" i="12"/>
  <c r="Q216" i="12"/>
  <c r="Q195" i="12"/>
  <c r="Q211" i="12"/>
  <c r="Q229" i="12"/>
  <c r="Q206" i="12"/>
  <c r="Q228" i="12"/>
  <c r="Q201" i="12"/>
  <c r="Q217" i="12"/>
  <c r="Q230" i="12"/>
  <c r="Q246" i="12"/>
  <c r="Q233" i="12"/>
  <c r="Q249" i="12"/>
  <c r="Q232" i="12"/>
  <c r="Q248" i="12"/>
  <c r="Q227" i="12"/>
  <c r="Q243" i="12"/>
  <c r="Q260" i="12"/>
  <c r="M89" i="12"/>
  <c r="M105" i="12"/>
  <c r="M121" i="12"/>
  <c r="M137" i="12"/>
  <c r="M84" i="12"/>
  <c r="M100" i="12"/>
  <c r="M116" i="12"/>
  <c r="M132" i="12"/>
  <c r="M154" i="12"/>
  <c r="M95" i="12"/>
  <c r="M111" i="12"/>
  <c r="M127" i="12"/>
  <c r="M143" i="12"/>
  <c r="M94" i="12"/>
  <c r="M110" i="12"/>
  <c r="M126" i="12"/>
  <c r="M142" i="12"/>
  <c r="M152" i="12"/>
  <c r="M168" i="12"/>
  <c r="M187" i="12"/>
  <c r="M167" i="12"/>
  <c r="M183" i="12"/>
  <c r="M166" i="12"/>
  <c r="M182" i="12"/>
  <c r="M157" i="12"/>
  <c r="M173" i="12"/>
  <c r="M184" i="12"/>
  <c r="M200" i="12"/>
  <c r="M195" i="12"/>
  <c r="M201" i="12"/>
  <c r="M76" i="12"/>
  <c r="AG75" i="12"/>
  <c r="M68" i="12"/>
  <c r="AG67" i="12"/>
  <c r="M60" i="12"/>
  <c r="AG59" i="12"/>
  <c r="M52" i="12"/>
  <c r="AG51" i="12"/>
  <c r="M44" i="12"/>
  <c r="AG43" i="12"/>
  <c r="M36" i="12"/>
  <c r="AG35" i="12"/>
  <c r="M28" i="12"/>
  <c r="I97" i="12"/>
  <c r="I113" i="12"/>
  <c r="I129" i="12"/>
  <c r="I84" i="12"/>
  <c r="I100" i="12"/>
  <c r="I116" i="12"/>
  <c r="I132" i="12"/>
  <c r="I95" i="12"/>
  <c r="I111" i="12"/>
  <c r="I127" i="12"/>
  <c r="I102" i="12"/>
  <c r="I118" i="12"/>
  <c r="I134" i="12"/>
  <c r="AG81" i="12"/>
  <c r="AG73" i="12"/>
  <c r="AG65" i="12"/>
  <c r="AG57" i="12"/>
  <c r="AG49" i="12"/>
  <c r="AG41" i="12"/>
  <c r="AG150" i="12"/>
  <c r="AG89" i="12"/>
  <c r="AG105" i="12"/>
  <c r="AG121" i="12"/>
  <c r="AG137" i="12"/>
  <c r="AG154" i="12"/>
  <c r="AG170" i="12"/>
  <c r="AG164" i="12"/>
  <c r="AG180" i="12"/>
  <c r="AG205" i="12"/>
  <c r="AG227" i="12"/>
  <c r="AG225" i="12"/>
  <c r="AG241" i="12"/>
  <c r="AG258" i="12"/>
  <c r="AG232" i="12"/>
  <c r="AG248" i="12"/>
  <c r="AG259" i="12"/>
  <c r="AG278" i="12"/>
  <c r="AG273" i="12"/>
  <c r="AG296" i="12"/>
  <c r="AG294" i="12"/>
  <c r="AG301" i="12"/>
  <c r="AG304" i="12"/>
  <c r="AG317" i="12"/>
  <c r="AG345" i="12"/>
  <c r="AG341" i="12"/>
  <c r="AG360" i="12"/>
  <c r="AG373" i="12"/>
  <c r="AG371" i="12"/>
  <c r="Q93" i="12"/>
  <c r="Q109" i="12"/>
  <c r="Q125" i="12"/>
  <c r="Q141" i="12"/>
  <c r="Q92" i="12"/>
  <c r="Q108" i="12"/>
  <c r="Q124" i="12"/>
  <c r="Q140" i="12"/>
  <c r="Q83" i="12"/>
  <c r="Q99" i="12"/>
  <c r="Q115" i="12"/>
  <c r="Q131" i="12"/>
  <c r="Q147" i="12"/>
  <c r="Q94" i="12"/>
  <c r="Q110" i="12"/>
  <c r="Q126" i="12"/>
  <c r="Q142" i="12"/>
  <c r="Q156" i="12"/>
  <c r="Q172" i="12"/>
  <c r="Q155" i="12"/>
  <c r="Q171" i="12"/>
  <c r="Q185" i="12"/>
  <c r="Q170" i="12"/>
  <c r="Q186" i="12"/>
  <c r="Q165" i="12"/>
  <c r="Q181" i="12"/>
  <c r="Q188" i="12"/>
  <c r="Q204" i="12"/>
  <c r="Q220" i="12"/>
  <c r="Q199" i="12"/>
  <c r="Q215" i="12"/>
  <c r="Q194" i="12"/>
  <c r="Q210" i="12"/>
  <c r="Q189" i="12"/>
  <c r="Q205" i="12"/>
  <c r="Q223" i="12"/>
  <c r="Q234" i="12"/>
  <c r="Q250" i="12"/>
  <c r="Q237" i="12"/>
  <c r="Q253" i="12"/>
  <c r="Q236" i="12"/>
  <c r="Q252" i="12"/>
  <c r="Q231" i="12"/>
  <c r="Q247" i="12"/>
  <c r="Q257" i="12"/>
  <c r="Q79" i="12"/>
  <c r="Q71" i="12"/>
  <c r="Q63" i="12"/>
  <c r="Q55" i="12"/>
  <c r="Q47" i="12"/>
  <c r="Q39" i="12"/>
  <c r="Q31" i="12"/>
  <c r="Q23" i="12"/>
  <c r="AN22" i="12"/>
  <c r="Q80" i="12"/>
  <c r="Q72" i="12"/>
  <c r="Q64" i="12"/>
  <c r="Q56" i="12"/>
  <c r="Q48" i="12"/>
  <c r="Q40" i="12"/>
  <c r="Q32" i="12"/>
  <c r="Q24" i="12"/>
  <c r="AA22" i="12"/>
  <c r="Z23" i="12" s="1"/>
  <c r="I85" i="12"/>
  <c r="I101" i="12"/>
  <c r="I117" i="12"/>
  <c r="I133" i="12"/>
  <c r="I88" i="12"/>
  <c r="I104" i="12"/>
  <c r="I120" i="12"/>
  <c r="I136" i="12"/>
  <c r="I83" i="12"/>
  <c r="I99" i="12"/>
  <c r="I115" i="12"/>
  <c r="I131" i="12"/>
  <c r="I90" i="12"/>
  <c r="I106" i="12"/>
  <c r="I122" i="12"/>
  <c r="I138" i="12"/>
  <c r="Q86" i="12"/>
  <c r="U26" i="14" l="1"/>
  <c r="AO26" i="14" s="1"/>
  <c r="G16" i="12"/>
  <c r="G22" i="12"/>
  <c r="F23" i="12" s="1"/>
  <c r="H23" i="12" s="1"/>
  <c r="G23" i="12" s="1"/>
  <c r="F24" i="12" s="1"/>
  <c r="H24" i="12" s="1"/>
  <c r="G24" i="12" s="1"/>
  <c r="F25" i="12" s="1"/>
  <c r="P29" i="17"/>
  <c r="O29" i="17" s="1"/>
  <c r="N30" i="17" s="1"/>
  <c r="W30" i="17"/>
  <c r="V31" i="17" s="1"/>
  <c r="X30" i="17"/>
  <c r="Y30" i="17"/>
  <c r="AA30" i="17"/>
  <c r="AC30" i="17"/>
  <c r="AB30" i="17"/>
  <c r="Z31" i="17"/>
  <c r="H28" i="17"/>
  <c r="G28" i="17" s="1"/>
  <c r="F29" i="17" s="1"/>
  <c r="L28" i="17"/>
  <c r="K28" i="17" s="1"/>
  <c r="J29" i="17" s="1"/>
  <c r="S28" i="17"/>
  <c r="R29" i="17" s="1"/>
  <c r="AL25" i="17"/>
  <c r="D25" i="17"/>
  <c r="K22" i="12"/>
  <c r="J23" i="12" s="1"/>
  <c r="L23" i="12" s="1"/>
  <c r="K23" i="12" s="1"/>
  <c r="J24" i="12" s="1"/>
  <c r="L24" i="12" s="1"/>
  <c r="K24" i="12" s="1"/>
  <c r="J25" i="12" s="1"/>
  <c r="E11" i="15"/>
  <c r="E13" i="15" s="1"/>
  <c r="N28" i="14"/>
  <c r="P27" i="14"/>
  <c r="O27" i="14" s="1"/>
  <c r="L26" i="14"/>
  <c r="K26" i="14" s="1"/>
  <c r="J27" i="14" s="1"/>
  <c r="H26" i="14"/>
  <c r="G26" i="14" s="1"/>
  <c r="F27" i="14" s="1"/>
  <c r="Z29" i="14"/>
  <c r="AC28" i="14"/>
  <c r="AB28" i="14"/>
  <c r="AA28" i="14"/>
  <c r="V29" i="14"/>
  <c r="Y28" i="14"/>
  <c r="X28" i="14"/>
  <c r="W28" i="14"/>
  <c r="AM23" i="14"/>
  <c r="B24" i="14"/>
  <c r="S26" i="14"/>
  <c r="R27" i="14" s="1"/>
  <c r="AC29" i="16"/>
  <c r="AB29" i="16"/>
  <c r="AA29" i="16"/>
  <c r="Z30" i="16" s="1"/>
  <c r="H28" i="16"/>
  <c r="G28" i="16" s="1"/>
  <c r="F29" i="16" s="1"/>
  <c r="P27" i="16"/>
  <c r="O27" i="16" s="1"/>
  <c r="N28" i="16" s="1"/>
  <c r="Y29" i="16"/>
  <c r="W29" i="16"/>
  <c r="V30" i="16" s="1"/>
  <c r="X29" i="16"/>
  <c r="L26" i="16"/>
  <c r="K26" i="16" s="1"/>
  <c r="J27" i="16" s="1"/>
  <c r="U25" i="16"/>
  <c r="T25" i="16"/>
  <c r="AL24" i="16"/>
  <c r="D24" i="16"/>
  <c r="K16" i="12"/>
  <c r="K14" i="12"/>
  <c r="O14" i="12"/>
  <c r="AF27" i="12"/>
  <c r="AG27" i="12" s="1"/>
  <c r="AD28" i="12"/>
  <c r="AC23" i="12"/>
  <c r="AB23" i="12"/>
  <c r="Q19" i="12"/>
  <c r="E19" i="12"/>
  <c r="C16" i="12"/>
  <c r="AG26" i="12"/>
  <c r="AG19" i="12" s="1"/>
  <c r="AF19" i="12"/>
  <c r="U23" i="12"/>
  <c r="T23" i="12"/>
  <c r="G14" i="12"/>
  <c r="Y23" i="12"/>
  <c r="W23" i="12" s="1"/>
  <c r="V24" i="12" s="1"/>
  <c r="X23" i="12"/>
  <c r="AO22" i="12"/>
  <c r="C22" i="12"/>
  <c r="C14" i="12"/>
  <c r="P23" i="12"/>
  <c r="O23" i="12" s="1"/>
  <c r="N24" i="12" s="1"/>
  <c r="L29" i="17" l="1"/>
  <c r="K29" i="17" s="1"/>
  <c r="J30" i="17" s="1"/>
  <c r="X31" i="17"/>
  <c r="W31" i="17"/>
  <c r="V32" i="17" s="1"/>
  <c r="Y31" i="17"/>
  <c r="H29" i="17"/>
  <c r="G29" i="17" s="1"/>
  <c r="F30" i="17" s="1"/>
  <c r="P30" i="17"/>
  <c r="O30" i="17" s="1"/>
  <c r="N31" i="17" s="1"/>
  <c r="U29" i="17"/>
  <c r="AO29" i="17" s="1"/>
  <c r="T29" i="17"/>
  <c r="AB31" i="17"/>
  <c r="AA31" i="17"/>
  <c r="Z32" i="17" s="1"/>
  <c r="AC31" i="17"/>
  <c r="AN25" i="17"/>
  <c r="C25" i="17"/>
  <c r="H27" i="14"/>
  <c r="G27" i="14" s="1"/>
  <c r="F28" i="14" s="1"/>
  <c r="L27" i="14"/>
  <c r="K27" i="14" s="1"/>
  <c r="J28" i="14" s="1"/>
  <c r="AL24" i="14"/>
  <c r="D24" i="14"/>
  <c r="Y29" i="14"/>
  <c r="X29" i="14"/>
  <c r="W29" i="14"/>
  <c r="V30" i="14" s="1"/>
  <c r="AA29" i="14"/>
  <c r="Z30" i="14"/>
  <c r="AC29" i="14"/>
  <c r="AB29" i="14"/>
  <c r="T27" i="14"/>
  <c r="U27" i="14"/>
  <c r="AO27" i="14" s="1"/>
  <c r="P28" i="14"/>
  <c r="O28" i="14" s="1"/>
  <c r="N29" i="14" s="1"/>
  <c r="H29" i="16"/>
  <c r="G29" i="16" s="1"/>
  <c r="F30" i="16" s="1"/>
  <c r="W30" i="16"/>
  <c r="V31" i="16" s="1"/>
  <c r="Y30" i="16"/>
  <c r="X30" i="16"/>
  <c r="AB30" i="16"/>
  <c r="AC30" i="16"/>
  <c r="AA30" i="16"/>
  <c r="Z31" i="16" s="1"/>
  <c r="P28" i="16"/>
  <c r="O28" i="16" s="1"/>
  <c r="N29" i="16" s="1"/>
  <c r="AO25" i="16"/>
  <c r="L27" i="16"/>
  <c r="K27" i="16" s="1"/>
  <c r="J28" i="16" s="1"/>
  <c r="AN24" i="16"/>
  <c r="C24" i="16"/>
  <c r="S25" i="16"/>
  <c r="R26" i="16" s="1"/>
  <c r="AO23" i="12"/>
  <c r="AA23" i="12"/>
  <c r="Z24" i="12" s="1"/>
  <c r="AC24" i="12" s="1"/>
  <c r="P24" i="12"/>
  <c r="O24" i="12" s="1"/>
  <c r="N25" i="12" s="1"/>
  <c r="H25" i="12"/>
  <c r="G25" i="12" s="1"/>
  <c r="F26" i="12" s="1"/>
  <c r="X24" i="12"/>
  <c r="Y24" i="12"/>
  <c r="L25" i="12"/>
  <c r="K25" i="12" s="1"/>
  <c r="J26" i="12" s="1"/>
  <c r="AM22" i="12"/>
  <c r="B23" i="12"/>
  <c r="S23" i="12"/>
  <c r="R24" i="12" s="1"/>
  <c r="AD29" i="12"/>
  <c r="AF28" i="12"/>
  <c r="AG28" i="12" s="1"/>
  <c r="Y32" i="17" l="1"/>
  <c r="X32" i="17"/>
  <c r="W32" i="17"/>
  <c r="V33" i="17" s="1"/>
  <c r="AC32" i="17"/>
  <c r="AB32" i="17"/>
  <c r="AA32" i="17"/>
  <c r="Z33" i="17" s="1"/>
  <c r="P31" i="17"/>
  <c r="O31" i="17" s="1"/>
  <c r="N32" i="17" s="1"/>
  <c r="H30" i="17"/>
  <c r="G30" i="17" s="1"/>
  <c r="F31" i="17" s="1"/>
  <c r="L30" i="17"/>
  <c r="K30" i="17" s="1"/>
  <c r="J31" i="17" s="1"/>
  <c r="AM25" i="17"/>
  <c r="B26" i="17"/>
  <c r="S29" i="17"/>
  <c r="R30" i="17" s="1"/>
  <c r="W30" i="14"/>
  <c r="X30" i="14"/>
  <c r="V31" i="14"/>
  <c r="Y30" i="14"/>
  <c r="P29" i="14"/>
  <c r="O29" i="14" s="1"/>
  <c r="N30" i="14" s="1"/>
  <c r="L28" i="14"/>
  <c r="K28" i="14" s="1"/>
  <c r="J29" i="14" s="1"/>
  <c r="AN24" i="14"/>
  <c r="C24" i="14"/>
  <c r="S27" i="14"/>
  <c r="R28" i="14" s="1"/>
  <c r="AA30" i="14"/>
  <c r="Z31" i="14" s="1"/>
  <c r="AB30" i="14"/>
  <c r="AC30" i="14"/>
  <c r="H28" i="14"/>
  <c r="G28" i="14" s="1"/>
  <c r="F29" i="14" s="1"/>
  <c r="P29" i="16"/>
  <c r="O29" i="16" s="1"/>
  <c r="N30" i="16" s="1"/>
  <c r="H30" i="16"/>
  <c r="G30" i="16" s="1"/>
  <c r="F31" i="16" s="1"/>
  <c r="W31" i="16"/>
  <c r="V32" i="16" s="1"/>
  <c r="X31" i="16"/>
  <c r="Y31" i="16"/>
  <c r="L28" i="16"/>
  <c r="K28" i="16" s="1"/>
  <c r="J29" i="16" s="1"/>
  <c r="AA31" i="16"/>
  <c r="Z32" i="16" s="1"/>
  <c r="AC31" i="16"/>
  <c r="AB31" i="16"/>
  <c r="T26" i="16"/>
  <c r="U26" i="16"/>
  <c r="AM24" i="16"/>
  <c r="B25" i="16"/>
  <c r="AB24" i="12"/>
  <c r="AA24" i="12" s="1"/>
  <c r="Z25" i="12" s="1"/>
  <c r="W24" i="12"/>
  <c r="V25" i="12" s="1"/>
  <c r="H26" i="12"/>
  <c r="L26" i="12"/>
  <c r="P25" i="12"/>
  <c r="O25" i="12" s="1"/>
  <c r="N26" i="12" s="1"/>
  <c r="T24" i="12"/>
  <c r="U24" i="12"/>
  <c r="AL23" i="12"/>
  <c r="D23" i="12"/>
  <c r="AF29" i="12"/>
  <c r="AG29" i="12" s="1"/>
  <c r="AD30" i="12"/>
  <c r="P32" i="17" l="1"/>
  <c r="O32" i="17" s="1"/>
  <c r="N33" i="17" s="1"/>
  <c r="Y33" i="17"/>
  <c r="X33" i="17"/>
  <c r="W33" i="17"/>
  <c r="V34" i="17" s="1"/>
  <c r="H31" i="17"/>
  <c r="G31" i="17" s="1"/>
  <c r="F32" i="17" s="1"/>
  <c r="AC33" i="17"/>
  <c r="AA33" i="17"/>
  <c r="Z34" i="17" s="1"/>
  <c r="AB33" i="17"/>
  <c r="L31" i="17"/>
  <c r="K31" i="17" s="1"/>
  <c r="J32" i="17" s="1"/>
  <c r="D26" i="17"/>
  <c r="AL26" i="17"/>
  <c r="U30" i="17"/>
  <c r="AO30" i="17" s="1"/>
  <c r="T30" i="17"/>
  <c r="S26" i="16"/>
  <c r="R27" i="16" s="1"/>
  <c r="T27" i="16" s="1"/>
  <c r="L29" i="14"/>
  <c r="K29" i="14" s="1"/>
  <c r="J30" i="14" s="1"/>
  <c r="AB31" i="14"/>
  <c r="AA31" i="14"/>
  <c r="Z32" i="14" s="1"/>
  <c r="AC31" i="14"/>
  <c r="P30" i="14"/>
  <c r="O30" i="14" s="1"/>
  <c r="N31" i="14"/>
  <c r="H29" i="14"/>
  <c r="G29" i="14" s="1"/>
  <c r="F30" i="14" s="1"/>
  <c r="U28" i="14"/>
  <c r="AO28" i="14" s="1"/>
  <c r="T28" i="14"/>
  <c r="X31" i="14"/>
  <c r="W31" i="14"/>
  <c r="V32" i="14" s="1"/>
  <c r="Y31" i="14"/>
  <c r="AM24" i="14"/>
  <c r="B25" i="14"/>
  <c r="L29" i="16"/>
  <c r="K29" i="16" s="1"/>
  <c r="J30" i="16" s="1"/>
  <c r="AC32" i="16"/>
  <c r="AB32" i="16"/>
  <c r="AA32" i="16"/>
  <c r="Z33" i="16" s="1"/>
  <c r="P30" i="16"/>
  <c r="O30" i="16" s="1"/>
  <c r="N31" i="16" s="1"/>
  <c r="AL25" i="16"/>
  <c r="D25" i="16"/>
  <c r="Y32" i="16"/>
  <c r="X32" i="16"/>
  <c r="W32" i="16"/>
  <c r="V33" i="16" s="1"/>
  <c r="H31" i="16"/>
  <c r="G31" i="16" s="1"/>
  <c r="F32" i="16" s="1"/>
  <c r="AO26" i="16"/>
  <c r="Y25" i="12"/>
  <c r="X25" i="12"/>
  <c r="S24" i="12"/>
  <c r="R25" i="12" s="1"/>
  <c r="U25" i="12" s="1"/>
  <c r="AN23" i="12"/>
  <c r="C23" i="12"/>
  <c r="P26" i="12"/>
  <c r="AD31" i="12"/>
  <c r="AF30" i="12"/>
  <c r="AG30" i="12" s="1"/>
  <c r="G26" i="12"/>
  <c r="K26" i="12"/>
  <c r="AC25" i="12"/>
  <c r="AB25" i="12"/>
  <c r="AO24" i="12"/>
  <c r="S30" i="17" l="1"/>
  <c r="R31" i="17" s="1"/>
  <c r="U31" i="17" s="1"/>
  <c r="AO31" i="17" s="1"/>
  <c r="U27" i="16"/>
  <c r="AO27" i="16" s="1"/>
  <c r="W34" i="17"/>
  <c r="Y34" i="17"/>
  <c r="X34" i="17"/>
  <c r="V35" i="17"/>
  <c r="AA34" i="17"/>
  <c r="AB34" i="17"/>
  <c r="Z35" i="17"/>
  <c r="AC34" i="17"/>
  <c r="L32" i="17"/>
  <c r="K32" i="17" s="1"/>
  <c r="J33" i="17" s="1"/>
  <c r="H32" i="17"/>
  <c r="G32" i="17" s="1"/>
  <c r="F33" i="17" s="1"/>
  <c r="P33" i="17"/>
  <c r="O33" i="17" s="1"/>
  <c r="N34" i="17" s="1"/>
  <c r="T31" i="17"/>
  <c r="AN26" i="17"/>
  <c r="C26" i="17"/>
  <c r="H30" i="14"/>
  <c r="G30" i="14" s="1"/>
  <c r="F31" i="14" s="1"/>
  <c r="Y32" i="14"/>
  <c r="X32" i="14"/>
  <c r="W32" i="14"/>
  <c r="V33" i="14" s="1"/>
  <c r="AC32" i="14"/>
  <c r="AB32" i="14"/>
  <c r="AA32" i="14"/>
  <c r="Z33" i="14" s="1"/>
  <c r="L30" i="14"/>
  <c r="K30" i="14" s="1"/>
  <c r="J31" i="14" s="1"/>
  <c r="AL25" i="14"/>
  <c r="D25" i="14"/>
  <c r="N32" i="14"/>
  <c r="P31" i="14"/>
  <c r="O31" i="14" s="1"/>
  <c r="S28" i="14"/>
  <c r="R29" i="14" s="1"/>
  <c r="P31" i="16"/>
  <c r="O31" i="16" s="1"/>
  <c r="N32" i="16" s="1"/>
  <c r="H32" i="16"/>
  <c r="G32" i="16" s="1"/>
  <c r="F33" i="16" s="1"/>
  <c r="L30" i="16"/>
  <c r="K30" i="16" s="1"/>
  <c r="J31" i="16" s="1"/>
  <c r="Y33" i="16"/>
  <c r="X33" i="16"/>
  <c r="W33" i="16"/>
  <c r="V34" i="16" s="1"/>
  <c r="AN25" i="16"/>
  <c r="C25" i="16"/>
  <c r="Z34" i="16"/>
  <c r="AC33" i="16"/>
  <c r="AB33" i="16"/>
  <c r="AA33" i="16"/>
  <c r="W25" i="12"/>
  <c r="V26" i="12" s="1"/>
  <c r="X26" i="12" s="1"/>
  <c r="T25" i="12"/>
  <c r="S25" i="12" s="1"/>
  <c r="R26" i="12" s="1"/>
  <c r="J27" i="12"/>
  <c r="AD32" i="12"/>
  <c r="AF31" i="12"/>
  <c r="AG31" i="12" s="1"/>
  <c r="AM23" i="12"/>
  <c r="B24" i="12"/>
  <c r="F27" i="12"/>
  <c r="O26" i="12"/>
  <c r="AA25" i="12"/>
  <c r="Z26" i="12" s="1"/>
  <c r="AO25" i="12"/>
  <c r="S27" i="16" l="1"/>
  <c r="R28" i="16" s="1"/>
  <c r="T28" i="16" s="1"/>
  <c r="S31" i="17"/>
  <c r="R32" i="17" s="1"/>
  <c r="T32" i="17" s="1"/>
  <c r="P34" i="17"/>
  <c r="O34" i="17" s="1"/>
  <c r="N35" i="17"/>
  <c r="H33" i="17"/>
  <c r="G33" i="17" s="1"/>
  <c r="F34" i="17" s="1"/>
  <c r="L33" i="17"/>
  <c r="K33" i="17" s="1"/>
  <c r="J34" i="17" s="1"/>
  <c r="X35" i="17"/>
  <c r="W35" i="17"/>
  <c r="V36" i="17" s="1"/>
  <c r="Y35" i="17"/>
  <c r="AB35" i="17"/>
  <c r="AA35" i="17"/>
  <c r="Z36" i="17" s="1"/>
  <c r="AC35" i="17"/>
  <c r="AM26" i="17"/>
  <c r="B27" i="17"/>
  <c r="W33" i="14"/>
  <c r="V34" i="14" s="1"/>
  <c r="Y33" i="14"/>
  <c r="X33" i="14"/>
  <c r="AA33" i="14"/>
  <c r="Z34" i="14" s="1"/>
  <c r="AC33" i="14"/>
  <c r="AB33" i="14"/>
  <c r="H31" i="14"/>
  <c r="G31" i="14" s="1"/>
  <c r="F32" i="14" s="1"/>
  <c r="P32" i="14"/>
  <c r="O32" i="14" s="1"/>
  <c r="N33" i="14" s="1"/>
  <c r="L31" i="14"/>
  <c r="K31" i="14" s="1"/>
  <c r="J32" i="14" s="1"/>
  <c r="AN25" i="14"/>
  <c r="C25" i="14"/>
  <c r="U29" i="14"/>
  <c r="AO29" i="14" s="1"/>
  <c r="T29" i="14"/>
  <c r="L31" i="16"/>
  <c r="K31" i="16" s="1"/>
  <c r="J32" i="16" s="1"/>
  <c r="H33" i="16"/>
  <c r="G33" i="16" s="1"/>
  <c r="F34" i="16" s="1"/>
  <c r="P32" i="16"/>
  <c r="O32" i="16" s="1"/>
  <c r="N33" i="16" s="1"/>
  <c r="W34" i="16"/>
  <c r="V35" i="16" s="1"/>
  <c r="Y34" i="16"/>
  <c r="X34" i="16"/>
  <c r="AA34" i="16"/>
  <c r="Z35" i="16" s="1"/>
  <c r="AC34" i="16"/>
  <c r="AB34" i="16"/>
  <c r="AM25" i="16"/>
  <c r="B26" i="16"/>
  <c r="Y26" i="12"/>
  <c r="W26" i="12" s="1"/>
  <c r="V27" i="12" s="1"/>
  <c r="T26" i="12"/>
  <c r="U26" i="12"/>
  <c r="AL24" i="12"/>
  <c r="D24" i="12"/>
  <c r="H27" i="12"/>
  <c r="G27" i="12" s="1"/>
  <c r="F28" i="12" s="1"/>
  <c r="L27" i="12"/>
  <c r="K27" i="12" s="1"/>
  <c r="J28" i="12" s="1"/>
  <c r="AC26" i="12"/>
  <c r="AB26" i="12"/>
  <c r="N27" i="12"/>
  <c r="AD33" i="12"/>
  <c r="AF32" i="12"/>
  <c r="AG32" i="12" s="1"/>
  <c r="U28" i="16" l="1"/>
  <c r="AO28" i="16" s="1"/>
  <c r="U32" i="17"/>
  <c r="AO32" i="17" s="1"/>
  <c r="S32" i="17"/>
  <c r="R33" i="17" s="1"/>
  <c r="U33" i="17" s="1"/>
  <c r="AO33" i="17" s="1"/>
  <c r="AC36" i="17"/>
  <c r="AB36" i="17"/>
  <c r="AA36" i="17"/>
  <c r="Z37" i="17" s="1"/>
  <c r="L34" i="17"/>
  <c r="K34" i="17" s="1"/>
  <c r="J35" i="17" s="1"/>
  <c r="H34" i="17"/>
  <c r="G34" i="17" s="1"/>
  <c r="F35" i="17" s="1"/>
  <c r="Y36" i="17"/>
  <c r="X36" i="17"/>
  <c r="W36" i="17"/>
  <c r="V37" i="17" s="1"/>
  <c r="AL27" i="17"/>
  <c r="D27" i="17"/>
  <c r="N36" i="17"/>
  <c r="P35" i="17"/>
  <c r="O35" i="17" s="1"/>
  <c r="L32" i="14"/>
  <c r="K32" i="14" s="1"/>
  <c r="J33" i="14" s="1"/>
  <c r="P33" i="14"/>
  <c r="O33" i="14" s="1"/>
  <c r="N34" i="14" s="1"/>
  <c r="H32" i="14"/>
  <c r="G32" i="14" s="1"/>
  <c r="F33" i="14" s="1"/>
  <c r="AM25" i="14"/>
  <c r="B26" i="14"/>
  <c r="AA34" i="14"/>
  <c r="Z35" i="14" s="1"/>
  <c r="AB34" i="14"/>
  <c r="AC34" i="14"/>
  <c r="W34" i="14"/>
  <c r="V35" i="14" s="1"/>
  <c r="X34" i="14"/>
  <c r="Y34" i="14"/>
  <c r="S29" i="14"/>
  <c r="R30" i="14" s="1"/>
  <c r="AB35" i="16"/>
  <c r="AA35" i="16"/>
  <c r="Z36" i="16" s="1"/>
  <c r="AC35" i="16"/>
  <c r="P33" i="16"/>
  <c r="O33" i="16" s="1"/>
  <c r="N34" i="16" s="1"/>
  <c r="H34" i="16"/>
  <c r="G34" i="16" s="1"/>
  <c r="F35" i="16" s="1"/>
  <c r="L32" i="16"/>
  <c r="K32" i="16" s="1"/>
  <c r="J33" i="16" s="1"/>
  <c r="AL26" i="16"/>
  <c r="D26" i="16"/>
  <c r="X35" i="16"/>
  <c r="W35" i="16"/>
  <c r="V36" i="16"/>
  <c r="Y35" i="16"/>
  <c r="AA26" i="12"/>
  <c r="S26" i="12"/>
  <c r="AO26" i="12"/>
  <c r="L28" i="12"/>
  <c r="K28" i="12" s="1"/>
  <c r="J29" i="12" s="1"/>
  <c r="H28" i="12"/>
  <c r="G28" i="12" s="1"/>
  <c r="F29" i="12" s="1"/>
  <c r="AF33" i="12"/>
  <c r="AE33" i="12"/>
  <c r="Y27" i="12"/>
  <c r="X27" i="12"/>
  <c r="P27" i="12"/>
  <c r="O27" i="12" s="1"/>
  <c r="N28" i="12" s="1"/>
  <c r="AN24" i="12"/>
  <c r="C24" i="12"/>
  <c r="S28" i="16" l="1"/>
  <c r="R29" i="16" s="1"/>
  <c r="T29" i="16" s="1"/>
  <c r="T33" i="17"/>
  <c r="Y37" i="17"/>
  <c r="W37" i="17"/>
  <c r="V38" i="17" s="1"/>
  <c r="X37" i="17"/>
  <c r="AC37" i="17"/>
  <c r="AB37" i="17"/>
  <c r="AA37" i="17"/>
  <c r="Z38" i="17" s="1"/>
  <c r="L35" i="17"/>
  <c r="K35" i="17" s="1"/>
  <c r="J36" i="17" s="1"/>
  <c r="P36" i="17"/>
  <c r="O36" i="17" s="1"/>
  <c r="N37" i="17" s="1"/>
  <c r="H35" i="17"/>
  <c r="G35" i="17" s="1"/>
  <c r="F36" i="17" s="1"/>
  <c r="AN27" i="17"/>
  <c r="C27" i="17"/>
  <c r="S33" i="17"/>
  <c r="R34" i="17" s="1"/>
  <c r="H33" i="14"/>
  <c r="G33" i="14" s="1"/>
  <c r="F34" i="14" s="1"/>
  <c r="P34" i="14"/>
  <c r="O34" i="14" s="1"/>
  <c r="N35" i="14" s="1"/>
  <c r="L33" i="14"/>
  <c r="K33" i="14" s="1"/>
  <c r="J34" i="14" s="1"/>
  <c r="AL26" i="14"/>
  <c r="D26" i="14"/>
  <c r="X35" i="14"/>
  <c r="W35" i="14"/>
  <c r="V36" i="14" s="1"/>
  <c r="Y35" i="14"/>
  <c r="AB35" i="14"/>
  <c r="AC35" i="14"/>
  <c r="AA35" i="14"/>
  <c r="Z36" i="14" s="1"/>
  <c r="U30" i="14"/>
  <c r="AO30" i="14" s="1"/>
  <c r="T30" i="14"/>
  <c r="L33" i="16"/>
  <c r="K33" i="16" s="1"/>
  <c r="J34" i="16" s="1"/>
  <c r="H35" i="16"/>
  <c r="G35" i="16" s="1"/>
  <c r="F36" i="16" s="1"/>
  <c r="P34" i="16"/>
  <c r="O34" i="16" s="1"/>
  <c r="N35" i="16" s="1"/>
  <c r="Y36" i="16"/>
  <c r="X36" i="16"/>
  <c r="W36" i="16"/>
  <c r="V37" i="16" s="1"/>
  <c r="AC36" i="16"/>
  <c r="AB36" i="16"/>
  <c r="AA36" i="16"/>
  <c r="Z37" i="16" s="1"/>
  <c r="U29" i="16"/>
  <c r="AO29" i="16" s="1"/>
  <c r="AN26" i="16"/>
  <c r="C26" i="16"/>
  <c r="W27" i="12"/>
  <c r="V28" i="12" s="1"/>
  <c r="X28" i="12" s="1"/>
  <c r="Z27" i="12"/>
  <c r="AB27" i="12" s="1"/>
  <c r="R27" i="12"/>
  <c r="U27" i="12" s="1"/>
  <c r="L29" i="12"/>
  <c r="K29" i="12" s="1"/>
  <c r="J30" i="12" s="1"/>
  <c r="P28" i="12"/>
  <c r="O28" i="12" s="1"/>
  <c r="N29" i="12" s="1"/>
  <c r="AM24" i="12"/>
  <c r="B25" i="12"/>
  <c r="H29" i="12"/>
  <c r="G29" i="12" s="1"/>
  <c r="F30" i="12" s="1"/>
  <c r="AG33" i="12"/>
  <c r="AE14" i="12" s="1"/>
  <c r="AC27" i="12"/>
  <c r="P37" i="17" l="1"/>
  <c r="O37" i="17" s="1"/>
  <c r="N38" i="17" s="1"/>
  <c r="L36" i="17"/>
  <c r="K36" i="17" s="1"/>
  <c r="J37" i="17" s="1"/>
  <c r="W38" i="17"/>
  <c r="X38" i="17"/>
  <c r="V39" i="17"/>
  <c r="Y38" i="17"/>
  <c r="AA38" i="17"/>
  <c r="AC38" i="17"/>
  <c r="AB38" i="17"/>
  <c r="Z39" i="17"/>
  <c r="H36" i="17"/>
  <c r="G36" i="17" s="1"/>
  <c r="F37" i="17" s="1"/>
  <c r="AM27" i="17"/>
  <c r="B28" i="17"/>
  <c r="T34" i="17"/>
  <c r="U34" i="17"/>
  <c r="AO34" i="17" s="1"/>
  <c r="Y36" i="14"/>
  <c r="X36" i="14"/>
  <c r="W36" i="14"/>
  <c r="V37" i="14" s="1"/>
  <c r="L34" i="14"/>
  <c r="K34" i="14" s="1"/>
  <c r="J35" i="14" s="1"/>
  <c r="P35" i="14"/>
  <c r="O35" i="14" s="1"/>
  <c r="N36" i="14" s="1"/>
  <c r="H34" i="14"/>
  <c r="G34" i="14" s="1"/>
  <c r="F35" i="14" s="1"/>
  <c r="AC36" i="14"/>
  <c r="AB36" i="14"/>
  <c r="AA36" i="14"/>
  <c r="Z37" i="14" s="1"/>
  <c r="S30" i="14"/>
  <c r="R31" i="14" s="1"/>
  <c r="AN26" i="14"/>
  <c r="C26" i="14"/>
  <c r="P35" i="16"/>
  <c r="O35" i="16" s="1"/>
  <c r="N36" i="16" s="1"/>
  <c r="Y37" i="16"/>
  <c r="X37" i="16"/>
  <c r="W37" i="16"/>
  <c r="V38" i="16" s="1"/>
  <c r="H36" i="16"/>
  <c r="G36" i="16" s="1"/>
  <c r="F37" i="16" s="1"/>
  <c r="AC37" i="16"/>
  <c r="AB37" i="16"/>
  <c r="AA37" i="16"/>
  <c r="Z38" i="16" s="1"/>
  <c r="L34" i="16"/>
  <c r="K34" i="16" s="1"/>
  <c r="J35" i="16" s="1"/>
  <c r="AM26" i="16"/>
  <c r="B27" i="16"/>
  <c r="S29" i="16"/>
  <c r="R30" i="16" s="1"/>
  <c r="AA27" i="12"/>
  <c r="Z28" i="12" s="1"/>
  <c r="AC28" i="12" s="1"/>
  <c r="Y28" i="12"/>
  <c r="W28" i="12" s="1"/>
  <c r="V29" i="12" s="1"/>
  <c r="X29" i="12" s="1"/>
  <c r="AO27" i="12"/>
  <c r="T27" i="12"/>
  <c r="S27" i="12" s="1"/>
  <c r="R28" i="12" s="1"/>
  <c r="T28" i="12" s="1"/>
  <c r="P29" i="12"/>
  <c r="O29" i="12" s="1"/>
  <c r="N30" i="12" s="1"/>
  <c r="H30" i="12"/>
  <c r="G30" i="12" s="1"/>
  <c r="F31" i="12" s="1"/>
  <c r="L30" i="12"/>
  <c r="K30" i="12" s="1"/>
  <c r="J31" i="12" s="1"/>
  <c r="AL25" i="12"/>
  <c r="D25" i="12"/>
  <c r="H37" i="17" l="1"/>
  <c r="G37" i="17" s="1"/>
  <c r="F38" i="17" s="1"/>
  <c r="L37" i="17"/>
  <c r="K37" i="17" s="1"/>
  <c r="J38" i="17" s="1"/>
  <c r="P38" i="17"/>
  <c r="O38" i="17" s="1"/>
  <c r="N39" i="17"/>
  <c r="AL28" i="17"/>
  <c r="D28" i="17"/>
  <c r="AB39" i="17"/>
  <c r="AA39" i="17"/>
  <c r="Z40" i="17"/>
  <c r="AC39" i="17"/>
  <c r="X39" i="17"/>
  <c r="W39" i="17"/>
  <c r="V40" i="17" s="1"/>
  <c r="Y39" i="17"/>
  <c r="S34" i="17"/>
  <c r="R35" i="17" s="1"/>
  <c r="AC37" i="14"/>
  <c r="AB37" i="14"/>
  <c r="AA37" i="14"/>
  <c r="Z38" i="14" s="1"/>
  <c r="Y37" i="14"/>
  <c r="X37" i="14"/>
  <c r="W37" i="14"/>
  <c r="V38" i="14" s="1"/>
  <c r="P36" i="14"/>
  <c r="O36" i="14" s="1"/>
  <c r="N37" i="14" s="1"/>
  <c r="T31" i="14"/>
  <c r="U31" i="14"/>
  <c r="AO31" i="14" s="1"/>
  <c r="H35" i="14"/>
  <c r="G35" i="14" s="1"/>
  <c r="F36" i="14" s="1"/>
  <c r="L35" i="14"/>
  <c r="K35" i="14" s="1"/>
  <c r="J36" i="14" s="1"/>
  <c r="AM26" i="14"/>
  <c r="B27" i="14"/>
  <c r="AA38" i="16"/>
  <c r="Z39" i="16" s="1"/>
  <c r="AC38" i="16"/>
  <c r="AB38" i="16"/>
  <c r="W38" i="16"/>
  <c r="V39" i="16" s="1"/>
  <c r="Y38" i="16"/>
  <c r="X38" i="16"/>
  <c r="L35" i="16"/>
  <c r="K35" i="16" s="1"/>
  <c r="J36" i="16" s="1"/>
  <c r="H37" i="16"/>
  <c r="G37" i="16" s="1"/>
  <c r="F38" i="16" s="1"/>
  <c r="P36" i="16"/>
  <c r="O36" i="16" s="1"/>
  <c r="N37" i="16" s="1"/>
  <c r="AL27" i="16"/>
  <c r="D27" i="16"/>
  <c r="T30" i="16"/>
  <c r="U30" i="16"/>
  <c r="AO30" i="16" s="1"/>
  <c r="AB28" i="12"/>
  <c r="AA28" i="12"/>
  <c r="Z29" i="12" s="1"/>
  <c r="AB29" i="12" s="1"/>
  <c r="Y29" i="12"/>
  <c r="W29" i="12" s="1"/>
  <c r="V30" i="12" s="1"/>
  <c r="U28" i="12"/>
  <c r="AO28" i="12" s="1"/>
  <c r="L31" i="12"/>
  <c r="K31" i="12" s="1"/>
  <c r="J32" i="12" s="1"/>
  <c r="H31" i="12"/>
  <c r="G31" i="12" s="1"/>
  <c r="F32" i="12" s="1"/>
  <c r="P30" i="12"/>
  <c r="O30" i="12" s="1"/>
  <c r="N31" i="12" s="1"/>
  <c r="AN25" i="12"/>
  <c r="C25" i="12"/>
  <c r="Y40" i="17" l="1"/>
  <c r="X40" i="17"/>
  <c r="W40" i="17"/>
  <c r="V41" i="17" s="1"/>
  <c r="L38" i="17"/>
  <c r="K38" i="17" s="1"/>
  <c r="J39" i="17" s="1"/>
  <c r="H38" i="17"/>
  <c r="G38" i="17" s="1"/>
  <c r="F39" i="17" s="1"/>
  <c r="AC40" i="17"/>
  <c r="AB40" i="17"/>
  <c r="AA40" i="17"/>
  <c r="Z41" i="17" s="1"/>
  <c r="T35" i="17"/>
  <c r="U35" i="17"/>
  <c r="AO35" i="17" s="1"/>
  <c r="P39" i="17"/>
  <c r="O39" i="17" s="1"/>
  <c r="N40" i="17" s="1"/>
  <c r="AN28" i="17"/>
  <c r="C28" i="17"/>
  <c r="AA38" i="14"/>
  <c r="Z39" i="14" s="1"/>
  <c r="AB38" i="14"/>
  <c r="AC38" i="14"/>
  <c r="L36" i="14"/>
  <c r="K36" i="14" s="1"/>
  <c r="J37" i="14" s="1"/>
  <c r="P37" i="14"/>
  <c r="O37" i="14" s="1"/>
  <c r="N38" i="14" s="1"/>
  <c r="H36" i="14"/>
  <c r="G36" i="14" s="1"/>
  <c r="F37" i="14" s="1"/>
  <c r="W38" i="14"/>
  <c r="V39" i="14"/>
  <c r="Y38" i="14"/>
  <c r="X38" i="14"/>
  <c r="AL27" i="14"/>
  <c r="D27" i="14"/>
  <c r="S31" i="14"/>
  <c r="R32" i="14" s="1"/>
  <c r="P37" i="16"/>
  <c r="O37" i="16" s="1"/>
  <c r="N38" i="16" s="1"/>
  <c r="H38" i="16"/>
  <c r="G38" i="16" s="1"/>
  <c r="F39" i="16" s="1"/>
  <c r="L36" i="16"/>
  <c r="K36" i="16" s="1"/>
  <c r="J37" i="16" s="1"/>
  <c r="AN27" i="16"/>
  <c r="C27" i="16"/>
  <c r="AB39" i="16"/>
  <c r="AA39" i="16"/>
  <c r="Z40" i="16" s="1"/>
  <c r="AC39" i="16"/>
  <c r="X39" i="16"/>
  <c r="W39" i="16"/>
  <c r="V40" i="16" s="1"/>
  <c r="Y39" i="16"/>
  <c r="S30" i="16"/>
  <c r="R31" i="16" s="1"/>
  <c r="AC29" i="12"/>
  <c r="Y30" i="12"/>
  <c r="X30" i="12"/>
  <c r="AA29" i="12"/>
  <c r="Z30" i="12" s="1"/>
  <c r="AC30" i="12" s="1"/>
  <c r="S28" i="12"/>
  <c r="R29" i="12" s="1"/>
  <c r="U29" i="12" s="1"/>
  <c r="AO29" i="12" s="1"/>
  <c r="H32" i="12"/>
  <c r="G32" i="12" s="1"/>
  <c r="F33" i="12" s="1"/>
  <c r="P31" i="12"/>
  <c r="O31" i="12" s="1"/>
  <c r="N32" i="12" s="1"/>
  <c r="L32" i="12"/>
  <c r="K32" i="12" s="1"/>
  <c r="J33" i="12" s="1"/>
  <c r="AM25" i="12"/>
  <c r="B26" i="12"/>
  <c r="S35" i="17" l="1"/>
  <c r="R36" i="17" s="1"/>
  <c r="U36" i="17" s="1"/>
  <c r="AO36" i="17" s="1"/>
  <c r="AC41" i="17"/>
  <c r="AA41" i="17"/>
  <c r="Z42" i="17" s="1"/>
  <c r="AB41" i="17"/>
  <c r="Y41" i="17"/>
  <c r="X41" i="17"/>
  <c r="W41" i="17"/>
  <c r="V42" i="17" s="1"/>
  <c r="L39" i="17"/>
  <c r="K39" i="17" s="1"/>
  <c r="J40" i="17" s="1"/>
  <c r="P40" i="17"/>
  <c r="O40" i="17" s="1"/>
  <c r="N41" i="17" s="1"/>
  <c r="H39" i="17"/>
  <c r="G39" i="17" s="1"/>
  <c r="F40" i="17" s="1"/>
  <c r="AM28" i="17"/>
  <c r="B29" i="17"/>
  <c r="P38" i="14"/>
  <c r="O38" i="14" s="1"/>
  <c r="N39" i="14" s="1"/>
  <c r="X39" i="14"/>
  <c r="Y39" i="14"/>
  <c r="W39" i="14"/>
  <c r="V40" i="14" s="1"/>
  <c r="AB39" i="14"/>
  <c r="AA39" i="14"/>
  <c r="Z40" i="14" s="1"/>
  <c r="AC39" i="14"/>
  <c r="U32" i="14"/>
  <c r="AO32" i="14" s="1"/>
  <c r="T32" i="14"/>
  <c r="AN27" i="14"/>
  <c r="C27" i="14"/>
  <c r="H37" i="14"/>
  <c r="G37" i="14" s="1"/>
  <c r="F38" i="14" s="1"/>
  <c r="L37" i="14"/>
  <c r="K37" i="14" s="1"/>
  <c r="J38" i="14" s="1"/>
  <c r="L37" i="16"/>
  <c r="K37" i="16" s="1"/>
  <c r="J38" i="16" s="1"/>
  <c r="H39" i="16"/>
  <c r="G39" i="16" s="1"/>
  <c r="F40" i="16" s="1"/>
  <c r="P38" i="16"/>
  <c r="O38" i="16" s="1"/>
  <c r="N39" i="16" s="1"/>
  <c r="Z41" i="16"/>
  <c r="AC40" i="16"/>
  <c r="AB40" i="16"/>
  <c r="AA40" i="16"/>
  <c r="AM27" i="16"/>
  <c r="B28" i="16"/>
  <c r="Y40" i="16"/>
  <c r="X40" i="16"/>
  <c r="W40" i="16"/>
  <c r="V41" i="16" s="1"/>
  <c r="U31" i="16"/>
  <c r="AO31" i="16" s="1"/>
  <c r="T31" i="16"/>
  <c r="W30" i="12"/>
  <c r="V31" i="12" s="1"/>
  <c r="AB30" i="12"/>
  <c r="AA30" i="12" s="1"/>
  <c r="Z31" i="12" s="1"/>
  <c r="AC31" i="12" s="1"/>
  <c r="T29" i="12"/>
  <c r="S29" i="12" s="1"/>
  <c r="R30" i="12" s="1"/>
  <c r="T30" i="12" s="1"/>
  <c r="L33" i="12"/>
  <c r="P32" i="12"/>
  <c r="O32" i="12" s="1"/>
  <c r="N33" i="12" s="1"/>
  <c r="H33" i="12"/>
  <c r="AL26" i="12"/>
  <c r="D26" i="12"/>
  <c r="T36" i="17" l="1"/>
  <c r="S36" i="17" s="1"/>
  <c r="R37" i="17" s="1"/>
  <c r="P41" i="17"/>
  <c r="O41" i="17" s="1"/>
  <c r="N42" i="17" s="1"/>
  <c r="L40" i="17"/>
  <c r="K40" i="17" s="1"/>
  <c r="J41" i="17" s="1"/>
  <c r="AA42" i="17"/>
  <c r="AB42" i="17"/>
  <c r="Z43" i="17"/>
  <c r="AC42" i="17"/>
  <c r="W42" i="17"/>
  <c r="Y42" i="17"/>
  <c r="V43" i="17"/>
  <c r="X42" i="17"/>
  <c r="H40" i="17"/>
  <c r="G40" i="17" s="1"/>
  <c r="F41" i="17" s="1"/>
  <c r="AL29" i="17"/>
  <c r="D29" i="17"/>
  <c r="L38" i="14"/>
  <c r="K38" i="14" s="1"/>
  <c r="J39" i="14" s="1"/>
  <c r="AC40" i="14"/>
  <c r="AB40" i="14"/>
  <c r="AA40" i="14"/>
  <c r="Z41" i="14" s="1"/>
  <c r="P39" i="14"/>
  <c r="O39" i="14" s="1"/>
  <c r="N40" i="14" s="1"/>
  <c r="AM27" i="14"/>
  <c r="B28" i="14"/>
  <c r="Y40" i="14"/>
  <c r="X40" i="14"/>
  <c r="W40" i="14"/>
  <c r="V41" i="14" s="1"/>
  <c r="S32" i="14"/>
  <c r="R33" i="14" s="1"/>
  <c r="H38" i="14"/>
  <c r="G38" i="14" s="1"/>
  <c r="F39" i="14" s="1"/>
  <c r="Y41" i="16"/>
  <c r="W41" i="16"/>
  <c r="V42" i="16" s="1"/>
  <c r="X41" i="16"/>
  <c r="P39" i="16"/>
  <c r="O39" i="16" s="1"/>
  <c r="N40" i="16" s="1"/>
  <c r="H40" i="16"/>
  <c r="G40" i="16" s="1"/>
  <c r="F41" i="16" s="1"/>
  <c r="L38" i="16"/>
  <c r="K38" i="16" s="1"/>
  <c r="J39" i="16" s="1"/>
  <c r="AL28" i="16"/>
  <c r="D28" i="16"/>
  <c r="AC41" i="16"/>
  <c r="AB41" i="16"/>
  <c r="AA41" i="16"/>
  <c r="Z42" i="16" s="1"/>
  <c r="S31" i="16"/>
  <c r="R32" i="16" s="1"/>
  <c r="Y31" i="12"/>
  <c r="W31" i="12" s="1"/>
  <c r="V32" i="12" s="1"/>
  <c r="X31" i="12"/>
  <c r="K33" i="12"/>
  <c r="G33" i="12"/>
  <c r="AB31" i="12"/>
  <c r="AA31" i="12" s="1"/>
  <c r="Z32" i="12" s="1"/>
  <c r="U30" i="12"/>
  <c r="AO30" i="12" s="1"/>
  <c r="P33" i="12"/>
  <c r="O33" i="12" s="1"/>
  <c r="N34" i="12" s="1"/>
  <c r="AN26" i="12"/>
  <c r="C26" i="12"/>
  <c r="H41" i="17" l="1"/>
  <c r="G41" i="17" s="1"/>
  <c r="F42" i="17" s="1"/>
  <c r="P42" i="17"/>
  <c r="O42" i="17" s="1"/>
  <c r="N43" i="17"/>
  <c r="L41" i="17"/>
  <c r="K41" i="17" s="1"/>
  <c r="J42" i="17" s="1"/>
  <c r="X43" i="17"/>
  <c r="W43" i="17"/>
  <c r="V44" i="17" s="1"/>
  <c r="Y43" i="17"/>
  <c r="AB43" i="17"/>
  <c r="AA43" i="17"/>
  <c r="Z44" i="17" s="1"/>
  <c r="AC43" i="17"/>
  <c r="U37" i="17"/>
  <c r="AO37" i="17" s="1"/>
  <c r="T37" i="17"/>
  <c r="AN29" i="17"/>
  <c r="C29" i="17"/>
  <c r="P40" i="14"/>
  <c r="O40" i="14" s="1"/>
  <c r="N41" i="14" s="1"/>
  <c r="H39" i="14"/>
  <c r="G39" i="14" s="1"/>
  <c r="F40" i="14" s="1"/>
  <c r="AC41" i="14"/>
  <c r="AB41" i="14"/>
  <c r="AA41" i="14"/>
  <c r="Z42" i="14" s="1"/>
  <c r="L39" i="14"/>
  <c r="K39" i="14" s="1"/>
  <c r="J40" i="14" s="1"/>
  <c r="Y41" i="14"/>
  <c r="X41" i="14"/>
  <c r="W41" i="14"/>
  <c r="V42" i="14" s="1"/>
  <c r="U33" i="14"/>
  <c r="AO33" i="14" s="1"/>
  <c r="T33" i="14"/>
  <c r="AL28" i="14"/>
  <c r="D28" i="14"/>
  <c r="P40" i="16"/>
  <c r="O40" i="16" s="1"/>
  <c r="N41" i="16" s="1"/>
  <c r="L39" i="16"/>
  <c r="K39" i="16" s="1"/>
  <c r="J40" i="16" s="1"/>
  <c r="W42" i="16"/>
  <c r="V43" i="16"/>
  <c r="Y42" i="16"/>
  <c r="X42" i="16"/>
  <c r="H41" i="16"/>
  <c r="G41" i="16" s="1"/>
  <c r="F42" i="16" s="1"/>
  <c r="U32" i="16"/>
  <c r="AO32" i="16" s="1"/>
  <c r="T32" i="16"/>
  <c r="AA42" i="16"/>
  <c r="Z43" i="16" s="1"/>
  <c r="AC42" i="16"/>
  <c r="AB42" i="16"/>
  <c r="AN28" i="16"/>
  <c r="C28" i="16"/>
  <c r="X32" i="12"/>
  <c r="Y32" i="12"/>
  <c r="W32" i="12" s="1"/>
  <c r="V33" i="12" s="1"/>
  <c r="Y33" i="12" s="1"/>
  <c r="J34" i="12"/>
  <c r="L34" i="12" s="1"/>
  <c r="K34" i="12" s="1"/>
  <c r="J35" i="12" s="1"/>
  <c r="L35" i="12" s="1"/>
  <c r="K35" i="12" s="1"/>
  <c r="J36" i="12" s="1"/>
  <c r="F34" i="12"/>
  <c r="H34" i="12" s="1"/>
  <c r="G34" i="12" s="1"/>
  <c r="F35" i="12" s="1"/>
  <c r="H35" i="12" s="1"/>
  <c r="G35" i="12" s="1"/>
  <c r="F36" i="12" s="1"/>
  <c r="S30" i="12"/>
  <c r="R31" i="12" s="1"/>
  <c r="T31" i="12" s="1"/>
  <c r="AB32" i="12"/>
  <c r="AC32" i="12"/>
  <c r="P34" i="12"/>
  <c r="O34" i="12" s="1"/>
  <c r="N35" i="12" s="1"/>
  <c r="AM26" i="12"/>
  <c r="B27" i="12"/>
  <c r="L42" i="17" l="1"/>
  <c r="K42" i="17" s="1"/>
  <c r="J43" i="17" s="1"/>
  <c r="Y44" i="17"/>
  <c r="X44" i="17"/>
  <c r="W44" i="17"/>
  <c r="V45" i="17" s="1"/>
  <c r="AC44" i="17"/>
  <c r="AB44" i="17"/>
  <c r="AA44" i="17"/>
  <c r="Z45" i="17" s="1"/>
  <c r="H42" i="17"/>
  <c r="G42" i="17" s="1"/>
  <c r="F43" i="17" s="1"/>
  <c r="P43" i="17"/>
  <c r="O43" i="17" s="1"/>
  <c r="N44" i="17" s="1"/>
  <c r="S37" i="17"/>
  <c r="R38" i="17" s="1"/>
  <c r="AM29" i="17"/>
  <c r="B30" i="17"/>
  <c r="L40" i="14"/>
  <c r="K40" i="14" s="1"/>
  <c r="J41" i="14" s="1"/>
  <c r="AA42" i="14"/>
  <c r="Z43" i="14" s="1"/>
  <c r="AB42" i="14"/>
  <c r="AC42" i="14"/>
  <c r="P41" i="14"/>
  <c r="O41" i="14" s="1"/>
  <c r="N42" i="14" s="1"/>
  <c r="W42" i="14"/>
  <c r="V43" i="14" s="1"/>
  <c r="X42" i="14"/>
  <c r="Y42" i="14"/>
  <c r="H40" i="14"/>
  <c r="G40" i="14" s="1"/>
  <c r="F41" i="14" s="1"/>
  <c r="S33" i="14"/>
  <c r="R34" i="14" s="1"/>
  <c r="AN28" i="14"/>
  <c r="C28" i="14"/>
  <c r="H42" i="16"/>
  <c r="G42" i="16" s="1"/>
  <c r="F43" i="16" s="1"/>
  <c r="AB43" i="16"/>
  <c r="AA43" i="16"/>
  <c r="Z44" i="16" s="1"/>
  <c r="AC43" i="16"/>
  <c r="L40" i="16"/>
  <c r="K40" i="16" s="1"/>
  <c r="J41" i="16" s="1"/>
  <c r="P41" i="16"/>
  <c r="O41" i="16" s="1"/>
  <c r="N42" i="16" s="1"/>
  <c r="AM28" i="16"/>
  <c r="B29" i="16"/>
  <c r="S32" i="16"/>
  <c r="R33" i="16" s="1"/>
  <c r="X43" i="16"/>
  <c r="W43" i="16"/>
  <c r="V44" i="16" s="1"/>
  <c r="Y43" i="16"/>
  <c r="X33" i="12"/>
  <c r="W33" i="12"/>
  <c r="V34" i="12" s="1"/>
  <c r="U31" i="12"/>
  <c r="AO31" i="12" s="1"/>
  <c r="AA32" i="12"/>
  <c r="Z33" i="12" s="1"/>
  <c r="P35" i="12"/>
  <c r="O35" i="12" s="1"/>
  <c r="N36" i="12" s="1"/>
  <c r="L36" i="12"/>
  <c r="K36" i="12" s="1"/>
  <c r="J37" i="12" s="1"/>
  <c r="H36" i="12"/>
  <c r="G36" i="12" s="1"/>
  <c r="F37" i="12" s="1"/>
  <c r="AL27" i="12"/>
  <c r="D27" i="12"/>
  <c r="H43" i="17" l="1"/>
  <c r="G43" i="17" s="1"/>
  <c r="F44" i="17" s="1"/>
  <c r="Z46" i="17"/>
  <c r="AC45" i="17"/>
  <c r="AB45" i="17"/>
  <c r="AA45" i="17"/>
  <c r="V46" i="17"/>
  <c r="Y45" i="17"/>
  <c r="W45" i="17"/>
  <c r="X45" i="17"/>
  <c r="N45" i="17"/>
  <c r="P44" i="17"/>
  <c r="O44" i="17" s="1"/>
  <c r="L43" i="17"/>
  <c r="K43" i="17" s="1"/>
  <c r="J44" i="17" s="1"/>
  <c r="U38" i="17"/>
  <c r="AO38" i="17" s="1"/>
  <c r="T38" i="17"/>
  <c r="AL30" i="17"/>
  <c r="D30" i="17"/>
  <c r="AB43" i="14"/>
  <c r="AA43" i="14"/>
  <c r="Z44" i="14" s="1"/>
  <c r="AC43" i="14"/>
  <c r="P42" i="14"/>
  <c r="O42" i="14" s="1"/>
  <c r="N43" i="14" s="1"/>
  <c r="X43" i="14"/>
  <c r="V44" i="14"/>
  <c r="Y43" i="14"/>
  <c r="W43" i="14"/>
  <c r="T34" i="14"/>
  <c r="U34" i="14"/>
  <c r="AO34" i="14" s="1"/>
  <c r="AM28" i="14"/>
  <c r="B29" i="14"/>
  <c r="H41" i="14"/>
  <c r="G41" i="14" s="1"/>
  <c r="F42" i="14" s="1"/>
  <c r="L41" i="14"/>
  <c r="K41" i="14" s="1"/>
  <c r="J42" i="14" s="1"/>
  <c r="AC44" i="16"/>
  <c r="AB44" i="16"/>
  <c r="AA44" i="16"/>
  <c r="Z45" i="16" s="1"/>
  <c r="P42" i="16"/>
  <c r="O42" i="16" s="1"/>
  <c r="N43" i="16" s="1"/>
  <c r="L41" i="16"/>
  <c r="K41" i="16" s="1"/>
  <c r="J42" i="16" s="1"/>
  <c r="H43" i="16"/>
  <c r="G43" i="16" s="1"/>
  <c r="F44" i="16" s="1"/>
  <c r="Y44" i="16"/>
  <c r="X44" i="16"/>
  <c r="W44" i="16"/>
  <c r="V45" i="16" s="1"/>
  <c r="AL29" i="16"/>
  <c r="D29" i="16"/>
  <c r="U33" i="16"/>
  <c r="AO33" i="16" s="1"/>
  <c r="T33" i="16"/>
  <c r="X34" i="12"/>
  <c r="Y34" i="12"/>
  <c r="W34" i="12"/>
  <c r="V35" i="12" s="1"/>
  <c r="Y35" i="12" s="1"/>
  <c r="S31" i="12"/>
  <c r="R32" i="12" s="1"/>
  <c r="T32" i="12" s="1"/>
  <c r="AC33" i="12"/>
  <c r="AB33" i="12"/>
  <c r="H37" i="12"/>
  <c r="G37" i="12" s="1"/>
  <c r="F38" i="12" s="1"/>
  <c r="L37" i="12"/>
  <c r="K37" i="12" s="1"/>
  <c r="J38" i="12" s="1"/>
  <c r="P36" i="12"/>
  <c r="O36" i="12" s="1"/>
  <c r="N37" i="12" s="1"/>
  <c r="AN27" i="12"/>
  <c r="C27" i="12"/>
  <c r="S38" i="17" l="1"/>
  <c r="R39" i="17" s="1"/>
  <c r="T39" i="17" s="1"/>
  <c r="L44" i="17"/>
  <c r="K44" i="17" s="1"/>
  <c r="J45" i="17" s="1"/>
  <c r="H44" i="17"/>
  <c r="G44" i="17" s="1"/>
  <c r="F45" i="17" s="1"/>
  <c r="P45" i="17"/>
  <c r="O45" i="17" s="1"/>
  <c r="N46" i="17" s="1"/>
  <c r="W46" i="17"/>
  <c r="V47" i="17" s="1"/>
  <c r="X46" i="17"/>
  <c r="Y46" i="17"/>
  <c r="AA46" i="17"/>
  <c r="Z47" i="17" s="1"/>
  <c r="AC46" i="17"/>
  <c r="AB46" i="17"/>
  <c r="AN30" i="17"/>
  <c r="C30" i="17"/>
  <c r="L42" i="14"/>
  <c r="K42" i="14" s="1"/>
  <c r="J43" i="14" s="1"/>
  <c r="P43" i="14"/>
  <c r="O43" i="14" s="1"/>
  <c r="N44" i="14" s="1"/>
  <c r="AC44" i="14"/>
  <c r="AB44" i="14"/>
  <c r="AA44" i="14"/>
  <c r="Z45" i="14" s="1"/>
  <c r="H42" i="14"/>
  <c r="G42" i="14" s="1"/>
  <c r="F43" i="14" s="1"/>
  <c r="AL29" i="14"/>
  <c r="D29" i="14"/>
  <c r="S34" i="14"/>
  <c r="R35" i="14" s="1"/>
  <c r="Y44" i="14"/>
  <c r="X44" i="14"/>
  <c r="W44" i="14"/>
  <c r="V45" i="14" s="1"/>
  <c r="H44" i="16"/>
  <c r="G44" i="16" s="1"/>
  <c r="F45" i="16" s="1"/>
  <c r="P43" i="16"/>
  <c r="O43" i="16" s="1"/>
  <c r="N44" i="16" s="1"/>
  <c r="AC45" i="16"/>
  <c r="AB45" i="16"/>
  <c r="AA45" i="16"/>
  <c r="Z46" i="16" s="1"/>
  <c r="Y45" i="16"/>
  <c r="X45" i="16"/>
  <c r="W45" i="16"/>
  <c r="V46" i="16" s="1"/>
  <c r="L42" i="16"/>
  <c r="K42" i="16" s="1"/>
  <c r="J43" i="16" s="1"/>
  <c r="S33" i="16"/>
  <c r="R34" i="16" s="1"/>
  <c r="AN29" i="16"/>
  <c r="C29" i="16"/>
  <c r="X35" i="12"/>
  <c r="W35" i="12" s="1"/>
  <c r="V36" i="12" s="1"/>
  <c r="Y36" i="12" s="1"/>
  <c r="AA33" i="12"/>
  <c r="Z34" i="12" s="1"/>
  <c r="AB34" i="12" s="1"/>
  <c r="U32" i="12"/>
  <c r="AO32" i="12" s="1"/>
  <c r="P37" i="12"/>
  <c r="O37" i="12" s="1"/>
  <c r="N38" i="12" s="1"/>
  <c r="L38" i="12"/>
  <c r="K38" i="12" s="1"/>
  <c r="J39" i="12" s="1"/>
  <c r="H38" i="12"/>
  <c r="G38" i="12" s="1"/>
  <c r="F39" i="12" s="1"/>
  <c r="AM27" i="12"/>
  <c r="B28" i="12"/>
  <c r="U39" i="17" l="1"/>
  <c r="AO39" i="17" s="1"/>
  <c r="X47" i="17"/>
  <c r="W47" i="17"/>
  <c r="Y47" i="17"/>
  <c r="V48" i="17"/>
  <c r="P46" i="17"/>
  <c r="O46" i="17" s="1"/>
  <c r="N47" i="17"/>
  <c r="AB47" i="17"/>
  <c r="AA47" i="17"/>
  <c r="Z48" i="17" s="1"/>
  <c r="AC47" i="17"/>
  <c r="H45" i="17"/>
  <c r="G45" i="17" s="1"/>
  <c r="F46" i="17" s="1"/>
  <c r="L45" i="17"/>
  <c r="K45" i="17" s="1"/>
  <c r="J46" i="17" s="1"/>
  <c r="AM30" i="17"/>
  <c r="B31" i="17"/>
  <c r="P44" i="14"/>
  <c r="O44" i="14" s="1"/>
  <c r="N45" i="14" s="1"/>
  <c r="W45" i="14"/>
  <c r="V46" i="14" s="1"/>
  <c r="Y45" i="14"/>
  <c r="X45" i="14"/>
  <c r="AC45" i="14"/>
  <c r="AB45" i="14"/>
  <c r="AA45" i="14"/>
  <c r="Z46" i="14" s="1"/>
  <c r="H43" i="14"/>
  <c r="G43" i="14" s="1"/>
  <c r="F44" i="14" s="1"/>
  <c r="L43" i="14"/>
  <c r="K43" i="14" s="1"/>
  <c r="J44" i="14" s="1"/>
  <c r="T35" i="14"/>
  <c r="U35" i="14"/>
  <c r="AO35" i="14" s="1"/>
  <c r="AN29" i="14"/>
  <c r="C29" i="14"/>
  <c r="P44" i="16"/>
  <c r="O44" i="16" s="1"/>
  <c r="N45" i="16" s="1"/>
  <c r="W46" i="16"/>
  <c r="V47" i="16" s="1"/>
  <c r="Y46" i="16"/>
  <c r="X46" i="16"/>
  <c r="L43" i="16"/>
  <c r="K43" i="16" s="1"/>
  <c r="J44" i="16" s="1"/>
  <c r="AA46" i="16"/>
  <c r="Z47" i="16" s="1"/>
  <c r="AC46" i="16"/>
  <c r="AB46" i="16"/>
  <c r="H45" i="16"/>
  <c r="G45" i="16" s="1"/>
  <c r="F46" i="16" s="1"/>
  <c r="U34" i="16"/>
  <c r="AO34" i="16" s="1"/>
  <c r="T34" i="16"/>
  <c r="AM29" i="16"/>
  <c r="B30" i="16"/>
  <c r="AC34" i="12"/>
  <c r="X36" i="12"/>
  <c r="W36" i="12" s="1"/>
  <c r="V37" i="12" s="1"/>
  <c r="Y37" i="12" s="1"/>
  <c r="AA34" i="12"/>
  <c r="Z35" i="12" s="1"/>
  <c r="AC35" i="12" s="1"/>
  <c r="S32" i="12"/>
  <c r="R33" i="12" s="1"/>
  <c r="T33" i="12" s="1"/>
  <c r="L39" i="12"/>
  <c r="K39" i="12" s="1"/>
  <c r="J40" i="12" s="1"/>
  <c r="H39" i="12"/>
  <c r="G39" i="12" s="1"/>
  <c r="F40" i="12" s="1"/>
  <c r="P38" i="12"/>
  <c r="O38" i="12" s="1"/>
  <c r="N39" i="12" s="1"/>
  <c r="AL28" i="12"/>
  <c r="D28" i="12"/>
  <c r="S39" i="17" l="1"/>
  <c r="R40" i="17" s="1"/>
  <c r="U40" i="17" s="1"/>
  <c r="AO40" i="17" s="1"/>
  <c r="AC48" i="17"/>
  <c r="AB48" i="17"/>
  <c r="AA48" i="17"/>
  <c r="Z49" i="17" s="1"/>
  <c r="L46" i="17"/>
  <c r="K46" i="17" s="1"/>
  <c r="J47" i="17" s="1"/>
  <c r="H46" i="17"/>
  <c r="G46" i="17" s="1"/>
  <c r="F47" i="17" s="1"/>
  <c r="Y48" i="17"/>
  <c r="X48" i="17"/>
  <c r="W48" i="17"/>
  <c r="V49" i="17" s="1"/>
  <c r="AL31" i="17"/>
  <c r="D31" i="17"/>
  <c r="N48" i="17"/>
  <c r="P47" i="17"/>
  <c r="O47" i="17" s="1"/>
  <c r="S35" i="14"/>
  <c r="R36" i="14" s="1"/>
  <c r="T36" i="14" s="1"/>
  <c r="AA46" i="14"/>
  <c r="Z47" i="14" s="1"/>
  <c r="AB46" i="14"/>
  <c r="AC46" i="14"/>
  <c r="L44" i="14"/>
  <c r="K44" i="14" s="1"/>
  <c r="J45" i="14" s="1"/>
  <c r="H44" i="14"/>
  <c r="G44" i="14" s="1"/>
  <c r="F45" i="14" s="1"/>
  <c r="P45" i="14"/>
  <c r="O45" i="14" s="1"/>
  <c r="N46" i="14" s="1"/>
  <c r="AM29" i="14"/>
  <c r="B30" i="14"/>
  <c r="W46" i="14"/>
  <c r="X46" i="14"/>
  <c r="V47" i="14"/>
  <c r="Y46" i="14"/>
  <c r="H46" i="16"/>
  <c r="G46" i="16" s="1"/>
  <c r="F47" i="16" s="1"/>
  <c r="X47" i="16"/>
  <c r="W47" i="16"/>
  <c r="V48" i="16" s="1"/>
  <c r="Y47" i="16"/>
  <c r="L44" i="16"/>
  <c r="K44" i="16" s="1"/>
  <c r="J45" i="16" s="1"/>
  <c r="P45" i="16"/>
  <c r="O45" i="16" s="1"/>
  <c r="N46" i="16" s="1"/>
  <c r="S34" i="16"/>
  <c r="R35" i="16" s="1"/>
  <c r="AL30" i="16"/>
  <c r="D30" i="16"/>
  <c r="AB47" i="16"/>
  <c r="AA47" i="16"/>
  <c r="Z48" i="16" s="1"/>
  <c r="AC47" i="16"/>
  <c r="AB35" i="12"/>
  <c r="AA35" i="12" s="1"/>
  <c r="Z36" i="12" s="1"/>
  <c r="U33" i="12"/>
  <c r="AO33" i="12" s="1"/>
  <c r="X37" i="12"/>
  <c r="W37" i="12" s="1"/>
  <c r="V38" i="12" s="1"/>
  <c r="H40" i="12"/>
  <c r="G40" i="12" s="1"/>
  <c r="F41" i="12" s="1"/>
  <c r="P39" i="12"/>
  <c r="O39" i="12" s="1"/>
  <c r="N40" i="12" s="1"/>
  <c r="L40" i="12"/>
  <c r="K40" i="12" s="1"/>
  <c r="J41" i="12" s="1"/>
  <c r="AN28" i="12"/>
  <c r="C28" i="12"/>
  <c r="T40" i="17" l="1"/>
  <c r="S40" i="17" s="1"/>
  <c r="R41" i="17" s="1"/>
  <c r="U41" i="17" s="1"/>
  <c r="AO41" i="17" s="1"/>
  <c r="U36" i="14"/>
  <c r="AO36" i="14" s="1"/>
  <c r="H47" i="17"/>
  <c r="G47" i="17" s="1"/>
  <c r="F48" i="17" s="1"/>
  <c r="Y49" i="17"/>
  <c r="X49" i="17"/>
  <c r="W49" i="17"/>
  <c r="V50" i="17" s="1"/>
  <c r="L47" i="17"/>
  <c r="K47" i="17" s="1"/>
  <c r="J48" i="17" s="1"/>
  <c r="AC49" i="17"/>
  <c r="AA49" i="17"/>
  <c r="Z50" i="17" s="1"/>
  <c r="AB49" i="17"/>
  <c r="P48" i="17"/>
  <c r="O48" i="17" s="1"/>
  <c r="N49" i="17" s="1"/>
  <c r="AN31" i="17"/>
  <c r="C31" i="17"/>
  <c r="L45" i="14"/>
  <c r="K45" i="14" s="1"/>
  <c r="J46" i="14" s="1"/>
  <c r="P46" i="14"/>
  <c r="O46" i="14" s="1"/>
  <c r="N47" i="14" s="1"/>
  <c r="H45" i="14"/>
  <c r="G45" i="14" s="1"/>
  <c r="F46" i="14" s="1"/>
  <c r="X47" i="14"/>
  <c r="Y47" i="14"/>
  <c r="W47" i="14"/>
  <c r="V48" i="14" s="1"/>
  <c r="AB47" i="14"/>
  <c r="Z48" i="14"/>
  <c r="AA47" i="14"/>
  <c r="AC47" i="14"/>
  <c r="AL30" i="14"/>
  <c r="D30" i="14"/>
  <c r="AC48" i="16"/>
  <c r="AB48" i="16"/>
  <c r="AA48" i="16"/>
  <c r="Z49" i="16" s="1"/>
  <c r="Y48" i="16"/>
  <c r="X48" i="16"/>
  <c r="W48" i="16"/>
  <c r="V49" i="16" s="1"/>
  <c r="P46" i="16"/>
  <c r="O46" i="16" s="1"/>
  <c r="N47" i="16" s="1"/>
  <c r="L45" i="16"/>
  <c r="K45" i="16" s="1"/>
  <c r="J46" i="16" s="1"/>
  <c r="H47" i="16"/>
  <c r="G47" i="16" s="1"/>
  <c r="F48" i="16" s="1"/>
  <c r="T35" i="16"/>
  <c r="U35" i="16"/>
  <c r="AO35" i="16" s="1"/>
  <c r="AN30" i="16"/>
  <c r="C30" i="16"/>
  <c r="AC36" i="12"/>
  <c r="AA36" i="12" s="1"/>
  <c r="Z37" i="12" s="1"/>
  <c r="AB36" i="12"/>
  <c r="S33" i="12"/>
  <c r="R34" i="12" s="1"/>
  <c r="T34" i="12" s="1"/>
  <c r="Y38" i="12"/>
  <c r="X38" i="12"/>
  <c r="L41" i="12"/>
  <c r="K41" i="12" s="1"/>
  <c r="J42" i="12" s="1"/>
  <c r="P40" i="12"/>
  <c r="O40" i="12" s="1"/>
  <c r="N41" i="12" s="1"/>
  <c r="H41" i="12"/>
  <c r="G41" i="12" s="1"/>
  <c r="F42" i="12" s="1"/>
  <c r="AM28" i="12"/>
  <c r="B29" i="12"/>
  <c r="T41" i="17" l="1"/>
  <c r="S41" i="17" s="1"/>
  <c r="R42" i="17" s="1"/>
  <c r="S36" i="14"/>
  <c r="R37" i="14" s="1"/>
  <c r="U37" i="14" s="1"/>
  <c r="AO37" i="14" s="1"/>
  <c r="AA50" i="17"/>
  <c r="AB50" i="17"/>
  <c r="Z51" i="17"/>
  <c r="AC50" i="17"/>
  <c r="W50" i="17"/>
  <c r="Y50" i="17"/>
  <c r="V51" i="17"/>
  <c r="X50" i="17"/>
  <c r="P49" i="17"/>
  <c r="O49" i="17" s="1"/>
  <c r="N50" i="17" s="1"/>
  <c r="L48" i="17"/>
  <c r="K48" i="17" s="1"/>
  <c r="J49" i="17" s="1"/>
  <c r="H48" i="17"/>
  <c r="G48" i="17" s="1"/>
  <c r="F49" i="17" s="1"/>
  <c r="AM31" i="17"/>
  <c r="B32" i="17"/>
  <c r="S35" i="16"/>
  <c r="R36" i="16" s="1"/>
  <c r="T36" i="16" s="1"/>
  <c r="L46" i="14"/>
  <c r="K46" i="14" s="1"/>
  <c r="J47" i="14" s="1"/>
  <c r="AC48" i="14"/>
  <c r="AB48" i="14"/>
  <c r="AA48" i="14"/>
  <c r="Z49" i="14" s="1"/>
  <c r="Y48" i="14"/>
  <c r="X48" i="14"/>
  <c r="W48" i="14"/>
  <c r="V49" i="14" s="1"/>
  <c r="P47" i="14"/>
  <c r="O47" i="14" s="1"/>
  <c r="N48" i="14" s="1"/>
  <c r="AN30" i="14"/>
  <c r="C30" i="14"/>
  <c r="H46" i="14"/>
  <c r="G46" i="14" s="1"/>
  <c r="F47" i="14" s="1"/>
  <c r="P47" i="16"/>
  <c r="O47" i="16" s="1"/>
  <c r="N48" i="16" s="1"/>
  <c r="L46" i="16"/>
  <c r="K46" i="16" s="1"/>
  <c r="J47" i="16" s="1"/>
  <c r="AC49" i="16"/>
  <c r="AB49" i="16"/>
  <c r="AA49" i="16"/>
  <c r="Z50" i="16" s="1"/>
  <c r="Y49" i="16"/>
  <c r="X49" i="16"/>
  <c r="W49" i="16"/>
  <c r="V50" i="16" s="1"/>
  <c r="H48" i="16"/>
  <c r="G48" i="16" s="1"/>
  <c r="F49" i="16" s="1"/>
  <c r="AM30" i="16"/>
  <c r="B31" i="16"/>
  <c r="U34" i="12"/>
  <c r="AO34" i="12" s="1"/>
  <c r="W38" i="12"/>
  <c r="V39" i="12" s="1"/>
  <c r="AC37" i="12"/>
  <c r="AB37" i="12"/>
  <c r="H42" i="12"/>
  <c r="G42" i="12" s="1"/>
  <c r="F43" i="12" s="1"/>
  <c r="P41" i="12"/>
  <c r="O41" i="12" s="1"/>
  <c r="N42" i="12" s="1"/>
  <c r="L42" i="12"/>
  <c r="K42" i="12" s="1"/>
  <c r="J43" i="12" s="1"/>
  <c r="AL29" i="12"/>
  <c r="D29" i="12"/>
  <c r="T42" i="17" l="1"/>
  <c r="U42" i="17"/>
  <c r="AO42" i="17" s="1"/>
  <c r="T37" i="14"/>
  <c r="S37" i="14" s="1"/>
  <c r="R38" i="14" s="1"/>
  <c r="T38" i="14" s="1"/>
  <c r="H49" i="17"/>
  <c r="G49" i="17" s="1"/>
  <c r="F50" i="17" s="1"/>
  <c r="L49" i="17"/>
  <c r="K49" i="17" s="1"/>
  <c r="J50" i="17" s="1"/>
  <c r="P50" i="17"/>
  <c r="O50" i="17" s="1"/>
  <c r="N51" i="17"/>
  <c r="AL32" i="17"/>
  <c r="D32" i="17"/>
  <c r="X51" i="17"/>
  <c r="W51" i="17"/>
  <c r="V52" i="17"/>
  <c r="Y51" i="17"/>
  <c r="AB51" i="17"/>
  <c r="AA51" i="17"/>
  <c r="Z52" i="17" s="1"/>
  <c r="AC51" i="17"/>
  <c r="U36" i="16"/>
  <c r="AO36" i="16" s="1"/>
  <c r="P48" i="14"/>
  <c r="O48" i="14" s="1"/>
  <c r="N49" i="14" s="1"/>
  <c r="H47" i="14"/>
  <c r="G47" i="14" s="1"/>
  <c r="F48" i="14" s="1"/>
  <c r="L47" i="14"/>
  <c r="K47" i="14" s="1"/>
  <c r="J48" i="14" s="1"/>
  <c r="W49" i="14"/>
  <c r="V50" i="14"/>
  <c r="Y49" i="14"/>
  <c r="X49" i="14"/>
  <c r="AC49" i="14"/>
  <c r="AA49" i="14"/>
  <c r="Z50" i="14" s="1"/>
  <c r="AB49" i="14"/>
  <c r="AM30" i="14"/>
  <c r="B31" i="14"/>
  <c r="H49" i="16"/>
  <c r="G49" i="16" s="1"/>
  <c r="F50" i="16" s="1"/>
  <c r="W50" i="16"/>
  <c r="V51" i="16" s="1"/>
  <c r="Y50" i="16"/>
  <c r="X50" i="16"/>
  <c r="AA50" i="16"/>
  <c r="Z51" i="16" s="1"/>
  <c r="AC50" i="16"/>
  <c r="AB50" i="16"/>
  <c r="L47" i="16"/>
  <c r="K47" i="16" s="1"/>
  <c r="J48" i="16" s="1"/>
  <c r="P48" i="16"/>
  <c r="O48" i="16" s="1"/>
  <c r="N49" i="16" s="1"/>
  <c r="AL31" i="16"/>
  <c r="D31" i="16"/>
  <c r="S34" i="12"/>
  <c r="R35" i="12" s="1"/>
  <c r="U35" i="12" s="1"/>
  <c r="AO35" i="12" s="1"/>
  <c r="X39" i="12"/>
  <c r="Y39" i="12"/>
  <c r="AA37" i="12"/>
  <c r="Z38" i="12" s="1"/>
  <c r="L43" i="12"/>
  <c r="K43" i="12" s="1"/>
  <c r="J44" i="12" s="1"/>
  <c r="P42" i="12"/>
  <c r="O42" i="12" s="1"/>
  <c r="N43" i="12" s="1"/>
  <c r="H43" i="12"/>
  <c r="G43" i="12" s="1"/>
  <c r="F44" i="12" s="1"/>
  <c r="AN29" i="12"/>
  <c r="C29" i="12"/>
  <c r="U38" i="14" l="1"/>
  <c r="AO38" i="14" s="1"/>
  <c r="S42" i="17"/>
  <c r="R43" i="17" s="1"/>
  <c r="T43" i="17" s="1"/>
  <c r="AC52" i="17"/>
  <c r="AB52" i="17"/>
  <c r="AA52" i="17"/>
  <c r="Z53" i="17" s="1"/>
  <c r="L50" i="17"/>
  <c r="K50" i="17" s="1"/>
  <c r="J51" i="17" s="1"/>
  <c r="H50" i="17"/>
  <c r="G50" i="17" s="1"/>
  <c r="F51" i="17" s="1"/>
  <c r="Y52" i="17"/>
  <c r="X52" i="17"/>
  <c r="W52" i="17"/>
  <c r="V53" i="17" s="1"/>
  <c r="P51" i="17"/>
  <c r="O51" i="17" s="1"/>
  <c r="N52" i="17" s="1"/>
  <c r="AN32" i="17"/>
  <c r="C32" i="17"/>
  <c r="S36" i="16"/>
  <c r="R37" i="16" s="1"/>
  <c r="P49" i="14"/>
  <c r="O49" i="14" s="1"/>
  <c r="N50" i="14" s="1"/>
  <c r="AA50" i="14"/>
  <c r="Z51" i="14" s="1"/>
  <c r="AC50" i="14"/>
  <c r="AB50" i="14"/>
  <c r="L48" i="14"/>
  <c r="K48" i="14" s="1"/>
  <c r="J49" i="14" s="1"/>
  <c r="H48" i="14"/>
  <c r="G48" i="14" s="1"/>
  <c r="F49" i="14" s="1"/>
  <c r="AL31" i="14"/>
  <c r="D31" i="14"/>
  <c r="W50" i="14"/>
  <c r="V51" i="14" s="1"/>
  <c r="X50" i="14"/>
  <c r="Y50" i="14"/>
  <c r="S38" i="14"/>
  <c r="R39" i="14" s="1"/>
  <c r="AB51" i="16"/>
  <c r="AA51" i="16"/>
  <c r="Z52" i="16"/>
  <c r="AC51" i="16"/>
  <c r="P49" i="16"/>
  <c r="O49" i="16" s="1"/>
  <c r="N50" i="16" s="1"/>
  <c r="L48" i="16"/>
  <c r="K48" i="16" s="1"/>
  <c r="J49" i="16" s="1"/>
  <c r="H50" i="16"/>
  <c r="G50" i="16" s="1"/>
  <c r="F51" i="16" s="1"/>
  <c r="X51" i="16"/>
  <c r="W51" i="16"/>
  <c r="V52" i="16" s="1"/>
  <c r="Y51" i="16"/>
  <c r="AN31" i="16"/>
  <c r="C31" i="16"/>
  <c r="T35" i="12"/>
  <c r="S35" i="12" s="1"/>
  <c r="R36" i="12" s="1"/>
  <c r="T36" i="12" s="1"/>
  <c r="W39" i="12"/>
  <c r="V40" i="12" s="1"/>
  <c r="AB38" i="12"/>
  <c r="AC38" i="12"/>
  <c r="H44" i="12"/>
  <c r="G44" i="12" s="1"/>
  <c r="F45" i="12" s="1"/>
  <c r="P43" i="12"/>
  <c r="O43" i="12" s="1"/>
  <c r="N44" i="12" s="1"/>
  <c r="L44" i="12"/>
  <c r="K44" i="12" s="1"/>
  <c r="J45" i="12" s="1"/>
  <c r="AM29" i="12"/>
  <c r="B30" i="12"/>
  <c r="U43" i="17" l="1"/>
  <c r="AO43" i="17" s="1"/>
  <c r="L51" i="17"/>
  <c r="K51" i="17" s="1"/>
  <c r="J52" i="17" s="1"/>
  <c r="AC53" i="17"/>
  <c r="AB53" i="17"/>
  <c r="AA53" i="17"/>
  <c r="Z54" i="17" s="1"/>
  <c r="P52" i="17"/>
  <c r="O52" i="17" s="1"/>
  <c r="N53" i="17" s="1"/>
  <c r="Y53" i="17"/>
  <c r="W53" i="17"/>
  <c r="V54" i="17" s="1"/>
  <c r="X53" i="17"/>
  <c r="AM32" i="17"/>
  <c r="B33" i="17"/>
  <c r="H51" i="17"/>
  <c r="G51" i="17" s="1"/>
  <c r="F52" i="17" s="1"/>
  <c r="S43" i="17"/>
  <c r="R44" i="17" s="1"/>
  <c r="U37" i="16"/>
  <c r="AO37" i="16" s="1"/>
  <c r="T37" i="16"/>
  <c r="H49" i="14"/>
  <c r="G49" i="14" s="1"/>
  <c r="F50" i="14" s="1"/>
  <c r="AB51" i="14"/>
  <c r="AA51" i="14"/>
  <c r="Z52" i="14" s="1"/>
  <c r="AC51" i="14"/>
  <c r="L49" i="14"/>
  <c r="K49" i="14" s="1"/>
  <c r="J50" i="14" s="1"/>
  <c r="P50" i="14"/>
  <c r="O50" i="14" s="1"/>
  <c r="N51" i="14" s="1"/>
  <c r="X51" i="14"/>
  <c r="W51" i="14"/>
  <c r="V52" i="14" s="1"/>
  <c r="Y51" i="14"/>
  <c r="T39" i="14"/>
  <c r="U39" i="14"/>
  <c r="AO39" i="14" s="1"/>
  <c r="AN31" i="14"/>
  <c r="C31" i="14"/>
  <c r="L49" i="16"/>
  <c r="K49" i="16" s="1"/>
  <c r="J50" i="16" s="1"/>
  <c r="P50" i="16"/>
  <c r="O50" i="16" s="1"/>
  <c r="N51" i="16" s="1"/>
  <c r="Y52" i="16"/>
  <c r="X52" i="16"/>
  <c r="W52" i="16"/>
  <c r="V53" i="16" s="1"/>
  <c r="H51" i="16"/>
  <c r="G51" i="16" s="1"/>
  <c r="F52" i="16" s="1"/>
  <c r="AM31" i="16"/>
  <c r="B32" i="16"/>
  <c r="AC52" i="16"/>
  <c r="AB52" i="16"/>
  <c r="AA52" i="16"/>
  <c r="Z53" i="16" s="1"/>
  <c r="AA38" i="12"/>
  <c r="Z39" i="12" s="1"/>
  <c r="AB39" i="12" s="1"/>
  <c r="U36" i="12"/>
  <c r="AO36" i="12" s="1"/>
  <c r="X40" i="12"/>
  <c r="Y40" i="12"/>
  <c r="W40" i="12" s="1"/>
  <c r="V41" i="12" s="1"/>
  <c r="L45" i="12"/>
  <c r="K45" i="12" s="1"/>
  <c r="J46" i="12" s="1"/>
  <c r="P44" i="12"/>
  <c r="O44" i="12" s="1"/>
  <c r="N45" i="12" s="1"/>
  <c r="H45" i="12"/>
  <c r="G45" i="12" s="1"/>
  <c r="F46" i="12" s="1"/>
  <c r="AL30" i="12"/>
  <c r="D30" i="12"/>
  <c r="AA54" i="17" l="1"/>
  <c r="AC54" i="17"/>
  <c r="AB54" i="17"/>
  <c r="Z55" i="17"/>
  <c r="H52" i="17"/>
  <c r="G52" i="17" s="1"/>
  <c r="F53" i="17" s="1"/>
  <c r="W54" i="17"/>
  <c r="V55" i="17" s="1"/>
  <c r="X54" i="17"/>
  <c r="Y54" i="17"/>
  <c r="P53" i="17"/>
  <c r="O53" i="17" s="1"/>
  <c r="N54" i="17" s="1"/>
  <c r="L52" i="17"/>
  <c r="K52" i="17" s="1"/>
  <c r="J53" i="17" s="1"/>
  <c r="AL33" i="17"/>
  <c r="D33" i="17"/>
  <c r="U44" i="17"/>
  <c r="AO44" i="17" s="1"/>
  <c r="T44" i="17"/>
  <c r="S39" i="14"/>
  <c r="R40" i="14" s="1"/>
  <c r="T40" i="14" s="1"/>
  <c r="S37" i="16"/>
  <c r="R38" i="16" s="1"/>
  <c r="Y52" i="14"/>
  <c r="X52" i="14"/>
  <c r="W52" i="14"/>
  <c r="V53" i="14" s="1"/>
  <c r="U40" i="14"/>
  <c r="AO40" i="14" s="1"/>
  <c r="P51" i="14"/>
  <c r="O51" i="14" s="1"/>
  <c r="N52" i="14" s="1"/>
  <c r="AC52" i="14"/>
  <c r="AB52" i="14"/>
  <c r="AA52" i="14"/>
  <c r="Z53" i="14" s="1"/>
  <c r="L50" i="14"/>
  <c r="K50" i="14" s="1"/>
  <c r="J51" i="14" s="1"/>
  <c r="H50" i="14"/>
  <c r="G50" i="14" s="1"/>
  <c r="F51" i="14" s="1"/>
  <c r="AM31" i="14"/>
  <c r="B32" i="14"/>
  <c r="P51" i="16"/>
  <c r="O51" i="16" s="1"/>
  <c r="N52" i="16" s="1"/>
  <c r="AC53" i="16"/>
  <c r="AA53" i="16"/>
  <c r="Z54" i="16" s="1"/>
  <c r="AB53" i="16"/>
  <c r="H52" i="16"/>
  <c r="G52" i="16" s="1"/>
  <c r="F53" i="16" s="1"/>
  <c r="Y53" i="16"/>
  <c r="X53" i="16"/>
  <c r="W53" i="16"/>
  <c r="V54" i="16" s="1"/>
  <c r="L50" i="16"/>
  <c r="K50" i="16" s="1"/>
  <c r="J51" i="16" s="1"/>
  <c r="AL32" i="16"/>
  <c r="D32" i="16"/>
  <c r="AC39" i="12"/>
  <c r="AA39" i="12"/>
  <c r="Z40" i="12" s="1"/>
  <c r="AC40" i="12" s="1"/>
  <c r="S36" i="12"/>
  <c r="R37" i="12" s="1"/>
  <c r="T37" i="12" s="1"/>
  <c r="X41" i="12"/>
  <c r="Y41" i="12"/>
  <c r="W41" i="12"/>
  <c r="V42" i="12" s="1"/>
  <c r="H46" i="12"/>
  <c r="G46" i="12" s="1"/>
  <c r="F47" i="12" s="1"/>
  <c r="P45" i="12"/>
  <c r="O45" i="12" s="1"/>
  <c r="N46" i="12" s="1"/>
  <c r="L46" i="12"/>
  <c r="K46" i="12" s="1"/>
  <c r="J47" i="12" s="1"/>
  <c r="AN30" i="12"/>
  <c r="C30" i="12"/>
  <c r="L53" i="17" l="1"/>
  <c r="K53" i="17" s="1"/>
  <c r="J54" i="17" s="1"/>
  <c r="X55" i="17"/>
  <c r="W55" i="17"/>
  <c r="V56" i="17" s="1"/>
  <c r="Y55" i="17"/>
  <c r="P54" i="17"/>
  <c r="O54" i="17" s="1"/>
  <c r="N55" i="17"/>
  <c r="H53" i="17"/>
  <c r="G53" i="17" s="1"/>
  <c r="F54" i="17" s="1"/>
  <c r="AB55" i="17"/>
  <c r="AA55" i="17"/>
  <c r="Z56" i="17" s="1"/>
  <c r="AC55" i="17"/>
  <c r="S44" i="17"/>
  <c r="R45" i="17" s="1"/>
  <c r="AN33" i="17"/>
  <c r="C33" i="17"/>
  <c r="S40" i="14"/>
  <c r="R41" i="14" s="1"/>
  <c r="U41" i="14" s="1"/>
  <c r="AO41" i="14" s="1"/>
  <c r="U38" i="16"/>
  <c r="AO38" i="16" s="1"/>
  <c r="T38" i="16"/>
  <c r="Y53" i="14"/>
  <c r="X53" i="14"/>
  <c r="W53" i="14"/>
  <c r="V54" i="14" s="1"/>
  <c r="P52" i="14"/>
  <c r="O52" i="14" s="1"/>
  <c r="N53" i="14" s="1"/>
  <c r="AC53" i="14"/>
  <c r="AA53" i="14"/>
  <c r="Z54" i="14" s="1"/>
  <c r="AB53" i="14"/>
  <c r="L51" i="14"/>
  <c r="K51" i="14" s="1"/>
  <c r="J52" i="14" s="1"/>
  <c r="AL32" i="14"/>
  <c r="D32" i="14"/>
  <c r="H51" i="14"/>
  <c r="G51" i="14" s="1"/>
  <c r="F52" i="14" s="1"/>
  <c r="L51" i="16"/>
  <c r="K51" i="16" s="1"/>
  <c r="J52" i="16" s="1"/>
  <c r="H53" i="16"/>
  <c r="G53" i="16" s="1"/>
  <c r="F54" i="16" s="1"/>
  <c r="W54" i="16"/>
  <c r="V55" i="16" s="1"/>
  <c r="Y54" i="16"/>
  <c r="X54" i="16"/>
  <c r="P52" i="16"/>
  <c r="O52" i="16" s="1"/>
  <c r="N53" i="16" s="1"/>
  <c r="AA54" i="16"/>
  <c r="Z55" i="16" s="1"/>
  <c r="AB54" i="16"/>
  <c r="AC54" i="16"/>
  <c r="AN32" i="16"/>
  <c r="C32" i="16"/>
  <c r="U37" i="12"/>
  <c r="AO37" i="12" s="1"/>
  <c r="AB40" i="12"/>
  <c r="Y42" i="12"/>
  <c r="W42" i="12" s="1"/>
  <c r="V43" i="12" s="1"/>
  <c r="X42" i="12"/>
  <c r="AA40" i="12"/>
  <c r="Z41" i="12" s="1"/>
  <c r="P46" i="12"/>
  <c r="O46" i="12" s="1"/>
  <c r="N47" i="12" s="1"/>
  <c r="L47" i="12"/>
  <c r="K47" i="12" s="1"/>
  <c r="J48" i="12" s="1"/>
  <c r="H47" i="12"/>
  <c r="G47" i="12" s="1"/>
  <c r="F48" i="12" s="1"/>
  <c r="AM30" i="12"/>
  <c r="B31" i="12"/>
  <c r="T41" i="14" l="1"/>
  <c r="S41" i="14"/>
  <c r="R42" i="14" s="1"/>
  <c r="T42" i="14" s="1"/>
  <c r="S38" i="16"/>
  <c r="R39" i="16" s="1"/>
  <c r="T39" i="16" s="1"/>
  <c r="H54" i="17"/>
  <c r="G54" i="17" s="1"/>
  <c r="F55" i="17" s="1"/>
  <c r="Y56" i="17"/>
  <c r="X56" i="17"/>
  <c r="W56" i="17"/>
  <c r="V57" i="17" s="1"/>
  <c r="Z57" i="17"/>
  <c r="AC56" i="17"/>
  <c r="AA56" i="17"/>
  <c r="AB56" i="17"/>
  <c r="L54" i="17"/>
  <c r="K54" i="17" s="1"/>
  <c r="J55" i="17" s="1"/>
  <c r="P55" i="17"/>
  <c r="O55" i="17" s="1"/>
  <c r="N56" i="17" s="1"/>
  <c r="U45" i="17"/>
  <c r="AO45" i="17" s="1"/>
  <c r="T45" i="17"/>
  <c r="AM33" i="17"/>
  <c r="B34" i="17"/>
  <c r="W54" i="14"/>
  <c r="V55" i="14" s="1"/>
  <c r="X54" i="14"/>
  <c r="Y54" i="14"/>
  <c r="P53" i="14"/>
  <c r="O53" i="14" s="1"/>
  <c r="N54" i="14" s="1"/>
  <c r="L52" i="14"/>
  <c r="K52" i="14" s="1"/>
  <c r="J53" i="14" s="1"/>
  <c r="AN32" i="14"/>
  <c r="C32" i="14"/>
  <c r="AA54" i="14"/>
  <c r="Z55" i="14" s="1"/>
  <c r="AB54" i="14"/>
  <c r="AC54" i="14"/>
  <c r="H52" i="14"/>
  <c r="G52" i="14" s="1"/>
  <c r="F53" i="14" s="1"/>
  <c r="P53" i="16"/>
  <c r="O53" i="16" s="1"/>
  <c r="N54" i="16" s="1"/>
  <c r="H54" i="16"/>
  <c r="G54" i="16" s="1"/>
  <c r="F55" i="16" s="1"/>
  <c r="L52" i="16"/>
  <c r="K52" i="16" s="1"/>
  <c r="J53" i="16" s="1"/>
  <c r="AB55" i="16"/>
  <c r="AA55" i="16"/>
  <c r="Z56" i="16" s="1"/>
  <c r="AC55" i="16"/>
  <c r="AM32" i="16"/>
  <c r="B33" i="16"/>
  <c r="X55" i="16"/>
  <c r="W55" i="16"/>
  <c r="V56" i="16" s="1"/>
  <c r="Y55" i="16"/>
  <c r="S37" i="12"/>
  <c r="R38" i="12" s="1"/>
  <c r="U38" i="12" s="1"/>
  <c r="AO38" i="12" s="1"/>
  <c r="Y43" i="12"/>
  <c r="X43" i="12"/>
  <c r="AB41" i="12"/>
  <c r="AC41" i="12"/>
  <c r="L48" i="12"/>
  <c r="K48" i="12" s="1"/>
  <c r="J49" i="12" s="1"/>
  <c r="H48" i="12"/>
  <c r="G48" i="12" s="1"/>
  <c r="F49" i="12" s="1"/>
  <c r="P47" i="12"/>
  <c r="O47" i="12" s="1"/>
  <c r="N48" i="12" s="1"/>
  <c r="AL31" i="12"/>
  <c r="D31" i="12"/>
  <c r="U42" i="14" l="1"/>
  <c r="AO42" i="14" s="1"/>
  <c r="U39" i="16"/>
  <c r="S39" i="16" s="1"/>
  <c r="R40" i="16" s="1"/>
  <c r="Y57" i="17"/>
  <c r="X57" i="17"/>
  <c r="W57" i="17"/>
  <c r="V58" i="17" s="1"/>
  <c r="P56" i="17"/>
  <c r="O56" i="17" s="1"/>
  <c r="N57" i="17" s="1"/>
  <c r="L55" i="17"/>
  <c r="K55" i="17" s="1"/>
  <c r="J56" i="17" s="1"/>
  <c r="H55" i="17"/>
  <c r="G55" i="17" s="1"/>
  <c r="F56" i="17" s="1"/>
  <c r="AB57" i="17"/>
  <c r="Z58" i="17"/>
  <c r="AC57" i="17"/>
  <c r="AA57" i="17"/>
  <c r="D34" i="17"/>
  <c r="AL34" i="17"/>
  <c r="S45" i="17"/>
  <c r="R46" i="17" s="1"/>
  <c r="AB55" i="14"/>
  <c r="AA55" i="14"/>
  <c r="AC55" i="14"/>
  <c r="Z56" i="14"/>
  <c r="H53" i="14"/>
  <c r="G53" i="14" s="1"/>
  <c r="F54" i="14" s="1"/>
  <c r="L53" i="14"/>
  <c r="K53" i="14" s="1"/>
  <c r="J54" i="14" s="1"/>
  <c r="P54" i="14"/>
  <c r="O54" i="14" s="1"/>
  <c r="N55" i="14" s="1"/>
  <c r="X55" i="14"/>
  <c r="W55" i="14"/>
  <c r="V56" i="14" s="1"/>
  <c r="Y55" i="14"/>
  <c r="AM32" i="14"/>
  <c r="B33" i="14"/>
  <c r="S42" i="14"/>
  <c r="R43" i="14" s="1"/>
  <c r="L53" i="16"/>
  <c r="K53" i="16" s="1"/>
  <c r="J54" i="16" s="1"/>
  <c r="H55" i="16"/>
  <c r="G55" i="16" s="1"/>
  <c r="F56" i="16" s="1"/>
  <c r="AC56" i="16"/>
  <c r="AB56" i="16"/>
  <c r="AA56" i="16"/>
  <c r="Z57" i="16" s="1"/>
  <c r="P54" i="16"/>
  <c r="O54" i="16" s="1"/>
  <c r="N55" i="16" s="1"/>
  <c r="Y56" i="16"/>
  <c r="X56" i="16"/>
  <c r="W56" i="16"/>
  <c r="V57" i="16" s="1"/>
  <c r="AL33" i="16"/>
  <c r="D33" i="16"/>
  <c r="T38" i="12"/>
  <c r="S38" i="12" s="1"/>
  <c r="R39" i="12" s="1"/>
  <c r="U39" i="12" s="1"/>
  <c r="AO39" i="12" s="1"/>
  <c r="W43" i="12"/>
  <c r="V44" i="12" s="1"/>
  <c r="X44" i="12" s="1"/>
  <c r="AA41" i="12"/>
  <c r="Z42" i="12" s="1"/>
  <c r="AC42" i="12" s="1"/>
  <c r="L49" i="12"/>
  <c r="K49" i="12" s="1"/>
  <c r="J50" i="12" s="1"/>
  <c r="P48" i="12"/>
  <c r="O48" i="12" s="1"/>
  <c r="N49" i="12" s="1"/>
  <c r="H49" i="12"/>
  <c r="G49" i="12" s="1"/>
  <c r="F50" i="12" s="1"/>
  <c r="AN31" i="12"/>
  <c r="C31" i="12"/>
  <c r="AO39" i="16" l="1"/>
  <c r="W58" i="17"/>
  <c r="Y58" i="17"/>
  <c r="V59" i="17"/>
  <c r="X58" i="17"/>
  <c r="P57" i="17"/>
  <c r="O57" i="17" s="1"/>
  <c r="N58" i="17" s="1"/>
  <c r="H56" i="17"/>
  <c r="G56" i="17" s="1"/>
  <c r="F57" i="17" s="1"/>
  <c r="L56" i="17"/>
  <c r="K56" i="17" s="1"/>
  <c r="J57" i="17" s="1"/>
  <c r="AA58" i="17"/>
  <c r="Z59" i="17"/>
  <c r="AC58" i="17"/>
  <c r="AB58" i="17"/>
  <c r="AN34" i="17"/>
  <c r="C34" i="17"/>
  <c r="U46" i="17"/>
  <c r="AO46" i="17" s="1"/>
  <c r="T46" i="17"/>
  <c r="U40" i="16"/>
  <c r="AO40" i="16" s="1"/>
  <c r="T40" i="16"/>
  <c r="P55" i="14"/>
  <c r="O55" i="14" s="1"/>
  <c r="N56" i="14" s="1"/>
  <c r="L54" i="14"/>
  <c r="K54" i="14" s="1"/>
  <c r="J55" i="14" s="1"/>
  <c r="Y56" i="14"/>
  <c r="X56" i="14"/>
  <c r="W56" i="14"/>
  <c r="V57" i="14" s="1"/>
  <c r="H54" i="14"/>
  <c r="G54" i="14" s="1"/>
  <c r="F55" i="14" s="1"/>
  <c r="AL33" i="14"/>
  <c r="D33" i="14"/>
  <c r="Z57" i="14"/>
  <c r="AC56" i="14"/>
  <c r="AB56" i="14"/>
  <c r="AA56" i="14"/>
  <c r="T43" i="14"/>
  <c r="U43" i="14"/>
  <c r="AO43" i="14" s="1"/>
  <c r="P55" i="16"/>
  <c r="O55" i="16" s="1"/>
  <c r="N56" i="16" s="1"/>
  <c r="H56" i="16"/>
  <c r="G56" i="16" s="1"/>
  <c r="F57" i="16" s="1"/>
  <c r="AC57" i="16"/>
  <c r="AB57" i="16"/>
  <c r="AA57" i="16"/>
  <c r="Z58" i="16" s="1"/>
  <c r="L54" i="16"/>
  <c r="K54" i="16" s="1"/>
  <c r="J55" i="16" s="1"/>
  <c r="Y57" i="16"/>
  <c r="X57" i="16"/>
  <c r="W57" i="16"/>
  <c r="V58" i="16" s="1"/>
  <c r="AN33" i="16"/>
  <c r="C33" i="16"/>
  <c r="T39" i="12"/>
  <c r="S39" i="12" s="1"/>
  <c r="R40" i="12" s="1"/>
  <c r="U40" i="12" s="1"/>
  <c r="AO40" i="12" s="1"/>
  <c r="Y44" i="12"/>
  <c r="W44" i="12" s="1"/>
  <c r="V45" i="12" s="1"/>
  <c r="AA42" i="12"/>
  <c r="Z43" i="12" s="1"/>
  <c r="AB43" i="12" s="1"/>
  <c r="AB42" i="12"/>
  <c r="H50" i="12"/>
  <c r="G50" i="12" s="1"/>
  <c r="F51" i="12" s="1"/>
  <c r="P49" i="12"/>
  <c r="O49" i="12" s="1"/>
  <c r="N50" i="12" s="1"/>
  <c r="L50" i="12"/>
  <c r="K50" i="12" s="1"/>
  <c r="J51" i="12" s="1"/>
  <c r="AM31" i="12"/>
  <c r="B32" i="12"/>
  <c r="S40" i="16" l="1"/>
  <c r="R41" i="16" s="1"/>
  <c r="U41" i="16" s="1"/>
  <c r="AO41" i="16" s="1"/>
  <c r="L57" i="17"/>
  <c r="K57" i="17" s="1"/>
  <c r="J58" i="17" s="1"/>
  <c r="H57" i="17"/>
  <c r="G57" i="17" s="1"/>
  <c r="F58" i="17" s="1"/>
  <c r="P58" i="17"/>
  <c r="O58" i="17" s="1"/>
  <c r="N59" i="17" s="1"/>
  <c r="AM34" i="17"/>
  <c r="B35" i="17"/>
  <c r="AB59" i="17"/>
  <c r="AA59" i="17"/>
  <c r="AC59" i="17"/>
  <c r="Z60" i="17"/>
  <c r="X59" i="17"/>
  <c r="W59" i="17"/>
  <c r="V60" i="17" s="1"/>
  <c r="Y59" i="17"/>
  <c r="S46" i="17"/>
  <c r="R47" i="17" s="1"/>
  <c r="T41" i="16"/>
  <c r="W57" i="14"/>
  <c r="V58" i="14"/>
  <c r="Y57" i="14"/>
  <c r="X57" i="14"/>
  <c r="P56" i="14"/>
  <c r="O56" i="14" s="1"/>
  <c r="N57" i="14" s="1"/>
  <c r="S43" i="14"/>
  <c r="R44" i="14" s="1"/>
  <c r="L55" i="14"/>
  <c r="K55" i="14" s="1"/>
  <c r="J56" i="14" s="1"/>
  <c r="AC57" i="14"/>
  <c r="AB57" i="14"/>
  <c r="AA57" i="14"/>
  <c r="Z58" i="14" s="1"/>
  <c r="H55" i="14"/>
  <c r="G55" i="14" s="1"/>
  <c r="F56" i="14" s="1"/>
  <c r="AN33" i="14"/>
  <c r="C33" i="14"/>
  <c r="L55" i="16"/>
  <c r="K55" i="16" s="1"/>
  <c r="J56" i="16" s="1"/>
  <c r="H57" i="16"/>
  <c r="G57" i="16" s="1"/>
  <c r="F58" i="16" s="1"/>
  <c r="AA58" i="16"/>
  <c r="AC58" i="16"/>
  <c r="Z59" i="16"/>
  <c r="AB58" i="16"/>
  <c r="P56" i="16"/>
  <c r="O56" i="16" s="1"/>
  <c r="N57" i="16" s="1"/>
  <c r="W58" i="16"/>
  <c r="V59" i="16" s="1"/>
  <c r="Y58" i="16"/>
  <c r="X58" i="16"/>
  <c r="AM33" i="16"/>
  <c r="B34" i="16"/>
  <c r="T40" i="12"/>
  <c r="S40" i="12" s="1"/>
  <c r="R41" i="12" s="1"/>
  <c r="U41" i="12" s="1"/>
  <c r="AO41" i="12" s="1"/>
  <c r="AC43" i="12"/>
  <c r="Y45" i="12"/>
  <c r="W45" i="12" s="1"/>
  <c r="V46" i="12" s="1"/>
  <c r="X45" i="12"/>
  <c r="AA43" i="12"/>
  <c r="Z44" i="12" s="1"/>
  <c r="AB44" i="12" s="1"/>
  <c r="L51" i="12"/>
  <c r="K51" i="12" s="1"/>
  <c r="J52" i="12" s="1"/>
  <c r="P50" i="12"/>
  <c r="O50" i="12" s="1"/>
  <c r="N51" i="12" s="1"/>
  <c r="H51" i="12"/>
  <c r="G51" i="12" s="1"/>
  <c r="F52" i="12" s="1"/>
  <c r="AL32" i="12"/>
  <c r="D32" i="12"/>
  <c r="S41" i="16" l="1"/>
  <c r="R42" i="16" s="1"/>
  <c r="U42" i="16" s="1"/>
  <c r="AO42" i="16" s="1"/>
  <c r="Y60" i="17"/>
  <c r="X60" i="17"/>
  <c r="W60" i="17"/>
  <c r="V61" i="17" s="1"/>
  <c r="P59" i="17"/>
  <c r="O59" i="17" s="1"/>
  <c r="N60" i="17" s="1"/>
  <c r="H58" i="17"/>
  <c r="G58" i="17" s="1"/>
  <c r="F59" i="17" s="1"/>
  <c r="L58" i="17"/>
  <c r="K58" i="17" s="1"/>
  <c r="J59" i="17" s="1"/>
  <c r="Z61" i="17"/>
  <c r="AC60" i="17"/>
  <c r="AA60" i="17"/>
  <c r="AB60" i="17"/>
  <c r="AL35" i="17"/>
  <c r="D35" i="17"/>
  <c r="T47" i="17"/>
  <c r="U47" i="17"/>
  <c r="AO47" i="17" s="1"/>
  <c r="H56" i="14"/>
  <c r="G56" i="14" s="1"/>
  <c r="F57" i="14" s="1"/>
  <c r="P57" i="14"/>
  <c r="O57" i="14" s="1"/>
  <c r="N58" i="14" s="1"/>
  <c r="AA58" i="14"/>
  <c r="AB58" i="14"/>
  <c r="Z59" i="14"/>
  <c r="AC58" i="14"/>
  <c r="L56" i="14"/>
  <c r="K56" i="14" s="1"/>
  <c r="J57" i="14" s="1"/>
  <c r="U44" i="14"/>
  <c r="AO44" i="14" s="1"/>
  <c r="T44" i="14"/>
  <c r="W58" i="14"/>
  <c r="V59" i="14" s="1"/>
  <c r="X58" i="14"/>
  <c r="Y58" i="14"/>
  <c r="AM33" i="14"/>
  <c r="B34" i="14"/>
  <c r="P57" i="16"/>
  <c r="O57" i="16" s="1"/>
  <c r="N58" i="16" s="1"/>
  <c r="H58" i="16"/>
  <c r="G58" i="16" s="1"/>
  <c r="F59" i="16" s="1"/>
  <c r="L56" i="16"/>
  <c r="K56" i="16" s="1"/>
  <c r="J57" i="16" s="1"/>
  <c r="AB59" i="16"/>
  <c r="AA59" i="16"/>
  <c r="Z60" i="16" s="1"/>
  <c r="AC59" i="16"/>
  <c r="AL34" i="16"/>
  <c r="D34" i="16"/>
  <c r="X59" i="16"/>
  <c r="W59" i="16"/>
  <c r="V60" i="16" s="1"/>
  <c r="Y59" i="16"/>
  <c r="T41" i="12"/>
  <c r="S41" i="12" s="1"/>
  <c r="R42" i="12" s="1"/>
  <c r="U42" i="12" s="1"/>
  <c r="AO42" i="12" s="1"/>
  <c r="AC44" i="12"/>
  <c r="X46" i="12"/>
  <c r="Y46" i="12"/>
  <c r="AA44" i="12"/>
  <c r="Z45" i="12" s="1"/>
  <c r="AB45" i="12" s="1"/>
  <c r="P51" i="12"/>
  <c r="O51" i="12" s="1"/>
  <c r="N52" i="12" s="1"/>
  <c r="L52" i="12"/>
  <c r="K52" i="12" s="1"/>
  <c r="J53" i="12" s="1"/>
  <c r="H52" i="12"/>
  <c r="G52" i="12" s="1"/>
  <c r="F53" i="12" s="1"/>
  <c r="AN32" i="12"/>
  <c r="C32" i="12"/>
  <c r="T42" i="16" l="1"/>
  <c r="S42" i="16" s="1"/>
  <c r="R43" i="16" s="1"/>
  <c r="T43" i="16" s="1"/>
  <c r="S47" i="17"/>
  <c r="R48" i="17" s="1"/>
  <c r="U48" i="17" s="1"/>
  <c r="AO48" i="17" s="1"/>
  <c r="P60" i="17"/>
  <c r="O60" i="17" s="1"/>
  <c r="N61" i="17" s="1"/>
  <c r="Y61" i="17"/>
  <c r="X61" i="17"/>
  <c r="W61" i="17"/>
  <c r="V62" i="17" s="1"/>
  <c r="L59" i="17"/>
  <c r="K59" i="17" s="1"/>
  <c r="J60" i="17" s="1"/>
  <c r="H59" i="17"/>
  <c r="G59" i="17" s="1"/>
  <c r="F60" i="17" s="1"/>
  <c r="AB61" i="17"/>
  <c r="Z62" i="17"/>
  <c r="AC61" i="17"/>
  <c r="AA61" i="17"/>
  <c r="AN35" i="17"/>
  <c r="C35" i="17"/>
  <c r="P58" i="14"/>
  <c r="O58" i="14" s="1"/>
  <c r="N59" i="14" s="1"/>
  <c r="X59" i="14"/>
  <c r="Y59" i="14"/>
  <c r="W59" i="14"/>
  <c r="V60" i="14" s="1"/>
  <c r="H57" i="14"/>
  <c r="G57" i="14" s="1"/>
  <c r="F58" i="14" s="1"/>
  <c r="AB59" i="14"/>
  <c r="AA59" i="14"/>
  <c r="Z60" i="14" s="1"/>
  <c r="AC59" i="14"/>
  <c r="S44" i="14"/>
  <c r="R45" i="14" s="1"/>
  <c r="AL34" i="14"/>
  <c r="D34" i="14"/>
  <c r="L57" i="14"/>
  <c r="K57" i="14" s="1"/>
  <c r="J58" i="14" s="1"/>
  <c r="L57" i="16"/>
  <c r="K57" i="16" s="1"/>
  <c r="J58" i="16" s="1"/>
  <c r="Y60" i="16"/>
  <c r="X60" i="16"/>
  <c r="W60" i="16"/>
  <c r="V61" i="16" s="1"/>
  <c r="H59" i="16"/>
  <c r="G59" i="16" s="1"/>
  <c r="F60" i="16" s="1"/>
  <c r="AC60" i="16"/>
  <c r="AB60" i="16"/>
  <c r="AA60" i="16"/>
  <c r="Z61" i="16" s="1"/>
  <c r="P58" i="16"/>
  <c r="O58" i="16" s="1"/>
  <c r="N59" i="16" s="1"/>
  <c r="U43" i="16"/>
  <c r="AO43" i="16" s="1"/>
  <c r="AN34" i="16"/>
  <c r="C34" i="16"/>
  <c r="T42" i="12"/>
  <c r="S42" i="12" s="1"/>
  <c r="R43" i="12" s="1"/>
  <c r="T43" i="12" s="1"/>
  <c r="AC45" i="12"/>
  <c r="W46" i="12"/>
  <c r="V47" i="12" s="1"/>
  <c r="AA45" i="12"/>
  <c r="Z46" i="12" s="1"/>
  <c r="L53" i="12"/>
  <c r="K53" i="12" s="1"/>
  <c r="J54" i="12" s="1"/>
  <c r="H53" i="12"/>
  <c r="G53" i="12" s="1"/>
  <c r="F54" i="12" s="1"/>
  <c r="P52" i="12"/>
  <c r="O52" i="12" s="1"/>
  <c r="N53" i="12" s="1"/>
  <c r="AM32" i="12"/>
  <c r="B33" i="12"/>
  <c r="T48" i="17" l="1"/>
  <c r="S48" i="17" s="1"/>
  <c r="R49" i="17" s="1"/>
  <c r="W62" i="17"/>
  <c r="V63" i="17" s="1"/>
  <c r="Y62" i="17"/>
  <c r="X62" i="17"/>
  <c r="H60" i="17"/>
  <c r="G60" i="17" s="1"/>
  <c r="F61" i="17" s="1"/>
  <c r="L60" i="17"/>
  <c r="K60" i="17" s="1"/>
  <c r="J61" i="17" s="1"/>
  <c r="P61" i="17"/>
  <c r="O61" i="17" s="1"/>
  <c r="N62" i="17" s="1"/>
  <c r="AA62" i="17"/>
  <c r="Z63" i="17"/>
  <c r="AC62" i="17"/>
  <c r="AB62" i="17"/>
  <c r="AM35" i="17"/>
  <c r="B36" i="17"/>
  <c r="S43" i="16"/>
  <c r="R44" i="16" s="1"/>
  <c r="U44" i="16" s="1"/>
  <c r="H58" i="14"/>
  <c r="G58" i="14" s="1"/>
  <c r="F59" i="14" s="1"/>
  <c r="P59" i="14"/>
  <c r="O59" i="14" s="1"/>
  <c r="N60" i="14" s="1"/>
  <c r="AN34" i="14"/>
  <c r="C34" i="14"/>
  <c r="AC60" i="14"/>
  <c r="AB60" i="14"/>
  <c r="AA60" i="14"/>
  <c r="Z61" i="14" s="1"/>
  <c r="Y60" i="14"/>
  <c r="X60" i="14"/>
  <c r="W60" i="14"/>
  <c r="V61" i="14" s="1"/>
  <c r="L58" i="14"/>
  <c r="K58" i="14" s="1"/>
  <c r="J59" i="14" s="1"/>
  <c r="U45" i="14"/>
  <c r="AO45" i="14" s="1"/>
  <c r="T45" i="14"/>
  <c r="P59" i="16"/>
  <c r="O59" i="16" s="1"/>
  <c r="N60" i="16" s="1"/>
  <c r="H60" i="16"/>
  <c r="G60" i="16" s="1"/>
  <c r="F61" i="16" s="1"/>
  <c r="AC61" i="16"/>
  <c r="AB61" i="16"/>
  <c r="AA61" i="16"/>
  <c r="Z62" i="16" s="1"/>
  <c r="L58" i="16"/>
  <c r="K58" i="16" s="1"/>
  <c r="J59" i="16" s="1"/>
  <c r="Y61" i="16"/>
  <c r="X61" i="16"/>
  <c r="W61" i="16"/>
  <c r="V62" i="16" s="1"/>
  <c r="AM34" i="16"/>
  <c r="B35" i="16"/>
  <c r="U43" i="12"/>
  <c r="AO43" i="12" s="1"/>
  <c r="Y47" i="12"/>
  <c r="W47" i="12" s="1"/>
  <c r="V48" i="12" s="1"/>
  <c r="X47" i="12"/>
  <c r="AC46" i="12"/>
  <c r="AB46" i="12"/>
  <c r="H54" i="12"/>
  <c r="G54" i="12" s="1"/>
  <c r="F55" i="12" s="1"/>
  <c r="L54" i="12"/>
  <c r="K54" i="12" s="1"/>
  <c r="J55" i="12" s="1"/>
  <c r="P53" i="12"/>
  <c r="O53" i="12" s="1"/>
  <c r="N54" i="12" s="1"/>
  <c r="AL33" i="12"/>
  <c r="D33" i="12"/>
  <c r="T49" i="17" l="1"/>
  <c r="U49" i="17"/>
  <c r="AO49" i="17" s="1"/>
  <c r="P62" i="17"/>
  <c r="O62" i="17" s="1"/>
  <c r="N63" i="17" s="1"/>
  <c r="L61" i="17"/>
  <c r="K61" i="17" s="1"/>
  <c r="J62" i="17" s="1"/>
  <c r="H61" i="17"/>
  <c r="G61" i="17" s="1"/>
  <c r="F62" i="17" s="1"/>
  <c r="X63" i="17"/>
  <c r="W63" i="17"/>
  <c r="V64" i="17" s="1"/>
  <c r="Y63" i="17"/>
  <c r="AL36" i="17"/>
  <c r="D36" i="17"/>
  <c r="AB63" i="17"/>
  <c r="AA63" i="17"/>
  <c r="Z64" i="17"/>
  <c r="AC63" i="17"/>
  <c r="S45" i="14"/>
  <c r="R46" i="14" s="1"/>
  <c r="U46" i="14" s="1"/>
  <c r="AO46" i="14" s="1"/>
  <c r="T44" i="16"/>
  <c r="S44" i="16" s="1"/>
  <c r="R45" i="16" s="1"/>
  <c r="U45" i="16" s="1"/>
  <c r="AO45" i="16" s="1"/>
  <c r="AO44" i="16"/>
  <c r="H59" i="14"/>
  <c r="G59" i="14" s="1"/>
  <c r="F60" i="14" s="1"/>
  <c r="L59" i="14"/>
  <c r="K59" i="14" s="1"/>
  <c r="J60" i="14" s="1"/>
  <c r="W61" i="14"/>
  <c r="V62" i="14"/>
  <c r="Y61" i="14"/>
  <c r="X61" i="14"/>
  <c r="AC61" i="14"/>
  <c r="AA61" i="14"/>
  <c r="Z62" i="14" s="1"/>
  <c r="AB61" i="14"/>
  <c r="P60" i="14"/>
  <c r="O60" i="14" s="1"/>
  <c r="N61" i="14" s="1"/>
  <c r="AM34" i="14"/>
  <c r="B35" i="14"/>
  <c r="AA62" i="16"/>
  <c r="Z63" i="16" s="1"/>
  <c r="AC62" i="16"/>
  <c r="AB62" i="16"/>
  <c r="P60" i="16"/>
  <c r="O60" i="16" s="1"/>
  <c r="N61" i="16" s="1"/>
  <c r="L59" i="16"/>
  <c r="K59" i="16" s="1"/>
  <c r="J60" i="16" s="1"/>
  <c r="H61" i="16"/>
  <c r="G61" i="16" s="1"/>
  <c r="F62" i="16" s="1"/>
  <c r="W62" i="16"/>
  <c r="V63" i="16" s="1"/>
  <c r="Y62" i="16"/>
  <c r="X62" i="16"/>
  <c r="AL35" i="16"/>
  <c r="D35" i="16"/>
  <c r="S43" i="12"/>
  <c r="R44" i="12" s="1"/>
  <c r="U44" i="12" s="1"/>
  <c r="AO44" i="12" s="1"/>
  <c r="W48" i="12"/>
  <c r="V49" i="12" s="1"/>
  <c r="X49" i="12" s="1"/>
  <c r="X48" i="12"/>
  <c r="Y48" i="12"/>
  <c r="AA46" i="12"/>
  <c r="Z47" i="12" s="1"/>
  <c r="L55" i="12"/>
  <c r="K55" i="12" s="1"/>
  <c r="J56" i="12" s="1"/>
  <c r="P54" i="12"/>
  <c r="O54" i="12" s="1"/>
  <c r="N55" i="12" s="1"/>
  <c r="H55" i="12"/>
  <c r="G55" i="12" s="1"/>
  <c r="F56" i="12" s="1"/>
  <c r="AN33" i="12"/>
  <c r="C33" i="12"/>
  <c r="S49" i="17" l="1"/>
  <c r="R50" i="17" s="1"/>
  <c r="U50" i="17" s="1"/>
  <c r="AO50" i="17" s="1"/>
  <c r="T46" i="14"/>
  <c r="S46" i="14" s="1"/>
  <c r="R47" i="14" s="1"/>
  <c r="H62" i="17"/>
  <c r="G62" i="17" s="1"/>
  <c r="F63" i="17" s="1"/>
  <c r="L62" i="17"/>
  <c r="K62" i="17" s="1"/>
  <c r="J63" i="17" s="1"/>
  <c r="Y64" i="17"/>
  <c r="X64" i="17"/>
  <c r="W64" i="17"/>
  <c r="V65" i="17" s="1"/>
  <c r="P63" i="17"/>
  <c r="O63" i="17" s="1"/>
  <c r="N64" i="17" s="1"/>
  <c r="Z65" i="17"/>
  <c r="AC64" i="17"/>
  <c r="AA64" i="17"/>
  <c r="AB64" i="17"/>
  <c r="T50" i="17"/>
  <c r="AN36" i="17"/>
  <c r="C36" i="17"/>
  <c r="T45" i="16"/>
  <c r="S45" i="16" s="1"/>
  <c r="R46" i="16" s="1"/>
  <c r="P61" i="14"/>
  <c r="O61" i="14" s="1"/>
  <c r="N62" i="14" s="1"/>
  <c r="H60" i="14"/>
  <c r="G60" i="14" s="1"/>
  <c r="F61" i="14" s="1"/>
  <c r="L60" i="14"/>
  <c r="K60" i="14" s="1"/>
  <c r="J61" i="14" s="1"/>
  <c r="AA62" i="14"/>
  <c r="Z63" i="14" s="1"/>
  <c r="AB62" i="14"/>
  <c r="AC62" i="14"/>
  <c r="AL35" i="14"/>
  <c r="D35" i="14"/>
  <c r="W62" i="14"/>
  <c r="V63" i="14" s="1"/>
  <c r="X62" i="14"/>
  <c r="Y62" i="14"/>
  <c r="L60" i="16"/>
  <c r="K60" i="16" s="1"/>
  <c r="J61" i="16" s="1"/>
  <c r="X63" i="16"/>
  <c r="W63" i="16"/>
  <c r="V64" i="16" s="1"/>
  <c r="Y63" i="16"/>
  <c r="H62" i="16"/>
  <c r="G62" i="16" s="1"/>
  <c r="F63" i="16" s="1"/>
  <c r="P61" i="16"/>
  <c r="O61" i="16" s="1"/>
  <c r="N62" i="16" s="1"/>
  <c r="AB63" i="16"/>
  <c r="AA63" i="16"/>
  <c r="Z64" i="16" s="1"/>
  <c r="AC63" i="16"/>
  <c r="AN35" i="16"/>
  <c r="C35" i="16"/>
  <c r="T44" i="12"/>
  <c r="S44" i="12" s="1"/>
  <c r="R45" i="12" s="1"/>
  <c r="U45" i="12" s="1"/>
  <c r="AO45" i="12" s="1"/>
  <c r="Y49" i="12"/>
  <c r="W49" i="12" s="1"/>
  <c r="V50" i="12" s="1"/>
  <c r="AB47" i="12"/>
  <c r="AC47" i="12"/>
  <c r="L56" i="12"/>
  <c r="K56" i="12" s="1"/>
  <c r="J57" i="12" s="1"/>
  <c r="P55" i="12"/>
  <c r="O55" i="12" s="1"/>
  <c r="N56" i="12" s="1"/>
  <c r="H56" i="12"/>
  <c r="G56" i="12" s="1"/>
  <c r="F57" i="12" s="1"/>
  <c r="AM33" i="12"/>
  <c r="B34" i="12"/>
  <c r="P64" i="17" l="1"/>
  <c r="O64" i="17" s="1"/>
  <c r="N65" i="17" s="1"/>
  <c r="L63" i="17"/>
  <c r="K63" i="17" s="1"/>
  <c r="J64" i="17" s="1"/>
  <c r="Y65" i="17"/>
  <c r="X65" i="17"/>
  <c r="W65" i="17"/>
  <c r="V66" i="17" s="1"/>
  <c r="H63" i="17"/>
  <c r="G63" i="17" s="1"/>
  <c r="F64" i="17" s="1"/>
  <c r="S50" i="17"/>
  <c r="R51" i="17" s="1"/>
  <c r="AB65" i="17"/>
  <c r="AC65" i="17"/>
  <c r="AA65" i="17"/>
  <c r="Z66" i="17" s="1"/>
  <c r="AM36" i="17"/>
  <c r="B37" i="17"/>
  <c r="AB63" i="14"/>
  <c r="AC63" i="14"/>
  <c r="AA63" i="14"/>
  <c r="Z64" i="14"/>
  <c r="L61" i="14"/>
  <c r="K61" i="14" s="1"/>
  <c r="J62" i="14" s="1"/>
  <c r="H61" i="14"/>
  <c r="G61" i="14" s="1"/>
  <c r="F62" i="14" s="1"/>
  <c r="P62" i="14"/>
  <c r="O62" i="14" s="1"/>
  <c r="N63" i="14" s="1"/>
  <c r="X63" i="14"/>
  <c r="W63" i="14"/>
  <c r="V64" i="14" s="1"/>
  <c r="Y63" i="14"/>
  <c r="T47" i="14"/>
  <c r="U47" i="14"/>
  <c r="AO47" i="14" s="1"/>
  <c r="AN35" i="14"/>
  <c r="C35" i="14"/>
  <c r="AC64" i="16"/>
  <c r="AB64" i="16"/>
  <c r="AA64" i="16"/>
  <c r="Z65" i="16" s="1"/>
  <c r="Y64" i="16"/>
  <c r="X64" i="16"/>
  <c r="W64" i="16"/>
  <c r="V65" i="16" s="1"/>
  <c r="P62" i="16"/>
  <c r="O62" i="16" s="1"/>
  <c r="N63" i="16" s="1"/>
  <c r="H63" i="16"/>
  <c r="G63" i="16" s="1"/>
  <c r="F64" i="16" s="1"/>
  <c r="L61" i="16"/>
  <c r="K61" i="16" s="1"/>
  <c r="J62" i="16" s="1"/>
  <c r="AM35" i="16"/>
  <c r="B36" i="16"/>
  <c r="U46" i="16"/>
  <c r="AO46" i="16" s="1"/>
  <c r="T46" i="16"/>
  <c r="T45" i="12"/>
  <c r="S45" i="12" s="1"/>
  <c r="R46" i="12" s="1"/>
  <c r="U46" i="12" s="1"/>
  <c r="AO46" i="12" s="1"/>
  <c r="AA47" i="12"/>
  <c r="Z48" i="12" s="1"/>
  <c r="AB48" i="12" s="1"/>
  <c r="X50" i="12"/>
  <c r="Y50" i="12"/>
  <c r="H57" i="12"/>
  <c r="G57" i="12" s="1"/>
  <c r="F58" i="12" s="1"/>
  <c r="P56" i="12"/>
  <c r="O56" i="12" s="1"/>
  <c r="N57" i="12" s="1"/>
  <c r="L57" i="12"/>
  <c r="K57" i="12" s="1"/>
  <c r="J58" i="12" s="1"/>
  <c r="AL34" i="12"/>
  <c r="D34" i="12"/>
  <c r="L64" i="17" l="1"/>
  <c r="K64" i="17" s="1"/>
  <c r="J65" i="17" s="1"/>
  <c r="AA66" i="17"/>
  <c r="Z67" i="17"/>
  <c r="AC66" i="17"/>
  <c r="AB66" i="17"/>
  <c r="H64" i="17"/>
  <c r="G64" i="17" s="1"/>
  <c r="F65" i="17" s="1"/>
  <c r="W66" i="17"/>
  <c r="Y66" i="17"/>
  <c r="V67" i="17"/>
  <c r="X66" i="17"/>
  <c r="P65" i="17"/>
  <c r="O65" i="17" s="1"/>
  <c r="N66" i="17" s="1"/>
  <c r="T51" i="17"/>
  <c r="U51" i="17"/>
  <c r="AO51" i="17" s="1"/>
  <c r="AL37" i="17"/>
  <c r="D37" i="17"/>
  <c r="S47" i="14"/>
  <c r="R48" i="14" s="1"/>
  <c r="T48" i="14" s="1"/>
  <c r="T46" i="12"/>
  <c r="P63" i="14"/>
  <c r="O63" i="14" s="1"/>
  <c r="N64" i="14" s="1"/>
  <c r="H62" i="14"/>
  <c r="G62" i="14" s="1"/>
  <c r="F63" i="14" s="1"/>
  <c r="Y64" i="14"/>
  <c r="X64" i="14"/>
  <c r="W64" i="14"/>
  <c r="V65" i="14" s="1"/>
  <c r="L62" i="14"/>
  <c r="K62" i="14" s="1"/>
  <c r="J63" i="14" s="1"/>
  <c r="AC64" i="14"/>
  <c r="AB64" i="14"/>
  <c r="AA64" i="14"/>
  <c r="Z65" i="14" s="1"/>
  <c r="AM35" i="14"/>
  <c r="B36" i="14"/>
  <c r="P63" i="16"/>
  <c r="O63" i="16" s="1"/>
  <c r="N64" i="16" s="1"/>
  <c r="H64" i="16"/>
  <c r="G64" i="16" s="1"/>
  <c r="F65" i="16" s="1"/>
  <c r="AC65" i="16"/>
  <c r="AB65" i="16"/>
  <c r="AA65" i="16"/>
  <c r="Z66" i="16" s="1"/>
  <c r="Y65" i="16"/>
  <c r="W65" i="16"/>
  <c r="V66" i="16" s="1"/>
  <c r="X65" i="16"/>
  <c r="L62" i="16"/>
  <c r="K62" i="16" s="1"/>
  <c r="J63" i="16" s="1"/>
  <c r="AL36" i="16"/>
  <c r="D36" i="16"/>
  <c r="S46" i="16"/>
  <c r="R47" i="16" s="1"/>
  <c r="AC48" i="12"/>
  <c r="W50" i="12"/>
  <c r="V51" i="12" s="1"/>
  <c r="AA48" i="12"/>
  <c r="Z49" i="12" s="1"/>
  <c r="P57" i="12"/>
  <c r="O57" i="12" s="1"/>
  <c r="N58" i="12" s="1"/>
  <c r="H58" i="12"/>
  <c r="G58" i="12" s="1"/>
  <c r="F59" i="12" s="1"/>
  <c r="L58" i="12"/>
  <c r="K58" i="12" s="1"/>
  <c r="J59" i="12" s="1"/>
  <c r="S46" i="12"/>
  <c r="R47" i="12" s="1"/>
  <c r="AN34" i="12"/>
  <c r="C34" i="12"/>
  <c r="S51" i="17" l="1"/>
  <c r="R52" i="17" s="1"/>
  <c r="T52" i="17" s="1"/>
  <c r="U48" i="14"/>
  <c r="AO48" i="14" s="1"/>
  <c r="P66" i="17"/>
  <c r="O66" i="17" s="1"/>
  <c r="N67" i="17" s="1"/>
  <c r="H65" i="17"/>
  <c r="G65" i="17" s="1"/>
  <c r="F66" i="17" s="1"/>
  <c r="U52" i="17"/>
  <c r="AO52" i="17" s="1"/>
  <c r="L65" i="17"/>
  <c r="K65" i="17" s="1"/>
  <c r="J66" i="17" s="1"/>
  <c r="AB67" i="17"/>
  <c r="AA67" i="17"/>
  <c r="Z68" i="17" s="1"/>
  <c r="AC67" i="17"/>
  <c r="X67" i="17"/>
  <c r="W67" i="17"/>
  <c r="V68" i="17" s="1"/>
  <c r="Y67" i="17"/>
  <c r="AN37" i="17"/>
  <c r="C37" i="17"/>
  <c r="S48" i="14"/>
  <c r="R49" i="14" s="1"/>
  <c r="T49" i="14" s="1"/>
  <c r="AC65" i="14"/>
  <c r="AA65" i="14"/>
  <c r="Z66" i="14" s="1"/>
  <c r="AB65" i="14"/>
  <c r="Y65" i="14"/>
  <c r="W65" i="14"/>
  <c r="V66" i="14" s="1"/>
  <c r="X65" i="14"/>
  <c r="P64" i="14"/>
  <c r="O64" i="14" s="1"/>
  <c r="N65" i="14" s="1"/>
  <c r="H63" i="14"/>
  <c r="G63" i="14" s="1"/>
  <c r="F64" i="14" s="1"/>
  <c r="AL36" i="14"/>
  <c r="D36" i="14"/>
  <c r="L63" i="14"/>
  <c r="K63" i="14" s="1"/>
  <c r="J64" i="14" s="1"/>
  <c r="H65" i="16"/>
  <c r="G65" i="16" s="1"/>
  <c r="F66" i="16" s="1"/>
  <c r="W66" i="16"/>
  <c r="V67" i="16" s="1"/>
  <c r="X66" i="16"/>
  <c r="Y66" i="16"/>
  <c r="L63" i="16"/>
  <c r="K63" i="16" s="1"/>
  <c r="J64" i="16" s="1"/>
  <c r="AA66" i="16"/>
  <c r="Z67" i="16" s="1"/>
  <c r="AC66" i="16"/>
  <c r="AB66" i="16"/>
  <c r="P64" i="16"/>
  <c r="O64" i="16" s="1"/>
  <c r="N65" i="16" s="1"/>
  <c r="T47" i="16"/>
  <c r="U47" i="16"/>
  <c r="AO47" i="16" s="1"/>
  <c r="AN36" i="16"/>
  <c r="C36" i="16"/>
  <c r="Y51" i="12"/>
  <c r="X51" i="12"/>
  <c r="AB49" i="12"/>
  <c r="AC49" i="12"/>
  <c r="H59" i="12"/>
  <c r="G59" i="12" s="1"/>
  <c r="F60" i="12" s="1"/>
  <c r="L59" i="12"/>
  <c r="K59" i="12" s="1"/>
  <c r="J60" i="12" s="1"/>
  <c r="P58" i="12"/>
  <c r="O58" i="12" s="1"/>
  <c r="N59" i="12" s="1"/>
  <c r="U47" i="12"/>
  <c r="AO47" i="12" s="1"/>
  <c r="T47" i="12"/>
  <c r="AM34" i="12"/>
  <c r="B35" i="12"/>
  <c r="S52" i="17" l="1"/>
  <c r="R53" i="17" s="1"/>
  <c r="U53" i="17" s="1"/>
  <c r="AO53" i="17" s="1"/>
  <c r="AC68" i="17"/>
  <c r="AB68" i="17"/>
  <c r="AA68" i="17"/>
  <c r="Z69" i="17" s="1"/>
  <c r="Y68" i="17"/>
  <c r="X68" i="17"/>
  <c r="W68" i="17"/>
  <c r="V69" i="17" s="1"/>
  <c r="L66" i="17"/>
  <c r="K66" i="17" s="1"/>
  <c r="J67" i="17" s="1"/>
  <c r="H66" i="17"/>
  <c r="G66" i="17" s="1"/>
  <c r="F67" i="17" s="1"/>
  <c r="P67" i="17"/>
  <c r="O67" i="17" s="1"/>
  <c r="N68" i="17" s="1"/>
  <c r="AM37" i="17"/>
  <c r="B38" i="17"/>
  <c r="U49" i="14"/>
  <c r="AO49" i="14" s="1"/>
  <c r="S47" i="16"/>
  <c r="R48" i="16" s="1"/>
  <c r="U48" i="16" s="1"/>
  <c r="W66" i="14"/>
  <c r="X66" i="14"/>
  <c r="V67" i="14"/>
  <c r="Y66" i="14"/>
  <c r="AA66" i="14"/>
  <c r="Z67" i="14"/>
  <c r="AC66" i="14"/>
  <c r="AB66" i="14"/>
  <c r="H64" i="14"/>
  <c r="G64" i="14" s="1"/>
  <c r="F65" i="14" s="1"/>
  <c r="P65" i="14"/>
  <c r="O65" i="14" s="1"/>
  <c r="N66" i="14" s="1"/>
  <c r="L64" i="14"/>
  <c r="K64" i="14" s="1"/>
  <c r="J65" i="14" s="1"/>
  <c r="AN36" i="14"/>
  <c r="C36" i="14"/>
  <c r="P65" i="16"/>
  <c r="O65" i="16" s="1"/>
  <c r="N66" i="16" s="1"/>
  <c r="L64" i="16"/>
  <c r="K64" i="16" s="1"/>
  <c r="J65" i="16" s="1"/>
  <c r="H66" i="16"/>
  <c r="G66" i="16" s="1"/>
  <c r="F67" i="16" s="1"/>
  <c r="AM36" i="16"/>
  <c r="B37" i="16"/>
  <c r="AB67" i="16"/>
  <c r="AA67" i="16"/>
  <c r="Z68" i="16" s="1"/>
  <c r="AC67" i="16"/>
  <c r="X67" i="16"/>
  <c r="W67" i="16"/>
  <c r="V68" i="16" s="1"/>
  <c r="Y67" i="16"/>
  <c r="AA49" i="12"/>
  <c r="Z50" i="12" s="1"/>
  <c r="AB50" i="12" s="1"/>
  <c r="W51" i="12"/>
  <c r="V52" i="12" s="1"/>
  <c r="S47" i="12"/>
  <c r="R48" i="12" s="1"/>
  <c r="T48" i="12" s="1"/>
  <c r="P59" i="12"/>
  <c r="O59" i="12" s="1"/>
  <c r="N60" i="12" s="1"/>
  <c r="L60" i="12"/>
  <c r="K60" i="12" s="1"/>
  <c r="J61" i="12" s="1"/>
  <c r="H60" i="12"/>
  <c r="G60" i="12" s="1"/>
  <c r="F61" i="12" s="1"/>
  <c r="AL35" i="12"/>
  <c r="D35" i="12"/>
  <c r="T53" i="17" l="1"/>
  <c r="S53" i="17" s="1"/>
  <c r="R54" i="17" s="1"/>
  <c r="S49" i="14"/>
  <c r="R50" i="14" s="1"/>
  <c r="U50" i="14" s="1"/>
  <c r="AO50" i="14" s="1"/>
  <c r="P68" i="17"/>
  <c r="O68" i="17" s="1"/>
  <c r="N69" i="17" s="1"/>
  <c r="L67" i="17"/>
  <c r="K67" i="17" s="1"/>
  <c r="J68" i="17" s="1"/>
  <c r="AC69" i="17"/>
  <c r="AB69" i="17"/>
  <c r="AA69" i="17"/>
  <c r="Z70" i="17" s="1"/>
  <c r="X69" i="17"/>
  <c r="Y69" i="17"/>
  <c r="W69" i="17"/>
  <c r="V70" i="17" s="1"/>
  <c r="AL38" i="17"/>
  <c r="D38" i="17"/>
  <c r="H67" i="17"/>
  <c r="G67" i="17" s="1"/>
  <c r="F68" i="17" s="1"/>
  <c r="AO48" i="16"/>
  <c r="T48" i="16"/>
  <c r="S48" i="16" s="1"/>
  <c r="R49" i="16" s="1"/>
  <c r="L65" i="14"/>
  <c r="K65" i="14" s="1"/>
  <c r="J66" i="14" s="1"/>
  <c r="P66" i="14"/>
  <c r="O66" i="14" s="1"/>
  <c r="N67" i="14" s="1"/>
  <c r="H65" i="14"/>
  <c r="G65" i="14" s="1"/>
  <c r="F66" i="14" s="1"/>
  <c r="X67" i="14"/>
  <c r="Y67" i="14"/>
  <c r="W67" i="14"/>
  <c r="V68" i="14" s="1"/>
  <c r="AB67" i="14"/>
  <c r="AA67" i="14"/>
  <c r="Z68" i="14" s="1"/>
  <c r="AC67" i="14"/>
  <c r="AM36" i="14"/>
  <c r="B37" i="14"/>
  <c r="T50" i="14"/>
  <c r="H67" i="16"/>
  <c r="G67" i="16" s="1"/>
  <c r="F68" i="16" s="1"/>
  <c r="L65" i="16"/>
  <c r="K65" i="16" s="1"/>
  <c r="J66" i="16" s="1"/>
  <c r="P66" i="16"/>
  <c r="O66" i="16" s="1"/>
  <c r="N67" i="16" s="1"/>
  <c r="AL37" i="16"/>
  <c r="D37" i="16"/>
  <c r="AC68" i="16"/>
  <c r="AB68" i="16"/>
  <c r="AA68" i="16"/>
  <c r="Z69" i="16" s="1"/>
  <c r="Y68" i="16"/>
  <c r="X68" i="16"/>
  <c r="W68" i="16"/>
  <c r="V69" i="16" s="1"/>
  <c r="AC50" i="12"/>
  <c r="AA50" i="12"/>
  <c r="Z51" i="12" s="1"/>
  <c r="AB51" i="12" s="1"/>
  <c r="X52" i="12"/>
  <c r="Y52" i="12"/>
  <c r="U48" i="12"/>
  <c r="AO48" i="12" s="1"/>
  <c r="H61" i="12"/>
  <c r="G61" i="12" s="1"/>
  <c r="F62" i="12" s="1"/>
  <c r="L61" i="12"/>
  <c r="K61" i="12" s="1"/>
  <c r="J62" i="12" s="1"/>
  <c r="P60" i="12"/>
  <c r="O60" i="12" s="1"/>
  <c r="N61" i="12" s="1"/>
  <c r="AN35" i="12"/>
  <c r="C35" i="12"/>
  <c r="H68" i="17" l="1"/>
  <c r="G68" i="17" s="1"/>
  <c r="F69" i="17" s="1"/>
  <c r="W70" i="17"/>
  <c r="V71" i="17" s="1"/>
  <c r="Y70" i="17"/>
  <c r="X70" i="17"/>
  <c r="L68" i="17"/>
  <c r="K68" i="17" s="1"/>
  <c r="J69" i="17" s="1"/>
  <c r="AA70" i="17"/>
  <c r="AC70" i="17"/>
  <c r="Z71" i="17"/>
  <c r="AB70" i="17"/>
  <c r="P69" i="17"/>
  <c r="O69" i="17" s="1"/>
  <c r="N70" i="17"/>
  <c r="U54" i="17"/>
  <c r="AO54" i="17" s="1"/>
  <c r="T54" i="17"/>
  <c r="AN38" i="17"/>
  <c r="C38" i="17"/>
  <c r="U49" i="16"/>
  <c r="AO49" i="16" s="1"/>
  <c r="T49" i="16"/>
  <c r="H66" i="14"/>
  <c r="G66" i="14" s="1"/>
  <c r="F67" i="14" s="1"/>
  <c r="P67" i="14"/>
  <c r="O67" i="14" s="1"/>
  <c r="N68" i="14" s="1"/>
  <c r="L66" i="14"/>
  <c r="K66" i="14" s="1"/>
  <c r="J67" i="14" s="1"/>
  <c r="AL37" i="14"/>
  <c r="D37" i="14"/>
  <c r="AC68" i="14"/>
  <c r="AB68" i="14"/>
  <c r="AA68" i="14"/>
  <c r="Z69" i="14" s="1"/>
  <c r="Y68" i="14"/>
  <c r="X68" i="14"/>
  <c r="W68" i="14"/>
  <c r="V69" i="14" s="1"/>
  <c r="S50" i="14"/>
  <c r="R51" i="14" s="1"/>
  <c r="P67" i="16"/>
  <c r="O67" i="16" s="1"/>
  <c r="N68" i="16" s="1"/>
  <c r="L66" i="16"/>
  <c r="K66" i="16" s="1"/>
  <c r="J67" i="16" s="1"/>
  <c r="H68" i="16"/>
  <c r="G68" i="16" s="1"/>
  <c r="F69" i="16" s="1"/>
  <c r="Y69" i="16"/>
  <c r="X69" i="16"/>
  <c r="W69" i="16"/>
  <c r="V70" i="16" s="1"/>
  <c r="AC69" i="16"/>
  <c r="AB69" i="16"/>
  <c r="AA69" i="16"/>
  <c r="Z70" i="16" s="1"/>
  <c r="AN37" i="16"/>
  <c r="C37" i="16"/>
  <c r="AC51" i="12"/>
  <c r="W52" i="12"/>
  <c r="V53" i="12" s="1"/>
  <c r="AA51" i="12"/>
  <c r="Z52" i="12" s="1"/>
  <c r="S48" i="12"/>
  <c r="R49" i="12" s="1"/>
  <c r="T49" i="12" s="1"/>
  <c r="L62" i="12"/>
  <c r="K62" i="12" s="1"/>
  <c r="J63" i="12" s="1"/>
  <c r="P61" i="12"/>
  <c r="O61" i="12" s="1"/>
  <c r="N62" i="12" s="1"/>
  <c r="H62" i="12"/>
  <c r="G62" i="12" s="1"/>
  <c r="F63" i="12" s="1"/>
  <c r="AM35" i="12"/>
  <c r="B36" i="12"/>
  <c r="S54" i="17" l="1"/>
  <c r="R55" i="17" s="1"/>
  <c r="U55" i="17" s="1"/>
  <c r="AO55" i="17" s="1"/>
  <c r="S49" i="16"/>
  <c r="R50" i="16" s="1"/>
  <c r="U50" i="16" s="1"/>
  <c r="AO50" i="16" s="1"/>
  <c r="X71" i="17"/>
  <c r="W71" i="17"/>
  <c r="Y71" i="17"/>
  <c r="V72" i="17"/>
  <c r="L69" i="17"/>
  <c r="K69" i="17" s="1"/>
  <c r="J70" i="17" s="1"/>
  <c r="H69" i="17"/>
  <c r="G69" i="17" s="1"/>
  <c r="F70" i="17" s="1"/>
  <c r="AM38" i="17"/>
  <c r="B39" i="17"/>
  <c r="AB71" i="17"/>
  <c r="AA71" i="17"/>
  <c r="Z72" i="17" s="1"/>
  <c r="AC71" i="17"/>
  <c r="P70" i="17"/>
  <c r="O70" i="17" s="1"/>
  <c r="N71" i="17" s="1"/>
  <c r="P68" i="14"/>
  <c r="O68" i="14" s="1"/>
  <c r="N69" i="14" s="1"/>
  <c r="T51" i="14"/>
  <c r="U51" i="14"/>
  <c r="AO51" i="14" s="1"/>
  <c r="AC69" i="14"/>
  <c r="AA69" i="14"/>
  <c r="Z70" i="14" s="1"/>
  <c r="AB69" i="14"/>
  <c r="L67" i="14"/>
  <c r="K67" i="14" s="1"/>
  <c r="J68" i="14" s="1"/>
  <c r="H67" i="14"/>
  <c r="G67" i="14" s="1"/>
  <c r="F68" i="14" s="1"/>
  <c r="Y69" i="14"/>
  <c r="X69" i="14"/>
  <c r="W69" i="14"/>
  <c r="V70" i="14" s="1"/>
  <c r="AN37" i="14"/>
  <c r="C37" i="14"/>
  <c r="L67" i="16"/>
  <c r="K67" i="16" s="1"/>
  <c r="J68" i="16" s="1"/>
  <c r="H69" i="16"/>
  <c r="G69" i="16" s="1"/>
  <c r="F70" i="16" s="1"/>
  <c r="P68" i="16"/>
  <c r="O68" i="16" s="1"/>
  <c r="N69" i="16" s="1"/>
  <c r="AM37" i="16"/>
  <c r="B38" i="16"/>
  <c r="AA70" i="16"/>
  <c r="Z71" i="16" s="1"/>
  <c r="AB70" i="16"/>
  <c r="AC70" i="16"/>
  <c r="W70" i="16"/>
  <c r="V71" i="16" s="1"/>
  <c r="Y70" i="16"/>
  <c r="X70" i="16"/>
  <c r="X53" i="12"/>
  <c r="Y53" i="12"/>
  <c r="W53" i="12"/>
  <c r="V54" i="12" s="1"/>
  <c r="AC52" i="12"/>
  <c r="AB52" i="12"/>
  <c r="U49" i="12"/>
  <c r="AO49" i="12" s="1"/>
  <c r="P62" i="12"/>
  <c r="O62" i="12" s="1"/>
  <c r="N63" i="12" s="1"/>
  <c r="H63" i="12"/>
  <c r="G63" i="12" s="1"/>
  <c r="F64" i="12" s="1"/>
  <c r="L63" i="12"/>
  <c r="K63" i="12" s="1"/>
  <c r="J64" i="12" s="1"/>
  <c r="AL36" i="12"/>
  <c r="D36" i="12"/>
  <c r="T50" i="16" l="1"/>
  <c r="S50" i="16" s="1"/>
  <c r="R51" i="16" s="1"/>
  <c r="T51" i="16" s="1"/>
  <c r="T55" i="17"/>
  <c r="H70" i="17"/>
  <c r="G70" i="17" s="1"/>
  <c r="F71" i="17" s="1"/>
  <c r="L70" i="17"/>
  <c r="K70" i="17" s="1"/>
  <c r="J71" i="17" s="1"/>
  <c r="AC72" i="17"/>
  <c r="AB72" i="17"/>
  <c r="AA72" i="17"/>
  <c r="Z73" i="17" s="1"/>
  <c r="P71" i="17"/>
  <c r="O71" i="17" s="1"/>
  <c r="N72" i="17" s="1"/>
  <c r="V73" i="17"/>
  <c r="Y72" i="17"/>
  <c r="W72" i="17"/>
  <c r="X72" i="17"/>
  <c r="AL39" i="17"/>
  <c r="D39" i="17"/>
  <c r="S55" i="17"/>
  <c r="R56" i="17" s="1"/>
  <c r="S51" i="14"/>
  <c r="R52" i="14" s="1"/>
  <c r="U52" i="14" s="1"/>
  <c r="AO52" i="14" s="1"/>
  <c r="W70" i="14"/>
  <c r="V71" i="14" s="1"/>
  <c r="X70" i="14"/>
  <c r="Y70" i="14"/>
  <c r="H68" i="14"/>
  <c r="G68" i="14" s="1"/>
  <c r="F69" i="14" s="1"/>
  <c r="L68" i="14"/>
  <c r="K68" i="14" s="1"/>
  <c r="J69" i="14" s="1"/>
  <c r="P69" i="14"/>
  <c r="O69" i="14" s="1"/>
  <c r="N70" i="14" s="1"/>
  <c r="AA70" i="14"/>
  <c r="Z71" i="14" s="1"/>
  <c r="AC70" i="14"/>
  <c r="AB70" i="14"/>
  <c r="AM37" i="14"/>
  <c r="B38" i="14"/>
  <c r="P69" i="16"/>
  <c r="O69" i="16" s="1"/>
  <c r="N70" i="16" s="1"/>
  <c r="H70" i="16"/>
  <c r="G70" i="16" s="1"/>
  <c r="F71" i="16" s="1"/>
  <c r="L68" i="16"/>
  <c r="K68" i="16" s="1"/>
  <c r="J69" i="16" s="1"/>
  <c r="AL38" i="16"/>
  <c r="D38" i="16"/>
  <c r="AB71" i="16"/>
  <c r="AA71" i="16"/>
  <c r="Z72" i="16" s="1"/>
  <c r="AC71" i="16"/>
  <c r="X71" i="16"/>
  <c r="W71" i="16"/>
  <c r="V72" i="16"/>
  <c r="Y71" i="16"/>
  <c r="U51" i="16"/>
  <c r="AO51" i="16" s="1"/>
  <c r="AA52" i="12"/>
  <c r="Z53" i="12" s="1"/>
  <c r="AC53" i="12" s="1"/>
  <c r="X54" i="12"/>
  <c r="Y54" i="12"/>
  <c r="S49" i="12"/>
  <c r="R50" i="12" s="1"/>
  <c r="P63" i="12"/>
  <c r="O63" i="12" s="1"/>
  <c r="N64" i="12" s="1"/>
  <c r="L64" i="12"/>
  <c r="K64" i="12" s="1"/>
  <c r="J65" i="12" s="1"/>
  <c r="H64" i="12"/>
  <c r="G64" i="12" s="1"/>
  <c r="F65" i="12" s="1"/>
  <c r="AN36" i="12"/>
  <c r="C36" i="12"/>
  <c r="T52" i="14" l="1"/>
  <c r="P72" i="17"/>
  <c r="O72" i="17" s="1"/>
  <c r="N73" i="17" s="1"/>
  <c r="L71" i="17"/>
  <c r="K71" i="17" s="1"/>
  <c r="J72" i="17" s="1"/>
  <c r="AC73" i="17"/>
  <c r="AB73" i="17"/>
  <c r="AA73" i="17"/>
  <c r="Z74" i="17" s="1"/>
  <c r="H71" i="17"/>
  <c r="G71" i="17" s="1"/>
  <c r="F72" i="17" s="1"/>
  <c r="X73" i="17"/>
  <c r="Y73" i="17"/>
  <c r="W73" i="17"/>
  <c r="V74" i="17" s="1"/>
  <c r="U56" i="17"/>
  <c r="AO56" i="17" s="1"/>
  <c r="T56" i="17"/>
  <c r="AN39" i="17"/>
  <c r="C39" i="17"/>
  <c r="P70" i="14"/>
  <c r="O70" i="14" s="1"/>
  <c r="N71" i="14" s="1"/>
  <c r="L69" i="14"/>
  <c r="K69" i="14" s="1"/>
  <c r="J70" i="14" s="1"/>
  <c r="H69" i="14"/>
  <c r="G69" i="14" s="1"/>
  <c r="F70" i="14" s="1"/>
  <c r="AL38" i="14"/>
  <c r="D38" i="14"/>
  <c r="AB71" i="14"/>
  <c r="AC71" i="14"/>
  <c r="AA71" i="14"/>
  <c r="Z72" i="14" s="1"/>
  <c r="X71" i="14"/>
  <c r="W71" i="14"/>
  <c r="V72" i="14" s="1"/>
  <c r="Y71" i="14"/>
  <c r="S52" i="14"/>
  <c r="R53" i="14" s="1"/>
  <c r="AC72" i="16"/>
  <c r="AB72" i="16"/>
  <c r="AA72" i="16"/>
  <c r="Z73" i="16" s="1"/>
  <c r="L69" i="16"/>
  <c r="K69" i="16" s="1"/>
  <c r="J70" i="16" s="1"/>
  <c r="H71" i="16"/>
  <c r="G71" i="16" s="1"/>
  <c r="F72" i="16" s="1"/>
  <c r="P70" i="16"/>
  <c r="O70" i="16" s="1"/>
  <c r="N71" i="16" s="1"/>
  <c r="Y72" i="16"/>
  <c r="X72" i="16"/>
  <c r="W72" i="16"/>
  <c r="V73" i="16" s="1"/>
  <c r="S51" i="16"/>
  <c r="R52" i="16" s="1"/>
  <c r="AN38" i="16"/>
  <c r="C38" i="16"/>
  <c r="W54" i="12"/>
  <c r="V55" i="12" s="1"/>
  <c r="X55" i="12" s="1"/>
  <c r="AB53" i="12"/>
  <c r="AA53" i="12" s="1"/>
  <c r="Z54" i="12" s="1"/>
  <c r="U50" i="12"/>
  <c r="AO50" i="12" s="1"/>
  <c r="T50" i="12"/>
  <c r="L65" i="12"/>
  <c r="K65" i="12" s="1"/>
  <c r="J66" i="12" s="1"/>
  <c r="H65" i="12"/>
  <c r="G65" i="12" s="1"/>
  <c r="F66" i="12" s="1"/>
  <c r="P64" i="12"/>
  <c r="O64" i="12" s="1"/>
  <c r="N65" i="12" s="1"/>
  <c r="AM36" i="12"/>
  <c r="B37" i="12"/>
  <c r="H72" i="17" l="1"/>
  <c r="G72" i="17" s="1"/>
  <c r="F73" i="17" s="1"/>
  <c r="L72" i="17"/>
  <c r="K72" i="17" s="1"/>
  <c r="J73" i="17" s="1"/>
  <c r="W74" i="17"/>
  <c r="X74" i="17"/>
  <c r="Y74" i="17"/>
  <c r="V75" i="17"/>
  <c r="AA74" i="17"/>
  <c r="AB74" i="17"/>
  <c r="Z75" i="17"/>
  <c r="AC74" i="17"/>
  <c r="P73" i="17"/>
  <c r="O73" i="17" s="1"/>
  <c r="N74" i="17"/>
  <c r="AM39" i="17"/>
  <c r="B40" i="17"/>
  <c r="S56" i="17"/>
  <c r="R57" i="17" s="1"/>
  <c r="Y72" i="14"/>
  <c r="X72" i="14"/>
  <c r="W72" i="14"/>
  <c r="V73" i="14" s="1"/>
  <c r="L70" i="14"/>
  <c r="K70" i="14" s="1"/>
  <c r="J71" i="14" s="1"/>
  <c r="H70" i="14"/>
  <c r="G70" i="14" s="1"/>
  <c r="F71" i="14" s="1"/>
  <c r="AC72" i="14"/>
  <c r="AB72" i="14"/>
  <c r="AA72" i="14"/>
  <c r="Z73" i="14" s="1"/>
  <c r="U53" i="14"/>
  <c r="AO53" i="14" s="1"/>
  <c r="T53" i="14"/>
  <c r="P71" i="14"/>
  <c r="O71" i="14" s="1"/>
  <c r="N72" i="14" s="1"/>
  <c r="AN38" i="14"/>
  <c r="C38" i="14"/>
  <c r="L70" i="16"/>
  <c r="K70" i="16" s="1"/>
  <c r="J71" i="16" s="1"/>
  <c r="AC73" i="16"/>
  <c r="AB73" i="16"/>
  <c r="AA73" i="16"/>
  <c r="Z74" i="16" s="1"/>
  <c r="P71" i="16"/>
  <c r="O71" i="16" s="1"/>
  <c r="N72" i="16" s="1"/>
  <c r="H72" i="16"/>
  <c r="G72" i="16" s="1"/>
  <c r="F73" i="16" s="1"/>
  <c r="U52" i="16"/>
  <c r="AO52" i="16" s="1"/>
  <c r="T52" i="16"/>
  <c r="Y73" i="16"/>
  <c r="X73" i="16"/>
  <c r="W73" i="16"/>
  <c r="V74" i="16" s="1"/>
  <c r="AM38" i="16"/>
  <c r="B39" i="16"/>
  <c r="Y55" i="12"/>
  <c r="W55" i="12" s="1"/>
  <c r="V56" i="12" s="1"/>
  <c r="AB54" i="12"/>
  <c r="AC54" i="12"/>
  <c r="S50" i="12"/>
  <c r="R51" i="12" s="1"/>
  <c r="T51" i="12" s="1"/>
  <c r="P65" i="12"/>
  <c r="O65" i="12" s="1"/>
  <c r="N66" i="12" s="1"/>
  <c r="H66" i="12"/>
  <c r="G66" i="12" s="1"/>
  <c r="F67" i="12" s="1"/>
  <c r="L66" i="12"/>
  <c r="K66" i="12" s="1"/>
  <c r="J67" i="12" s="1"/>
  <c r="AL37" i="12"/>
  <c r="D37" i="12"/>
  <c r="L73" i="17" l="1"/>
  <c r="K73" i="17" s="1"/>
  <c r="J74" i="17" s="1"/>
  <c r="H73" i="17"/>
  <c r="G73" i="17" s="1"/>
  <c r="F74" i="17" s="1"/>
  <c r="AL40" i="17"/>
  <c r="D40" i="17"/>
  <c r="X75" i="17"/>
  <c r="W75" i="17"/>
  <c r="V76" i="17"/>
  <c r="Y75" i="17"/>
  <c r="AB75" i="17"/>
  <c r="AA75" i="17"/>
  <c r="AC75" i="17"/>
  <c r="Z76" i="17"/>
  <c r="N75" i="17"/>
  <c r="P74" i="17"/>
  <c r="O74" i="17" s="1"/>
  <c r="T57" i="17"/>
  <c r="U57" i="17"/>
  <c r="AO57" i="17" s="1"/>
  <c r="P72" i="14"/>
  <c r="O72" i="14" s="1"/>
  <c r="N73" i="14" s="1"/>
  <c r="Y73" i="14"/>
  <c r="X73" i="14"/>
  <c r="W73" i="14"/>
  <c r="V74" i="14" s="1"/>
  <c r="H71" i="14"/>
  <c r="G71" i="14" s="1"/>
  <c r="F72" i="14" s="1"/>
  <c r="Z74" i="14"/>
  <c r="AC73" i="14"/>
  <c r="AB73" i="14"/>
  <c r="AA73" i="14"/>
  <c r="AM38" i="14"/>
  <c r="B39" i="14"/>
  <c r="L71" i="14"/>
  <c r="K71" i="14" s="1"/>
  <c r="J72" i="14" s="1"/>
  <c r="S53" i="14"/>
  <c r="R54" i="14" s="1"/>
  <c r="H73" i="16"/>
  <c r="G73" i="16" s="1"/>
  <c r="F74" i="16" s="1"/>
  <c r="P72" i="16"/>
  <c r="O72" i="16" s="1"/>
  <c r="N73" i="16" s="1"/>
  <c r="L71" i="16"/>
  <c r="K71" i="16" s="1"/>
  <c r="J72" i="16" s="1"/>
  <c r="AL39" i="16"/>
  <c r="D39" i="16"/>
  <c r="S52" i="16"/>
  <c r="R53" i="16" s="1"/>
  <c r="W74" i="16"/>
  <c r="V75" i="16" s="1"/>
  <c r="X74" i="16"/>
  <c r="Y74" i="16"/>
  <c r="AA74" i="16"/>
  <c r="Z75" i="16" s="1"/>
  <c r="AC74" i="16"/>
  <c r="AB74" i="16"/>
  <c r="X56" i="12"/>
  <c r="W56" i="12" s="1"/>
  <c r="V57" i="12" s="1"/>
  <c r="Y56" i="12"/>
  <c r="AA54" i="12"/>
  <c r="Z55" i="12" s="1"/>
  <c r="AB55" i="12" s="1"/>
  <c r="U51" i="12"/>
  <c r="AO51" i="12" s="1"/>
  <c r="L67" i="12"/>
  <c r="K67" i="12" s="1"/>
  <c r="J68" i="12" s="1"/>
  <c r="P66" i="12"/>
  <c r="O66" i="12" s="1"/>
  <c r="N67" i="12" s="1"/>
  <c r="H67" i="12"/>
  <c r="G67" i="12" s="1"/>
  <c r="F68" i="12" s="1"/>
  <c r="AN37" i="12"/>
  <c r="C37" i="12"/>
  <c r="H74" i="17" l="1"/>
  <c r="G74" i="17" s="1"/>
  <c r="F75" i="17" s="1"/>
  <c r="L74" i="17"/>
  <c r="K74" i="17" s="1"/>
  <c r="J75" i="17" s="1"/>
  <c r="P75" i="17"/>
  <c r="O75" i="17" s="1"/>
  <c r="N76" i="17" s="1"/>
  <c r="AC76" i="17"/>
  <c r="AB76" i="17"/>
  <c r="AA76" i="17"/>
  <c r="Z77" i="17" s="1"/>
  <c r="AN40" i="17"/>
  <c r="C40" i="17"/>
  <c r="Y76" i="17"/>
  <c r="X76" i="17"/>
  <c r="W76" i="17"/>
  <c r="V77" i="17" s="1"/>
  <c r="S57" i="17"/>
  <c r="R58" i="17" s="1"/>
  <c r="T54" i="14"/>
  <c r="U54" i="14"/>
  <c r="AO54" i="14" s="1"/>
  <c r="AA74" i="14"/>
  <c r="Z75" i="14" s="1"/>
  <c r="AC74" i="14"/>
  <c r="AB74" i="14"/>
  <c r="P73" i="14"/>
  <c r="O73" i="14" s="1"/>
  <c r="N74" i="14" s="1"/>
  <c r="L72" i="14"/>
  <c r="K72" i="14" s="1"/>
  <c r="J73" i="14" s="1"/>
  <c r="H72" i="14"/>
  <c r="G72" i="14" s="1"/>
  <c r="F73" i="14" s="1"/>
  <c r="W74" i="14"/>
  <c r="X74" i="14"/>
  <c r="V75" i="14"/>
  <c r="Y74" i="14"/>
  <c r="AL39" i="14"/>
  <c r="D39" i="14"/>
  <c r="AB75" i="16"/>
  <c r="AA75" i="16"/>
  <c r="Z76" i="16"/>
  <c r="AC75" i="16"/>
  <c r="L72" i="16"/>
  <c r="K72" i="16" s="1"/>
  <c r="J73" i="16" s="1"/>
  <c r="P73" i="16"/>
  <c r="O73" i="16" s="1"/>
  <c r="N74" i="16" s="1"/>
  <c r="H74" i="16"/>
  <c r="G74" i="16" s="1"/>
  <c r="F75" i="16" s="1"/>
  <c r="U53" i="16"/>
  <c r="AO53" i="16" s="1"/>
  <c r="T53" i="16"/>
  <c r="X75" i="16"/>
  <c r="W75" i="16"/>
  <c r="V76" i="16" s="1"/>
  <c r="Y75" i="16"/>
  <c r="AN39" i="16"/>
  <c r="C39" i="16"/>
  <c r="AC55" i="12"/>
  <c r="AA55" i="12" s="1"/>
  <c r="Z56" i="12" s="1"/>
  <c r="AB56" i="12" s="1"/>
  <c r="X57" i="12"/>
  <c r="Y57" i="12"/>
  <c r="S51" i="12"/>
  <c r="R52" i="12" s="1"/>
  <c r="U52" i="12" s="1"/>
  <c r="AO52" i="12" s="1"/>
  <c r="H68" i="12"/>
  <c r="G68" i="12" s="1"/>
  <c r="F69" i="12" s="1"/>
  <c r="P67" i="12"/>
  <c r="O67" i="12" s="1"/>
  <c r="N68" i="12" s="1"/>
  <c r="L68" i="12"/>
  <c r="K68" i="12" s="1"/>
  <c r="J69" i="12" s="1"/>
  <c r="AM37" i="12"/>
  <c r="B38" i="12"/>
  <c r="Y77" i="17" l="1"/>
  <c r="W77" i="17"/>
  <c r="V78" i="17" s="1"/>
  <c r="X77" i="17"/>
  <c r="P76" i="17"/>
  <c r="O76" i="17" s="1"/>
  <c r="N77" i="17" s="1"/>
  <c r="L75" i="17"/>
  <c r="K75" i="17" s="1"/>
  <c r="J76" i="17" s="1"/>
  <c r="AC77" i="17"/>
  <c r="AB77" i="17"/>
  <c r="AA77" i="17"/>
  <c r="Z78" i="17" s="1"/>
  <c r="H75" i="17"/>
  <c r="G75" i="17" s="1"/>
  <c r="F76" i="17" s="1"/>
  <c r="AM40" i="17"/>
  <c r="B41" i="17"/>
  <c r="U58" i="17"/>
  <c r="AO58" i="17" s="1"/>
  <c r="T58" i="17"/>
  <c r="L73" i="14"/>
  <c r="K73" i="14" s="1"/>
  <c r="J74" i="14" s="1"/>
  <c r="AB75" i="14"/>
  <c r="AC75" i="14"/>
  <c r="AA75" i="14"/>
  <c r="Z76" i="14"/>
  <c r="AN39" i="14"/>
  <c r="C39" i="14"/>
  <c r="X75" i="14"/>
  <c r="W75" i="14"/>
  <c r="V76" i="14" s="1"/>
  <c r="Y75" i="14"/>
  <c r="H73" i="14"/>
  <c r="G73" i="14" s="1"/>
  <c r="F74" i="14" s="1"/>
  <c r="P74" i="14"/>
  <c r="O74" i="14" s="1"/>
  <c r="N75" i="14" s="1"/>
  <c r="S54" i="14"/>
  <c r="R55" i="14" s="1"/>
  <c r="P74" i="16"/>
  <c r="O74" i="16" s="1"/>
  <c r="N75" i="16" s="1"/>
  <c r="Y76" i="16"/>
  <c r="X76" i="16"/>
  <c r="W76" i="16"/>
  <c r="V77" i="16" s="1"/>
  <c r="AM39" i="16"/>
  <c r="B40" i="16"/>
  <c r="AC76" i="16"/>
  <c r="AB76" i="16"/>
  <c r="AA76" i="16"/>
  <c r="Z77" i="16" s="1"/>
  <c r="S53" i="16"/>
  <c r="R54" i="16" s="1"/>
  <c r="H75" i="16"/>
  <c r="G75" i="16" s="1"/>
  <c r="F76" i="16" s="1"/>
  <c r="L73" i="16"/>
  <c r="K73" i="16" s="1"/>
  <c r="J74" i="16" s="1"/>
  <c r="AC56" i="12"/>
  <c r="AA56" i="12" s="1"/>
  <c r="Z57" i="12" s="1"/>
  <c r="AC57" i="12" s="1"/>
  <c r="W57" i="12"/>
  <c r="V58" i="12" s="1"/>
  <c r="T52" i="12"/>
  <c r="S52" i="12" s="1"/>
  <c r="R53" i="12" s="1"/>
  <c r="P68" i="12"/>
  <c r="O68" i="12" s="1"/>
  <c r="N69" i="12" s="1"/>
  <c r="L69" i="12"/>
  <c r="K69" i="12" s="1"/>
  <c r="J70" i="12" s="1"/>
  <c r="H69" i="12"/>
  <c r="G69" i="12" s="1"/>
  <c r="F70" i="12" s="1"/>
  <c r="AL38" i="12"/>
  <c r="D38" i="12"/>
  <c r="AA78" i="17" l="1"/>
  <c r="AB78" i="17"/>
  <c r="AC78" i="17"/>
  <c r="Z79" i="17"/>
  <c r="P77" i="17"/>
  <c r="O77" i="17" s="1"/>
  <c r="N78" i="17" s="1"/>
  <c r="W78" i="17"/>
  <c r="V79" i="17" s="1"/>
  <c r="X78" i="17"/>
  <c r="Y78" i="17"/>
  <c r="H76" i="17"/>
  <c r="G76" i="17" s="1"/>
  <c r="F77" i="17" s="1"/>
  <c r="L76" i="17"/>
  <c r="K76" i="17" s="1"/>
  <c r="J77" i="17" s="1"/>
  <c r="AL41" i="17"/>
  <c r="D41" i="17"/>
  <c r="S58" i="17"/>
  <c r="R59" i="17" s="1"/>
  <c r="H74" i="14"/>
  <c r="G74" i="14" s="1"/>
  <c r="F75" i="14" s="1"/>
  <c r="P75" i="14"/>
  <c r="O75" i="14" s="1"/>
  <c r="N76" i="14" s="1"/>
  <c r="L74" i="14"/>
  <c r="K74" i="14" s="1"/>
  <c r="J75" i="14" s="1"/>
  <c r="AM39" i="14"/>
  <c r="B40" i="14"/>
  <c r="Y76" i="14"/>
  <c r="X76" i="14"/>
  <c r="W76" i="14"/>
  <c r="V77" i="14" s="1"/>
  <c r="AC76" i="14"/>
  <c r="AB76" i="14"/>
  <c r="AA76" i="14"/>
  <c r="Z77" i="14" s="1"/>
  <c r="T55" i="14"/>
  <c r="U55" i="14"/>
  <c r="AO55" i="14" s="1"/>
  <c r="H76" i="16"/>
  <c r="G76" i="16" s="1"/>
  <c r="F77" i="16" s="1"/>
  <c r="AC77" i="16"/>
  <c r="AA77" i="16"/>
  <c r="Z78" i="16" s="1"/>
  <c r="AB77" i="16"/>
  <c r="P75" i="16"/>
  <c r="O75" i="16" s="1"/>
  <c r="N76" i="16" s="1"/>
  <c r="L74" i="16"/>
  <c r="K74" i="16" s="1"/>
  <c r="J75" i="16" s="1"/>
  <c r="AL40" i="16"/>
  <c r="D40" i="16"/>
  <c r="Y77" i="16"/>
  <c r="X77" i="16"/>
  <c r="W77" i="16"/>
  <c r="V78" i="16" s="1"/>
  <c r="U54" i="16"/>
  <c r="AO54" i="16" s="1"/>
  <c r="T54" i="16"/>
  <c r="AB57" i="12"/>
  <c r="AA57" i="12" s="1"/>
  <c r="Z58" i="12" s="1"/>
  <c r="X58" i="12"/>
  <c r="Y58" i="12"/>
  <c r="T53" i="12"/>
  <c r="U53" i="12"/>
  <c r="AO53" i="12" s="1"/>
  <c r="H70" i="12"/>
  <c r="G70" i="12" s="1"/>
  <c r="F71" i="12" s="1"/>
  <c r="P69" i="12"/>
  <c r="O69" i="12" s="1"/>
  <c r="N70" i="12" s="1"/>
  <c r="L70" i="12"/>
  <c r="K70" i="12" s="1"/>
  <c r="J71" i="12" s="1"/>
  <c r="AN38" i="12"/>
  <c r="C38" i="12"/>
  <c r="S55" i="14" l="1"/>
  <c r="R56" i="14" s="1"/>
  <c r="T56" i="14" s="1"/>
  <c r="X79" i="17"/>
  <c r="W79" i="17"/>
  <c r="Y79" i="17"/>
  <c r="V80" i="17"/>
  <c r="L77" i="17"/>
  <c r="K77" i="17" s="1"/>
  <c r="J78" i="17" s="1"/>
  <c r="H77" i="17"/>
  <c r="G77" i="17" s="1"/>
  <c r="F78" i="17" s="1"/>
  <c r="P78" i="17"/>
  <c r="O78" i="17" s="1"/>
  <c r="N79" i="17" s="1"/>
  <c r="AB79" i="17"/>
  <c r="AA79" i="17"/>
  <c r="Z80" i="17" s="1"/>
  <c r="AC79" i="17"/>
  <c r="T59" i="17"/>
  <c r="U59" i="17"/>
  <c r="AO59" i="17" s="1"/>
  <c r="AN41" i="17"/>
  <c r="C41" i="17"/>
  <c r="AC77" i="14"/>
  <c r="AA77" i="14"/>
  <c r="Z78" i="14" s="1"/>
  <c r="AB77" i="14"/>
  <c r="L75" i="14"/>
  <c r="K75" i="14" s="1"/>
  <c r="J76" i="14" s="1"/>
  <c r="P76" i="14"/>
  <c r="O76" i="14" s="1"/>
  <c r="N77" i="14" s="1"/>
  <c r="Y77" i="14"/>
  <c r="W77" i="14"/>
  <c r="V78" i="14" s="1"/>
  <c r="X77" i="14"/>
  <c r="AL40" i="14"/>
  <c r="D40" i="14"/>
  <c r="H75" i="14"/>
  <c r="G75" i="14" s="1"/>
  <c r="F76" i="14" s="1"/>
  <c r="L75" i="16"/>
  <c r="K75" i="16" s="1"/>
  <c r="J76" i="16" s="1"/>
  <c r="P76" i="16"/>
  <c r="O76" i="16" s="1"/>
  <c r="N77" i="16" s="1"/>
  <c r="H77" i="16"/>
  <c r="G77" i="16" s="1"/>
  <c r="F78" i="16" s="1"/>
  <c r="S54" i="16"/>
  <c r="R55" i="16" s="1"/>
  <c r="AA78" i="16"/>
  <c r="Z79" i="16" s="1"/>
  <c r="AC78" i="16"/>
  <c r="AB78" i="16"/>
  <c r="W78" i="16"/>
  <c r="V79" i="16" s="1"/>
  <c r="Y78" i="16"/>
  <c r="X78" i="16"/>
  <c r="AN40" i="16"/>
  <c r="C40" i="16"/>
  <c r="AC58" i="12"/>
  <c r="AB58" i="12"/>
  <c r="AA58" i="12"/>
  <c r="Z59" i="12" s="1"/>
  <c r="AB59" i="12" s="1"/>
  <c r="S53" i="12"/>
  <c r="R54" i="12" s="1"/>
  <c r="T54" i="12" s="1"/>
  <c r="W58" i="12"/>
  <c r="V59" i="12" s="1"/>
  <c r="L71" i="12"/>
  <c r="K71" i="12" s="1"/>
  <c r="J72" i="12" s="1"/>
  <c r="P70" i="12"/>
  <c r="O70" i="12" s="1"/>
  <c r="N71" i="12" s="1"/>
  <c r="H71" i="12"/>
  <c r="G71" i="12" s="1"/>
  <c r="F72" i="12" s="1"/>
  <c r="AM38" i="12"/>
  <c r="B39" i="12"/>
  <c r="U56" i="14" l="1"/>
  <c r="AO56" i="14" s="1"/>
  <c r="S59" i="17"/>
  <c r="R60" i="17" s="1"/>
  <c r="U60" i="17" s="1"/>
  <c r="AO60" i="17" s="1"/>
  <c r="P79" i="17"/>
  <c r="O79" i="17" s="1"/>
  <c r="N80" i="17" s="1"/>
  <c r="H78" i="17"/>
  <c r="G78" i="17" s="1"/>
  <c r="F79" i="17" s="1"/>
  <c r="AC80" i="17"/>
  <c r="AC20" i="17" s="1"/>
  <c r="AB80" i="17"/>
  <c r="AB20" i="17" s="1"/>
  <c r="Z20" i="17"/>
  <c r="AA80" i="17"/>
  <c r="AA20" i="17" s="1"/>
  <c r="L78" i="17"/>
  <c r="K78" i="17" s="1"/>
  <c r="J79" i="17" s="1"/>
  <c r="Y80" i="17"/>
  <c r="Y20" i="17" s="1"/>
  <c r="X80" i="17"/>
  <c r="X20" i="17" s="1"/>
  <c r="W80" i="17"/>
  <c r="W20" i="17" s="1"/>
  <c r="V20" i="17"/>
  <c r="AM41" i="17"/>
  <c r="B42" i="17"/>
  <c r="P77" i="14"/>
  <c r="O77" i="14" s="1"/>
  <c r="N78" i="14" s="1"/>
  <c r="L76" i="14"/>
  <c r="K76" i="14" s="1"/>
  <c r="J77" i="14" s="1"/>
  <c r="W78" i="14"/>
  <c r="V79" i="14" s="1"/>
  <c r="Y78" i="14"/>
  <c r="X78" i="14"/>
  <c r="AA78" i="14"/>
  <c r="Z79" i="14" s="1"/>
  <c r="AC78" i="14"/>
  <c r="AB78" i="14"/>
  <c r="H76" i="14"/>
  <c r="G76" i="14" s="1"/>
  <c r="F77" i="14" s="1"/>
  <c r="AN40" i="14"/>
  <c r="C40" i="14"/>
  <c r="X79" i="16"/>
  <c r="X19" i="16" s="1"/>
  <c r="W79" i="16"/>
  <c r="W19" i="16" s="1"/>
  <c r="V19" i="16"/>
  <c r="Y79" i="16"/>
  <c r="Y19" i="16" s="1"/>
  <c r="P77" i="16"/>
  <c r="O77" i="16" s="1"/>
  <c r="N78" i="16" s="1"/>
  <c r="H78" i="16"/>
  <c r="G78" i="16" s="1"/>
  <c r="F79" i="16" s="1"/>
  <c r="AB79" i="16"/>
  <c r="AB19" i="16" s="1"/>
  <c r="AA79" i="16"/>
  <c r="AA19" i="16" s="1"/>
  <c r="Z19" i="16"/>
  <c r="AC79" i="16"/>
  <c r="AC19" i="16" s="1"/>
  <c r="L76" i="16"/>
  <c r="K76" i="16" s="1"/>
  <c r="J77" i="16" s="1"/>
  <c r="T55" i="16"/>
  <c r="U55" i="16"/>
  <c r="AO55" i="16" s="1"/>
  <c r="AM40" i="16"/>
  <c r="B41" i="16"/>
  <c r="AC59" i="12"/>
  <c r="AA59" i="12" s="1"/>
  <c r="Z60" i="12" s="1"/>
  <c r="U54" i="12"/>
  <c r="AO54" i="12" s="1"/>
  <c r="X59" i="12"/>
  <c r="Y59" i="12"/>
  <c r="P71" i="12"/>
  <c r="O71" i="12" s="1"/>
  <c r="N72" i="12" s="1"/>
  <c r="H72" i="12"/>
  <c r="G72" i="12" s="1"/>
  <c r="F73" i="12" s="1"/>
  <c r="L72" i="12"/>
  <c r="K72" i="12" s="1"/>
  <c r="J73" i="12" s="1"/>
  <c r="AL39" i="12"/>
  <c r="D39" i="12"/>
  <c r="S56" i="14" l="1"/>
  <c r="R57" i="14" s="1"/>
  <c r="U57" i="14" s="1"/>
  <c r="AO57" i="14" s="1"/>
  <c r="T60" i="17"/>
  <c r="T57" i="14"/>
  <c r="S57" i="14" s="1"/>
  <c r="R58" i="14" s="1"/>
  <c r="U58" i="14" s="1"/>
  <c r="AO58" i="14" s="1"/>
  <c r="V80" i="16"/>
  <c r="H79" i="17"/>
  <c r="G79" i="17" s="1"/>
  <c r="F80" i="17" s="1"/>
  <c r="N20" i="17"/>
  <c r="P80" i="17"/>
  <c r="L79" i="17"/>
  <c r="K79" i="17" s="1"/>
  <c r="J80" i="17" s="1"/>
  <c r="V81" i="17"/>
  <c r="S60" i="17"/>
  <c r="R61" i="17" s="1"/>
  <c r="D42" i="17"/>
  <c r="AL42" i="17"/>
  <c r="Z81" i="17"/>
  <c r="P78" i="14"/>
  <c r="O78" i="14" s="1"/>
  <c r="N79" i="14" s="1"/>
  <c r="H77" i="14"/>
  <c r="G77" i="14" s="1"/>
  <c r="F78" i="14" s="1"/>
  <c r="L77" i="14"/>
  <c r="K77" i="14" s="1"/>
  <c r="J78" i="14" s="1"/>
  <c r="AM40" i="14"/>
  <c r="B41" i="14"/>
  <c r="AB79" i="14"/>
  <c r="AB19" i="14" s="1"/>
  <c r="AA79" i="14"/>
  <c r="AA19" i="14" s="1"/>
  <c r="Z19" i="14"/>
  <c r="AC79" i="14"/>
  <c r="AC19" i="14" s="1"/>
  <c r="X79" i="14"/>
  <c r="X19" i="14" s="1"/>
  <c r="Y79" i="14"/>
  <c r="Y19" i="14" s="1"/>
  <c r="V19" i="14"/>
  <c r="W79" i="14"/>
  <c r="W19" i="14" s="1"/>
  <c r="P78" i="16"/>
  <c r="O78" i="16" s="1"/>
  <c r="N79" i="16" s="1"/>
  <c r="L77" i="16"/>
  <c r="K77" i="16" s="1"/>
  <c r="J78" i="16" s="1"/>
  <c r="F19" i="16"/>
  <c r="H79" i="16"/>
  <c r="V81" i="16"/>
  <c r="Y80" i="16"/>
  <c r="X80" i="16"/>
  <c r="W80" i="16"/>
  <c r="AL41" i="16"/>
  <c r="D41" i="16"/>
  <c r="S55" i="16"/>
  <c r="R56" i="16" s="1"/>
  <c r="Z80" i="16"/>
  <c r="AC60" i="12"/>
  <c r="AB60" i="12"/>
  <c r="S54" i="12"/>
  <c r="R55" i="12" s="1"/>
  <c r="T55" i="12" s="1"/>
  <c r="W59" i="12"/>
  <c r="V60" i="12" s="1"/>
  <c r="H73" i="12"/>
  <c r="G73" i="12" s="1"/>
  <c r="F74" i="12" s="1"/>
  <c r="L73" i="12"/>
  <c r="K73" i="12" s="1"/>
  <c r="J74" i="12" s="1"/>
  <c r="P72" i="12"/>
  <c r="O72" i="12" s="1"/>
  <c r="N73" i="12" s="1"/>
  <c r="AN39" i="12"/>
  <c r="C39" i="12"/>
  <c r="T58" i="14" l="1"/>
  <c r="F20" i="17"/>
  <c r="H80" i="17"/>
  <c r="Y81" i="17"/>
  <c r="W81" i="17"/>
  <c r="V82" i="17" s="1"/>
  <c r="X81" i="17"/>
  <c r="AN42" i="17"/>
  <c r="C42" i="17"/>
  <c r="J20" i="17"/>
  <c r="L80" i="17"/>
  <c r="AC81" i="17"/>
  <c r="AA81" i="17"/>
  <c r="Z82" i="17" s="1"/>
  <c r="AB81" i="17"/>
  <c r="T61" i="17"/>
  <c r="U61" i="17"/>
  <c r="AO61" i="17" s="1"/>
  <c r="P20" i="17"/>
  <c r="O80" i="17"/>
  <c r="H78" i="14"/>
  <c r="G78" i="14" s="1"/>
  <c r="F79" i="14" s="1"/>
  <c r="N19" i="14"/>
  <c r="P79" i="14"/>
  <c r="L78" i="14"/>
  <c r="K78" i="14" s="1"/>
  <c r="J79" i="14" s="1"/>
  <c r="AL41" i="14"/>
  <c r="D41" i="14"/>
  <c r="Z80" i="14"/>
  <c r="V80" i="14"/>
  <c r="S58" i="14"/>
  <c r="R59" i="14" s="1"/>
  <c r="L78" i="16"/>
  <c r="K78" i="16" s="1"/>
  <c r="J79" i="16" s="1"/>
  <c r="N19" i="16"/>
  <c r="P79" i="16"/>
  <c r="AC80" i="16"/>
  <c r="AB80" i="16"/>
  <c r="AA80" i="16"/>
  <c r="Z81" i="16" s="1"/>
  <c r="Y81" i="16"/>
  <c r="W81" i="16"/>
  <c r="V82" i="16" s="1"/>
  <c r="X81" i="16"/>
  <c r="U56" i="16"/>
  <c r="AO56" i="16" s="1"/>
  <c r="T56" i="16"/>
  <c r="H19" i="16"/>
  <c r="G79" i="16"/>
  <c r="AN41" i="16"/>
  <c r="C41" i="16"/>
  <c r="AA60" i="12"/>
  <c r="Z61" i="12" s="1"/>
  <c r="U55" i="12"/>
  <c r="AO55" i="12" s="1"/>
  <c r="X60" i="12"/>
  <c r="Y60" i="12"/>
  <c r="W60" i="12" s="1"/>
  <c r="V61" i="12" s="1"/>
  <c r="P73" i="12"/>
  <c r="O73" i="12" s="1"/>
  <c r="N74" i="12" s="1"/>
  <c r="L74" i="12"/>
  <c r="K74" i="12" s="1"/>
  <c r="J75" i="12" s="1"/>
  <c r="H74" i="12"/>
  <c r="G74" i="12" s="1"/>
  <c r="F75" i="12" s="1"/>
  <c r="AM39" i="12"/>
  <c r="B40" i="12"/>
  <c r="W82" i="17" l="1"/>
  <c r="Y82" i="17"/>
  <c r="X82" i="17"/>
  <c r="V83" i="17"/>
  <c r="AA82" i="17"/>
  <c r="AB82" i="17"/>
  <c r="Z83" i="17"/>
  <c r="AC82" i="17"/>
  <c r="S61" i="17"/>
  <c r="R62" i="17" s="1"/>
  <c r="L20" i="17"/>
  <c r="K80" i="17"/>
  <c r="H20" i="17"/>
  <c r="G80" i="17"/>
  <c r="O20" i="17"/>
  <c r="N81" i="17"/>
  <c r="AM42" i="17"/>
  <c r="B43" i="17"/>
  <c r="J19" i="14"/>
  <c r="L79" i="14"/>
  <c r="F19" i="14"/>
  <c r="H79" i="14"/>
  <c r="AC80" i="14"/>
  <c r="AA80" i="14"/>
  <c r="Z81" i="14" s="1"/>
  <c r="AB80" i="14"/>
  <c r="AN41" i="14"/>
  <c r="C41" i="14"/>
  <c r="Y80" i="14"/>
  <c r="W80" i="14"/>
  <c r="V81" i="14" s="1"/>
  <c r="X80" i="14"/>
  <c r="T59" i="14"/>
  <c r="U59" i="14"/>
  <c r="AO59" i="14" s="1"/>
  <c r="P19" i="14"/>
  <c r="O79" i="14"/>
  <c r="W82" i="16"/>
  <c r="V83" i="16"/>
  <c r="X82" i="16"/>
  <c r="Y82" i="16"/>
  <c r="J19" i="16"/>
  <c r="L79" i="16"/>
  <c r="G19" i="16"/>
  <c r="F80" i="16"/>
  <c r="AC81" i="16"/>
  <c r="AB81" i="16"/>
  <c r="AA81" i="16"/>
  <c r="Z82" i="16" s="1"/>
  <c r="AM41" i="16"/>
  <c r="B42" i="16"/>
  <c r="S56" i="16"/>
  <c r="R57" i="16" s="1"/>
  <c r="P19" i="16"/>
  <c r="O79" i="16"/>
  <c r="AB61" i="12"/>
  <c r="AC61" i="12"/>
  <c r="S55" i="12"/>
  <c r="R56" i="12" s="1"/>
  <c r="T56" i="12" s="1"/>
  <c r="X61" i="12"/>
  <c r="Y61" i="12"/>
  <c r="W61" i="12" s="1"/>
  <c r="V62" i="12" s="1"/>
  <c r="L75" i="12"/>
  <c r="K75" i="12" s="1"/>
  <c r="J76" i="12" s="1"/>
  <c r="H75" i="12"/>
  <c r="G75" i="12" s="1"/>
  <c r="F76" i="12" s="1"/>
  <c r="P74" i="12"/>
  <c r="O74" i="12" s="1"/>
  <c r="N75" i="12" s="1"/>
  <c r="AL40" i="12"/>
  <c r="D40" i="12"/>
  <c r="X83" i="17" l="1"/>
  <c r="W83" i="17"/>
  <c r="V84" i="17" s="1"/>
  <c r="Y83" i="17"/>
  <c r="P81" i="17"/>
  <c r="O81" i="17" s="1"/>
  <c r="N82" i="17" s="1"/>
  <c r="K20" i="17"/>
  <c r="J81" i="17"/>
  <c r="AB83" i="17"/>
  <c r="AA83" i="17"/>
  <c r="AC83" i="17"/>
  <c r="Z84" i="17"/>
  <c r="AL43" i="17"/>
  <c r="D43" i="17"/>
  <c r="G20" i="17"/>
  <c r="F81" i="17"/>
  <c r="U62" i="17"/>
  <c r="AO62" i="17" s="1"/>
  <c r="T62" i="17"/>
  <c r="X81" i="14"/>
  <c r="W81" i="14"/>
  <c r="V82" i="14" s="1"/>
  <c r="Y81" i="14"/>
  <c r="AM41" i="14"/>
  <c r="B42" i="14"/>
  <c r="AB81" i="14"/>
  <c r="AC81" i="14"/>
  <c r="AA81" i="14"/>
  <c r="Z82" i="14" s="1"/>
  <c r="L19" i="14"/>
  <c r="K79" i="14"/>
  <c r="O19" i="14"/>
  <c r="N80" i="14"/>
  <c r="S59" i="14"/>
  <c r="R60" i="14" s="1"/>
  <c r="H19" i="14"/>
  <c r="G79" i="14"/>
  <c r="AA82" i="16"/>
  <c r="Z83" i="16" s="1"/>
  <c r="AC82" i="16"/>
  <c r="AB82" i="16"/>
  <c r="U57" i="16"/>
  <c r="AO57" i="16" s="1"/>
  <c r="T57" i="16"/>
  <c r="AL42" i="16"/>
  <c r="D42" i="16"/>
  <c r="L19" i="16"/>
  <c r="K79" i="16"/>
  <c r="O19" i="16"/>
  <c r="N80" i="16"/>
  <c r="X83" i="16"/>
  <c r="W83" i="16"/>
  <c r="V84" i="16" s="1"/>
  <c r="Y83" i="16"/>
  <c r="H80" i="16"/>
  <c r="G80" i="16" s="1"/>
  <c r="F81" i="16" s="1"/>
  <c r="U56" i="12"/>
  <c r="AO56" i="12" s="1"/>
  <c r="AA61" i="12"/>
  <c r="Z62" i="12" s="1"/>
  <c r="AB62" i="12" s="1"/>
  <c r="Y62" i="12"/>
  <c r="X62" i="12"/>
  <c r="W62" i="12" s="1"/>
  <c r="V63" i="12" s="1"/>
  <c r="H76" i="12"/>
  <c r="G76" i="12" s="1"/>
  <c r="F77" i="12" s="1"/>
  <c r="P75" i="12"/>
  <c r="O75" i="12" s="1"/>
  <c r="N76" i="12" s="1"/>
  <c r="L76" i="12"/>
  <c r="K76" i="12" s="1"/>
  <c r="J77" i="12" s="1"/>
  <c r="AN40" i="12"/>
  <c r="C40" i="12"/>
  <c r="P82" i="17" l="1"/>
  <c r="O82" i="17" s="1"/>
  <c r="N83" i="17"/>
  <c r="Y84" i="17"/>
  <c r="X84" i="17"/>
  <c r="W84" i="17"/>
  <c r="V85" i="17" s="1"/>
  <c r="AC84" i="17"/>
  <c r="AB84" i="17"/>
  <c r="AA84" i="17"/>
  <c r="Z85" i="17" s="1"/>
  <c r="L81" i="17"/>
  <c r="K81" i="17" s="1"/>
  <c r="J82" i="17" s="1"/>
  <c r="AN43" i="17"/>
  <c r="C43" i="17"/>
  <c r="S62" i="17"/>
  <c r="R63" i="17" s="1"/>
  <c r="H81" i="17"/>
  <c r="G81" i="17" s="1"/>
  <c r="F82" i="17" s="1"/>
  <c r="S57" i="16"/>
  <c r="R58" i="16" s="1"/>
  <c r="U58" i="16" s="1"/>
  <c r="AO58" i="16" s="1"/>
  <c r="W82" i="14"/>
  <c r="V83" i="14" s="1"/>
  <c r="Y82" i="14"/>
  <c r="X82" i="14"/>
  <c r="K19" i="14"/>
  <c r="J80" i="14"/>
  <c r="U60" i="14"/>
  <c r="AO60" i="14" s="1"/>
  <c r="T60" i="14"/>
  <c r="P80" i="14"/>
  <c r="O80" i="14" s="1"/>
  <c r="N81" i="14" s="1"/>
  <c r="AA82" i="14"/>
  <c r="Z83" i="14"/>
  <c r="AC82" i="14"/>
  <c r="AB82" i="14"/>
  <c r="AL42" i="14"/>
  <c r="D42" i="14"/>
  <c r="G19" i="14"/>
  <c r="F80" i="14"/>
  <c r="H81" i="16"/>
  <c r="G81" i="16" s="1"/>
  <c r="F82" i="16" s="1"/>
  <c r="AB83" i="16"/>
  <c r="AA83" i="16"/>
  <c r="Z84" i="16" s="1"/>
  <c r="AC83" i="16"/>
  <c r="P80" i="16"/>
  <c r="O80" i="16" s="1"/>
  <c r="N81" i="16" s="1"/>
  <c r="AN42" i="16"/>
  <c r="C42" i="16"/>
  <c r="Y84" i="16"/>
  <c r="X84" i="16"/>
  <c r="W84" i="16"/>
  <c r="V85" i="16" s="1"/>
  <c r="K19" i="16"/>
  <c r="J80" i="16"/>
  <c r="S56" i="12"/>
  <c r="R57" i="12" s="1"/>
  <c r="U57" i="12" s="1"/>
  <c r="AO57" i="12" s="1"/>
  <c r="AC62" i="12"/>
  <c r="AA62" i="12" s="1"/>
  <c r="Z63" i="12" s="1"/>
  <c r="Y63" i="12"/>
  <c r="X63" i="12"/>
  <c r="L77" i="12"/>
  <c r="K77" i="12" s="1"/>
  <c r="J78" i="12" s="1"/>
  <c r="P76" i="12"/>
  <c r="O76" i="12" s="1"/>
  <c r="N77" i="12" s="1"/>
  <c r="H77" i="12"/>
  <c r="G77" i="12" s="1"/>
  <c r="F78" i="12" s="1"/>
  <c r="AM40" i="12"/>
  <c r="B41" i="12"/>
  <c r="G25" i="15" l="1"/>
  <c r="H25" i="15" s="1"/>
  <c r="AC85" i="17"/>
  <c r="AB85" i="17"/>
  <c r="AA85" i="17"/>
  <c r="Z86" i="17" s="1"/>
  <c r="L82" i="17"/>
  <c r="K82" i="17" s="1"/>
  <c r="J83" i="17" s="1"/>
  <c r="V86" i="17"/>
  <c r="Y85" i="17"/>
  <c r="W85" i="17"/>
  <c r="X85" i="17"/>
  <c r="T63" i="17"/>
  <c r="U63" i="17"/>
  <c r="AO63" i="17" s="1"/>
  <c r="AM43" i="17"/>
  <c r="B44" i="17"/>
  <c r="P83" i="17"/>
  <c r="O83" i="17" s="1"/>
  <c r="N84" i="17" s="1"/>
  <c r="H82" i="17"/>
  <c r="G82" i="17" s="1"/>
  <c r="F83" i="17" s="1"/>
  <c r="T58" i="16"/>
  <c r="S58" i="16" s="1"/>
  <c r="R59" i="16" s="1"/>
  <c r="G19" i="15" s="1"/>
  <c r="H19" i="15" s="1"/>
  <c r="P81" i="14"/>
  <c r="O81" i="14" s="1"/>
  <c r="N82" i="14" s="1"/>
  <c r="AN42" i="14"/>
  <c r="C42" i="14"/>
  <c r="AB83" i="14"/>
  <c r="AA83" i="14"/>
  <c r="Z84" i="14" s="1"/>
  <c r="AC83" i="14"/>
  <c r="S60" i="14"/>
  <c r="R61" i="14" s="1"/>
  <c r="L80" i="14"/>
  <c r="K80" i="14" s="1"/>
  <c r="J81" i="14" s="1"/>
  <c r="X83" i="14"/>
  <c r="W83" i="14"/>
  <c r="Y83" i="14"/>
  <c r="V84" i="14"/>
  <c r="H80" i="14"/>
  <c r="G80" i="14" s="1"/>
  <c r="F81" i="14" s="1"/>
  <c r="G4" i="15" s="1"/>
  <c r="H4" i="15" s="1"/>
  <c r="P81" i="16"/>
  <c r="O81" i="16" s="1"/>
  <c r="N82" i="16" s="1"/>
  <c r="H82" i="16"/>
  <c r="G82" i="16" s="1"/>
  <c r="F83" i="16" s="1"/>
  <c r="AC84" i="16"/>
  <c r="AB84" i="16"/>
  <c r="AA84" i="16"/>
  <c r="Z85" i="16" s="1"/>
  <c r="L80" i="16"/>
  <c r="K80" i="16" s="1"/>
  <c r="J81" i="16" s="1"/>
  <c r="G18" i="15" s="1"/>
  <c r="H18" i="15" s="1"/>
  <c r="Y85" i="16"/>
  <c r="X85" i="16"/>
  <c r="W85" i="16"/>
  <c r="V86" i="16" s="1"/>
  <c r="AM42" i="16"/>
  <c r="B43" i="16"/>
  <c r="T57" i="12"/>
  <c r="S57" i="12" s="1"/>
  <c r="R58" i="12" s="1"/>
  <c r="U58" i="12" s="1"/>
  <c r="AO58" i="12" s="1"/>
  <c r="W63" i="12"/>
  <c r="V64" i="12" s="1"/>
  <c r="Y64" i="12" s="1"/>
  <c r="AB63" i="12"/>
  <c r="AC63" i="12"/>
  <c r="AA63" i="12"/>
  <c r="Z64" i="12" s="1"/>
  <c r="AC64" i="12" s="1"/>
  <c r="X64" i="12"/>
  <c r="L78" i="12"/>
  <c r="K78" i="12" s="1"/>
  <c r="J79" i="12" s="1"/>
  <c r="J19" i="12" s="1"/>
  <c r="H78" i="12"/>
  <c r="G78" i="12" s="1"/>
  <c r="F79" i="12" s="1"/>
  <c r="F19" i="12" s="1"/>
  <c r="P77" i="12"/>
  <c r="O77" i="12" s="1"/>
  <c r="N78" i="12" s="1"/>
  <c r="AL41" i="12"/>
  <c r="D41" i="12"/>
  <c r="S63" i="17" l="1"/>
  <c r="R64" i="17" s="1"/>
  <c r="T64" i="17" s="1"/>
  <c r="L83" i="17"/>
  <c r="K83" i="17" s="1"/>
  <c r="J84" i="17" s="1"/>
  <c r="H83" i="17"/>
  <c r="G83" i="17" s="1"/>
  <c r="F84" i="17" s="1"/>
  <c r="AA86" i="17"/>
  <c r="AC86" i="17"/>
  <c r="AB86" i="17"/>
  <c r="Z87" i="17"/>
  <c r="P84" i="17"/>
  <c r="O84" i="17" s="1"/>
  <c r="N85" i="17" s="1"/>
  <c r="U64" i="17"/>
  <c r="AO64" i="17" s="1"/>
  <c r="AL44" i="17"/>
  <c r="D44" i="17"/>
  <c r="W86" i="17"/>
  <c r="X86" i="17"/>
  <c r="V87" i="17"/>
  <c r="Y86" i="17"/>
  <c r="P82" i="14"/>
  <c r="O82" i="14" s="1"/>
  <c r="N83" i="14" s="1"/>
  <c r="AC84" i="14"/>
  <c r="AB84" i="14"/>
  <c r="AA84" i="14"/>
  <c r="Z85" i="14" s="1"/>
  <c r="Y84" i="14"/>
  <c r="X84" i="14"/>
  <c r="W84" i="14"/>
  <c r="V85" i="14" s="1"/>
  <c r="H81" i="14"/>
  <c r="G81" i="14" s="1"/>
  <c r="F82" i="14" s="1"/>
  <c r="L81" i="14"/>
  <c r="K81" i="14" s="1"/>
  <c r="J82" i="14" s="1"/>
  <c r="AM42" i="14"/>
  <c r="B43" i="14"/>
  <c r="U61" i="14"/>
  <c r="AO61" i="14" s="1"/>
  <c r="T61" i="14"/>
  <c r="L81" i="16"/>
  <c r="K81" i="16" s="1"/>
  <c r="J82" i="16" s="1"/>
  <c r="H83" i="16"/>
  <c r="G83" i="16" s="1"/>
  <c r="F84" i="16" s="1"/>
  <c r="AC85" i="16"/>
  <c r="AA85" i="16"/>
  <c r="Z86" i="16" s="1"/>
  <c r="AB85" i="16"/>
  <c r="P82" i="16"/>
  <c r="O82" i="16" s="1"/>
  <c r="N83" i="16" s="1"/>
  <c r="AL43" i="16"/>
  <c r="D43" i="16"/>
  <c r="W86" i="16"/>
  <c r="V87" i="16" s="1"/>
  <c r="Y86" i="16"/>
  <c r="X86" i="16"/>
  <c r="T59" i="16"/>
  <c r="U59" i="16"/>
  <c r="AO59" i="16" s="1"/>
  <c r="T58" i="12"/>
  <c r="S58" i="12" s="1"/>
  <c r="R59" i="12" s="1"/>
  <c r="W64" i="12"/>
  <c r="V65" i="12" s="1"/>
  <c r="X65" i="12" s="1"/>
  <c r="W65" i="12" s="1"/>
  <c r="V66" i="12" s="1"/>
  <c r="AB64" i="12"/>
  <c r="AA64" i="12" s="1"/>
  <c r="Z65" i="12" s="1"/>
  <c r="P78" i="12"/>
  <c r="O78" i="12" s="1"/>
  <c r="N79" i="12" s="1"/>
  <c r="N19" i="12" s="1"/>
  <c r="H79" i="12"/>
  <c r="L79" i="12"/>
  <c r="AN41" i="12"/>
  <c r="C41" i="12"/>
  <c r="P85" i="17" l="1"/>
  <c r="O85" i="17" s="1"/>
  <c r="N86" i="17" s="1"/>
  <c r="H84" i="17"/>
  <c r="G84" i="17" s="1"/>
  <c r="F85" i="17" s="1"/>
  <c r="L84" i="17"/>
  <c r="K84" i="17" s="1"/>
  <c r="J85" i="17" s="1"/>
  <c r="AB87" i="17"/>
  <c r="AA87" i="17"/>
  <c r="Z88" i="17" s="1"/>
  <c r="AC87" i="17"/>
  <c r="X87" i="17"/>
  <c r="W87" i="17"/>
  <c r="V88" i="17" s="1"/>
  <c r="Y87" i="17"/>
  <c r="AN44" i="17"/>
  <c r="C44" i="17"/>
  <c r="S64" i="17"/>
  <c r="R65" i="17" s="1"/>
  <c r="S61" i="14"/>
  <c r="R62" i="14" s="1"/>
  <c r="T62" i="14" s="1"/>
  <c r="S59" i="16"/>
  <c r="R60" i="16" s="1"/>
  <c r="U60" i="16" s="1"/>
  <c r="AO60" i="16" s="1"/>
  <c r="Y85" i="14"/>
  <c r="X85" i="14"/>
  <c r="W85" i="14"/>
  <c r="V86" i="14" s="1"/>
  <c r="AC85" i="14"/>
  <c r="AB85" i="14"/>
  <c r="AA85" i="14"/>
  <c r="Z86" i="14" s="1"/>
  <c r="H82" i="14"/>
  <c r="G82" i="14" s="1"/>
  <c r="F83" i="14" s="1"/>
  <c r="U62" i="14"/>
  <c r="AO62" i="14" s="1"/>
  <c r="L82" i="14"/>
  <c r="K82" i="14" s="1"/>
  <c r="J83" i="14" s="1"/>
  <c r="P83" i="14"/>
  <c r="O83" i="14" s="1"/>
  <c r="N84" i="14" s="1"/>
  <c r="AL43" i="14"/>
  <c r="D43" i="14"/>
  <c r="AA86" i="16"/>
  <c r="Z87" i="16" s="1"/>
  <c r="AC86" i="16"/>
  <c r="AB86" i="16"/>
  <c r="P83" i="16"/>
  <c r="O83" i="16" s="1"/>
  <c r="N84" i="16" s="1"/>
  <c r="H84" i="16"/>
  <c r="G84" i="16" s="1"/>
  <c r="F85" i="16" s="1"/>
  <c r="X87" i="16"/>
  <c r="W87" i="16"/>
  <c r="Y87" i="16"/>
  <c r="V88" i="16"/>
  <c r="L82" i="16"/>
  <c r="K82" i="16" s="1"/>
  <c r="J83" i="16" s="1"/>
  <c r="AN43" i="16"/>
  <c r="C43" i="16"/>
  <c r="Y65" i="12"/>
  <c r="G79" i="12"/>
  <c r="H19" i="12"/>
  <c r="AB65" i="12"/>
  <c r="AC65" i="12"/>
  <c r="AA65" i="12"/>
  <c r="Z66" i="12" s="1"/>
  <c r="AB66" i="12" s="1"/>
  <c r="K79" i="12"/>
  <c r="L19" i="12"/>
  <c r="Y66" i="12"/>
  <c r="X66" i="12"/>
  <c r="T59" i="12"/>
  <c r="U59" i="12"/>
  <c r="AO59" i="12" s="1"/>
  <c r="P79" i="12"/>
  <c r="AM41" i="12"/>
  <c r="B42" i="12"/>
  <c r="T60" i="16" l="1"/>
  <c r="S60" i="16" s="1"/>
  <c r="R61" i="16" s="1"/>
  <c r="Y88" i="17"/>
  <c r="X88" i="17"/>
  <c r="W88" i="17"/>
  <c r="V89" i="17" s="1"/>
  <c r="L85" i="17"/>
  <c r="K85" i="17" s="1"/>
  <c r="J86" i="17" s="1"/>
  <c r="H85" i="17"/>
  <c r="G85" i="17" s="1"/>
  <c r="F86" i="17" s="1"/>
  <c r="AC88" i="17"/>
  <c r="AB88" i="17"/>
  <c r="AA88" i="17"/>
  <c r="Z89" i="17" s="1"/>
  <c r="P86" i="17"/>
  <c r="O86" i="17" s="1"/>
  <c r="N87" i="17" s="1"/>
  <c r="AM44" i="17"/>
  <c r="B45" i="17"/>
  <c r="T65" i="17"/>
  <c r="U65" i="17"/>
  <c r="AO65" i="17" s="1"/>
  <c r="S62" i="14"/>
  <c r="R63" i="14" s="1"/>
  <c r="T63" i="14" s="1"/>
  <c r="H83" i="14"/>
  <c r="G83" i="14" s="1"/>
  <c r="F84" i="14" s="1"/>
  <c r="W86" i="14"/>
  <c r="V87" i="14" s="1"/>
  <c r="Y86" i="14"/>
  <c r="X86" i="14"/>
  <c r="P84" i="14"/>
  <c r="O84" i="14" s="1"/>
  <c r="N85" i="14" s="1"/>
  <c r="L83" i="14"/>
  <c r="K83" i="14" s="1"/>
  <c r="J84" i="14" s="1"/>
  <c r="AA86" i="14"/>
  <c r="Z87" i="14" s="1"/>
  <c r="AC86" i="14"/>
  <c r="AB86" i="14"/>
  <c r="AN43" i="14"/>
  <c r="C43" i="14"/>
  <c r="L83" i="16"/>
  <c r="K83" i="16" s="1"/>
  <c r="J84" i="16" s="1"/>
  <c r="H85" i="16"/>
  <c r="G85" i="16" s="1"/>
  <c r="F86" i="16" s="1"/>
  <c r="P84" i="16"/>
  <c r="O84" i="16" s="1"/>
  <c r="N85" i="16" s="1"/>
  <c r="AM43" i="16"/>
  <c r="B44" i="16"/>
  <c r="Y88" i="16"/>
  <c r="X88" i="16"/>
  <c r="W88" i="16"/>
  <c r="V89" i="16" s="1"/>
  <c r="AB87" i="16"/>
  <c r="AA87" i="16"/>
  <c r="Z88" i="16" s="1"/>
  <c r="AC87" i="16"/>
  <c r="F80" i="12"/>
  <c r="H80" i="12" s="1"/>
  <c r="G80" i="12" s="1"/>
  <c r="F81" i="12" s="1"/>
  <c r="G19" i="12"/>
  <c r="AC66" i="12"/>
  <c r="AA66" i="12" s="1"/>
  <c r="Z67" i="12" s="1"/>
  <c r="J80" i="12"/>
  <c r="L80" i="12" s="1"/>
  <c r="K80" i="12" s="1"/>
  <c r="J81" i="12" s="1"/>
  <c r="K19" i="12"/>
  <c r="W66" i="12"/>
  <c r="V67" i="12" s="1"/>
  <c r="O79" i="12"/>
  <c r="P19" i="12"/>
  <c r="S59" i="12"/>
  <c r="R60" i="12" s="1"/>
  <c r="AL42" i="12"/>
  <c r="D42" i="12"/>
  <c r="S65" i="17" l="1"/>
  <c r="R66" i="17" s="1"/>
  <c r="T66" i="17" s="1"/>
  <c r="U63" i="14"/>
  <c r="AO63" i="14" s="1"/>
  <c r="H81" i="12"/>
  <c r="G81" i="12" s="1"/>
  <c r="F82" i="12" s="1"/>
  <c r="H82" i="12" s="1"/>
  <c r="G82" i="12" s="1"/>
  <c r="F83" i="12" s="1"/>
  <c r="L86" i="17"/>
  <c r="K86" i="17" s="1"/>
  <c r="J87" i="17" s="1"/>
  <c r="Y89" i="17"/>
  <c r="X89" i="17"/>
  <c r="W89" i="17"/>
  <c r="V90" i="17" s="1"/>
  <c r="AC89" i="17"/>
  <c r="AA89" i="17"/>
  <c r="Z90" i="17" s="1"/>
  <c r="AB89" i="17"/>
  <c r="P87" i="17"/>
  <c r="O87" i="17" s="1"/>
  <c r="N88" i="17" s="1"/>
  <c r="H86" i="17"/>
  <c r="G86" i="17" s="1"/>
  <c r="F87" i="17" s="1"/>
  <c r="AL45" i="17"/>
  <c r="D45" i="17"/>
  <c r="L81" i="12"/>
  <c r="K81" i="12" s="1"/>
  <c r="J82" i="12" s="1"/>
  <c r="L82" i="12" s="1"/>
  <c r="K82" i="12" s="1"/>
  <c r="J83" i="12" s="1"/>
  <c r="G11" i="15"/>
  <c r="AB87" i="14"/>
  <c r="AA87" i="14"/>
  <c r="Z88" i="14" s="1"/>
  <c r="AC87" i="14"/>
  <c r="L84" i="14"/>
  <c r="K84" i="14" s="1"/>
  <c r="J85" i="14" s="1"/>
  <c r="H84" i="14"/>
  <c r="G84" i="14" s="1"/>
  <c r="F85" i="14" s="1"/>
  <c r="N86" i="14"/>
  <c r="P85" i="14"/>
  <c r="O85" i="14" s="1"/>
  <c r="X87" i="14"/>
  <c r="W87" i="14"/>
  <c r="V88" i="14"/>
  <c r="Y87" i="14"/>
  <c r="AM43" i="14"/>
  <c r="B44" i="14"/>
  <c r="Y89" i="16"/>
  <c r="X89" i="16"/>
  <c r="W89" i="16"/>
  <c r="V90" i="16" s="1"/>
  <c r="AC88" i="16"/>
  <c r="AB88" i="16"/>
  <c r="AA88" i="16"/>
  <c r="Z89" i="16" s="1"/>
  <c r="P85" i="16"/>
  <c r="O85" i="16" s="1"/>
  <c r="N86" i="16" s="1"/>
  <c r="H86" i="16"/>
  <c r="G86" i="16" s="1"/>
  <c r="F87" i="16" s="1"/>
  <c r="L84" i="16"/>
  <c r="K84" i="16" s="1"/>
  <c r="J85" i="16" s="1"/>
  <c r="AL44" i="16"/>
  <c r="D44" i="16"/>
  <c r="U61" i="16"/>
  <c r="AO61" i="16" s="1"/>
  <c r="T61" i="16"/>
  <c r="AB67" i="12"/>
  <c r="AC67" i="12"/>
  <c r="X67" i="12"/>
  <c r="Y67" i="12"/>
  <c r="N80" i="12"/>
  <c r="P80" i="12" s="1"/>
  <c r="O80" i="12" s="1"/>
  <c r="N81" i="12" s="1"/>
  <c r="O19" i="12"/>
  <c r="AA67" i="12"/>
  <c r="Z68" i="12" s="1"/>
  <c r="T60" i="12"/>
  <c r="U60" i="12"/>
  <c r="AO60" i="12" s="1"/>
  <c r="P81" i="12"/>
  <c r="O81" i="12" s="1"/>
  <c r="N82" i="12" s="1"/>
  <c r="AN42" i="12"/>
  <c r="C42" i="12"/>
  <c r="U66" i="17" l="1"/>
  <c r="AO66" i="17" s="1"/>
  <c r="S63" i="14"/>
  <c r="R64" i="14" s="1"/>
  <c r="U64" i="14" s="1"/>
  <c r="AO64" i="14" s="1"/>
  <c r="W90" i="17"/>
  <c r="Y90" i="17"/>
  <c r="X90" i="17"/>
  <c r="V91" i="17"/>
  <c r="AA90" i="17"/>
  <c r="AB90" i="17"/>
  <c r="Z91" i="17"/>
  <c r="AC90" i="17"/>
  <c r="H87" i="17"/>
  <c r="G87" i="17" s="1"/>
  <c r="F88" i="17" s="1"/>
  <c r="P88" i="17"/>
  <c r="O88" i="17" s="1"/>
  <c r="N89" i="17" s="1"/>
  <c r="L87" i="17"/>
  <c r="K87" i="17" s="1"/>
  <c r="J88" i="17" s="1"/>
  <c r="AN45" i="17"/>
  <c r="C45" i="17"/>
  <c r="H11" i="15"/>
  <c r="AL44" i="14"/>
  <c r="D44" i="14"/>
  <c r="AC88" i="14"/>
  <c r="AB88" i="14"/>
  <c r="AA88" i="14"/>
  <c r="Z89" i="14" s="1"/>
  <c r="H85" i="14"/>
  <c r="G85" i="14" s="1"/>
  <c r="F86" i="14" s="1"/>
  <c r="Y88" i="14"/>
  <c r="X88" i="14"/>
  <c r="W88" i="14"/>
  <c r="V89" i="14" s="1"/>
  <c r="P86" i="14"/>
  <c r="O86" i="14" s="1"/>
  <c r="N87" i="14" s="1"/>
  <c r="L85" i="14"/>
  <c r="K85" i="14" s="1"/>
  <c r="J86" i="14" s="1"/>
  <c r="H87" i="16"/>
  <c r="G87" i="16" s="1"/>
  <c r="F88" i="16" s="1"/>
  <c r="P86" i="16"/>
  <c r="O86" i="16" s="1"/>
  <c r="N87" i="16" s="1"/>
  <c r="W90" i="16"/>
  <c r="V91" i="16"/>
  <c r="X90" i="16"/>
  <c r="Y90" i="16"/>
  <c r="AC89" i="16"/>
  <c r="AB89" i="16"/>
  <c r="AA89" i="16"/>
  <c r="Z90" i="16" s="1"/>
  <c r="L85" i="16"/>
  <c r="K85" i="16" s="1"/>
  <c r="J86" i="16" s="1"/>
  <c r="S61" i="16"/>
  <c r="R62" i="16" s="1"/>
  <c r="AN44" i="16"/>
  <c r="C44" i="16"/>
  <c r="W67" i="12"/>
  <c r="V68" i="12" s="1"/>
  <c r="X68" i="12" s="1"/>
  <c r="S60" i="12"/>
  <c r="R61" i="12" s="1"/>
  <c r="T61" i="12" s="1"/>
  <c r="AB68" i="12"/>
  <c r="AC68" i="12"/>
  <c r="H83" i="12"/>
  <c r="G83" i="12" s="1"/>
  <c r="F84" i="12" s="1"/>
  <c r="L83" i="12"/>
  <c r="K83" i="12" s="1"/>
  <c r="J84" i="12" s="1"/>
  <c r="P82" i="12"/>
  <c r="O82" i="12" s="1"/>
  <c r="N83" i="12" s="1"/>
  <c r="AM42" i="12"/>
  <c r="B43" i="12"/>
  <c r="T64" i="14" l="1"/>
  <c r="S64" i="14" s="1"/>
  <c r="R65" i="14" s="1"/>
  <c r="U65" i="14" s="1"/>
  <c r="AO65" i="14" s="1"/>
  <c r="S66" i="17"/>
  <c r="R67" i="17" s="1"/>
  <c r="T67" i="17" s="1"/>
  <c r="L88" i="17"/>
  <c r="K88" i="17" s="1"/>
  <c r="J89" i="17" s="1"/>
  <c r="P89" i="17"/>
  <c r="O89" i="17" s="1"/>
  <c r="N90" i="17" s="1"/>
  <c r="H88" i="17"/>
  <c r="G88" i="17" s="1"/>
  <c r="F89" i="17" s="1"/>
  <c r="X91" i="17"/>
  <c r="W91" i="17"/>
  <c r="V92" i="17" s="1"/>
  <c r="Y91" i="17"/>
  <c r="AM45" i="17"/>
  <c r="B46" i="17"/>
  <c r="AB91" i="17"/>
  <c r="AA91" i="17"/>
  <c r="AC91" i="17"/>
  <c r="Z92" i="17"/>
  <c r="N88" i="14"/>
  <c r="P87" i="14"/>
  <c r="O87" i="14" s="1"/>
  <c r="Y89" i="14"/>
  <c r="X89" i="14"/>
  <c r="W89" i="14"/>
  <c r="V90" i="14" s="1"/>
  <c r="H86" i="14"/>
  <c r="G86" i="14" s="1"/>
  <c r="F87" i="14" s="1"/>
  <c r="AC89" i="14"/>
  <c r="AB89" i="14"/>
  <c r="AA89" i="14"/>
  <c r="Z90" i="14" s="1"/>
  <c r="L86" i="14"/>
  <c r="K86" i="14" s="1"/>
  <c r="J87" i="14" s="1"/>
  <c r="AN44" i="14"/>
  <c r="C44" i="14"/>
  <c r="L86" i="16"/>
  <c r="K86" i="16" s="1"/>
  <c r="J87" i="16" s="1"/>
  <c r="P87" i="16"/>
  <c r="O87" i="16" s="1"/>
  <c r="N88" i="16" s="1"/>
  <c r="AA90" i="16"/>
  <c r="AC90" i="16"/>
  <c r="Z91" i="16"/>
  <c r="AB90" i="16"/>
  <c r="H88" i="16"/>
  <c r="G88" i="16" s="1"/>
  <c r="F89" i="16" s="1"/>
  <c r="T62" i="16"/>
  <c r="U62" i="16"/>
  <c r="AO62" i="16" s="1"/>
  <c r="X91" i="16"/>
  <c r="W91" i="16"/>
  <c r="V92" i="16" s="1"/>
  <c r="Y91" i="16"/>
  <c r="AM44" i="16"/>
  <c r="B45" i="16"/>
  <c r="W68" i="12"/>
  <c r="V69" i="12" s="1"/>
  <c r="X69" i="12" s="1"/>
  <c r="Y68" i="12"/>
  <c r="U61" i="12"/>
  <c r="AO61" i="12" s="1"/>
  <c r="AA68" i="12"/>
  <c r="Z69" i="12" s="1"/>
  <c r="L84" i="12"/>
  <c r="K84" i="12" s="1"/>
  <c r="J85" i="12" s="1"/>
  <c r="P83" i="12"/>
  <c r="O83" i="12" s="1"/>
  <c r="N84" i="12" s="1"/>
  <c r="H84" i="12"/>
  <c r="G84" i="12" s="1"/>
  <c r="F85" i="12" s="1"/>
  <c r="AL43" i="12"/>
  <c r="D43" i="12"/>
  <c r="U67" i="17" l="1"/>
  <c r="AO67" i="17" s="1"/>
  <c r="T65" i="14"/>
  <c r="S65" i="14" s="1"/>
  <c r="R66" i="14" s="1"/>
  <c r="U66" i="14" s="1"/>
  <c r="AO66" i="14" s="1"/>
  <c r="P90" i="17"/>
  <c r="O90" i="17" s="1"/>
  <c r="N91" i="17"/>
  <c r="Y92" i="17"/>
  <c r="X92" i="17"/>
  <c r="W92" i="17"/>
  <c r="V93" i="17" s="1"/>
  <c r="L89" i="17"/>
  <c r="K89" i="17" s="1"/>
  <c r="J90" i="17" s="1"/>
  <c r="H89" i="17"/>
  <c r="G89" i="17" s="1"/>
  <c r="F90" i="17" s="1"/>
  <c r="AC92" i="17"/>
  <c r="AB92" i="17"/>
  <c r="AA92" i="17"/>
  <c r="Z93" i="17" s="1"/>
  <c r="AL46" i="17"/>
  <c r="D46" i="17"/>
  <c r="S62" i="16"/>
  <c r="R63" i="16" s="1"/>
  <c r="T63" i="16" s="1"/>
  <c r="L87" i="14"/>
  <c r="K87" i="14" s="1"/>
  <c r="J88" i="14" s="1"/>
  <c r="P88" i="14"/>
  <c r="O88" i="14" s="1"/>
  <c r="N89" i="14" s="1"/>
  <c r="AM44" i="14"/>
  <c r="B45" i="14"/>
  <c r="H87" i="14"/>
  <c r="G87" i="14" s="1"/>
  <c r="F88" i="14" s="1"/>
  <c r="W90" i="14"/>
  <c r="V91" i="14" s="1"/>
  <c r="Y90" i="14"/>
  <c r="X90" i="14"/>
  <c r="AA90" i="14"/>
  <c r="Z91" i="14" s="1"/>
  <c r="AC90" i="14"/>
  <c r="AB90" i="14"/>
  <c r="H89" i="16"/>
  <c r="G89" i="16" s="1"/>
  <c r="F90" i="16" s="1"/>
  <c r="P88" i="16"/>
  <c r="O88" i="16" s="1"/>
  <c r="N89" i="16" s="1"/>
  <c r="Y92" i="16"/>
  <c r="X92" i="16"/>
  <c r="W92" i="16"/>
  <c r="V93" i="16" s="1"/>
  <c r="L87" i="16"/>
  <c r="K87" i="16" s="1"/>
  <c r="J88" i="16" s="1"/>
  <c r="AL45" i="16"/>
  <c r="D45" i="16"/>
  <c r="AB91" i="16"/>
  <c r="AA91" i="16"/>
  <c r="Z92" i="16" s="1"/>
  <c r="AC91" i="16"/>
  <c r="Y69" i="12"/>
  <c r="W69" i="12" s="1"/>
  <c r="V70" i="12" s="1"/>
  <c r="X70" i="12" s="1"/>
  <c r="S61" i="12"/>
  <c r="R62" i="12" s="1"/>
  <c r="T62" i="12" s="1"/>
  <c r="AC69" i="12"/>
  <c r="AB69" i="12"/>
  <c r="H85" i="12"/>
  <c r="G85" i="12" s="1"/>
  <c r="F86" i="12" s="1"/>
  <c r="P84" i="12"/>
  <c r="O84" i="12" s="1"/>
  <c r="N85" i="12" s="1"/>
  <c r="L85" i="12"/>
  <c r="K85" i="12" s="1"/>
  <c r="J86" i="12" s="1"/>
  <c r="AN43" i="12"/>
  <c r="C43" i="12"/>
  <c r="S67" i="17" l="1"/>
  <c r="R68" i="17" s="1"/>
  <c r="U68" i="17" s="1"/>
  <c r="AO68" i="17" s="1"/>
  <c r="T66" i="14"/>
  <c r="H90" i="17"/>
  <c r="G90" i="17" s="1"/>
  <c r="F91" i="17" s="1"/>
  <c r="AC93" i="17"/>
  <c r="AB93" i="17"/>
  <c r="AA93" i="17"/>
  <c r="Z94" i="17" s="1"/>
  <c r="L90" i="17"/>
  <c r="K90" i="17" s="1"/>
  <c r="J91" i="17" s="1"/>
  <c r="Y93" i="17"/>
  <c r="W93" i="17"/>
  <c r="V94" i="17" s="1"/>
  <c r="X93" i="17"/>
  <c r="AN46" i="17"/>
  <c r="C46" i="17"/>
  <c r="P91" i="17"/>
  <c r="O91" i="17" s="1"/>
  <c r="N92" i="17" s="1"/>
  <c r="U63" i="16"/>
  <c r="AO63" i="16" s="1"/>
  <c r="H88" i="14"/>
  <c r="G88" i="14" s="1"/>
  <c r="F89" i="14" s="1"/>
  <c r="AB91" i="14"/>
  <c r="AA91" i="14"/>
  <c r="Z92" i="14" s="1"/>
  <c r="AC91" i="14"/>
  <c r="X91" i="14"/>
  <c r="W91" i="14"/>
  <c r="V92" i="14" s="1"/>
  <c r="Y91" i="14"/>
  <c r="P89" i="14"/>
  <c r="O89" i="14" s="1"/>
  <c r="N90" i="14" s="1"/>
  <c r="AL45" i="14"/>
  <c r="D45" i="14"/>
  <c r="L88" i="14"/>
  <c r="K88" i="14" s="1"/>
  <c r="J89" i="14" s="1"/>
  <c r="S66" i="14"/>
  <c r="R67" i="14" s="1"/>
  <c r="L88" i="16"/>
  <c r="K88" i="16" s="1"/>
  <c r="J89" i="16" s="1"/>
  <c r="P89" i="16"/>
  <c r="O89" i="16" s="1"/>
  <c r="N90" i="16" s="1"/>
  <c r="Y93" i="16"/>
  <c r="X93" i="16"/>
  <c r="W93" i="16"/>
  <c r="V94" i="16" s="1"/>
  <c r="H90" i="16"/>
  <c r="G90" i="16" s="1"/>
  <c r="F91" i="16" s="1"/>
  <c r="AC92" i="16"/>
  <c r="AB92" i="16"/>
  <c r="AA92" i="16"/>
  <c r="Z93" i="16" s="1"/>
  <c r="AN45" i="16"/>
  <c r="C45" i="16"/>
  <c r="Y70" i="12"/>
  <c r="W70" i="12" s="1"/>
  <c r="V71" i="12" s="1"/>
  <c r="Y71" i="12" s="1"/>
  <c r="AA69" i="12"/>
  <c r="Z70" i="12" s="1"/>
  <c r="AC70" i="12" s="1"/>
  <c r="U62" i="12"/>
  <c r="AO62" i="12" s="1"/>
  <c r="P85" i="12"/>
  <c r="O85" i="12" s="1"/>
  <c r="N86" i="12" s="1"/>
  <c r="L86" i="12"/>
  <c r="K86" i="12" s="1"/>
  <c r="J87" i="12" s="1"/>
  <c r="H86" i="12"/>
  <c r="G86" i="12" s="1"/>
  <c r="F87" i="12" s="1"/>
  <c r="AM43" i="12"/>
  <c r="B44" i="12"/>
  <c r="T68" i="17" l="1"/>
  <c r="S68" i="17" s="1"/>
  <c r="R69" i="17" s="1"/>
  <c r="U69" i="17" s="1"/>
  <c r="AO69" i="17" s="1"/>
  <c r="S63" i="16"/>
  <c r="R64" i="16" s="1"/>
  <c r="U64" i="16" s="1"/>
  <c r="AO64" i="16" s="1"/>
  <c r="AA94" i="17"/>
  <c r="AB94" i="17"/>
  <c r="AC94" i="17"/>
  <c r="Z95" i="17"/>
  <c r="W94" i="17"/>
  <c r="X94" i="17"/>
  <c r="V95" i="17"/>
  <c r="Y94" i="17"/>
  <c r="P92" i="17"/>
  <c r="O92" i="17" s="1"/>
  <c r="N93" i="17" s="1"/>
  <c r="L91" i="17"/>
  <c r="K91" i="17" s="1"/>
  <c r="J92" i="17" s="1"/>
  <c r="H91" i="17"/>
  <c r="G91" i="17" s="1"/>
  <c r="F92" i="17" s="1"/>
  <c r="AM46" i="17"/>
  <c r="B47" i="17"/>
  <c r="P90" i="14"/>
  <c r="O90" i="14" s="1"/>
  <c r="N91" i="14" s="1"/>
  <c r="AC92" i="14"/>
  <c r="AB92" i="14"/>
  <c r="AA92" i="14"/>
  <c r="Z93" i="14" s="1"/>
  <c r="Y92" i="14"/>
  <c r="X92" i="14"/>
  <c r="W92" i="14"/>
  <c r="V93" i="14" s="1"/>
  <c r="H89" i="14"/>
  <c r="G89" i="14" s="1"/>
  <c r="F90" i="14" s="1"/>
  <c r="L89" i="14"/>
  <c r="K89" i="14" s="1"/>
  <c r="J90" i="14" s="1"/>
  <c r="AN45" i="14"/>
  <c r="C45" i="14"/>
  <c r="T67" i="14"/>
  <c r="U67" i="14"/>
  <c r="AO67" i="14" s="1"/>
  <c r="H91" i="16"/>
  <c r="G91" i="16" s="1"/>
  <c r="F92" i="16" s="1"/>
  <c r="P90" i="16"/>
  <c r="O90" i="16" s="1"/>
  <c r="N91" i="16" s="1"/>
  <c r="W94" i="16"/>
  <c r="V95" i="16" s="1"/>
  <c r="Y94" i="16"/>
  <c r="X94" i="16"/>
  <c r="L89" i="16"/>
  <c r="K89" i="16" s="1"/>
  <c r="J90" i="16" s="1"/>
  <c r="T64" i="16"/>
  <c r="Z94" i="16"/>
  <c r="AC93" i="16"/>
  <c r="AB93" i="16"/>
  <c r="AA93" i="16"/>
  <c r="AM45" i="16"/>
  <c r="B46" i="16"/>
  <c r="W71" i="12"/>
  <c r="V72" i="12" s="1"/>
  <c r="X72" i="12" s="1"/>
  <c r="X71" i="12"/>
  <c r="AB70" i="12"/>
  <c r="AA70" i="12" s="1"/>
  <c r="Z71" i="12" s="1"/>
  <c r="S62" i="12"/>
  <c r="R63" i="12" s="1"/>
  <c r="T63" i="12" s="1"/>
  <c r="P86" i="12"/>
  <c r="O86" i="12" s="1"/>
  <c r="N87" i="12" s="1"/>
  <c r="H87" i="12"/>
  <c r="G87" i="12" s="1"/>
  <c r="F88" i="12" s="1"/>
  <c r="L87" i="12"/>
  <c r="K87" i="12" s="1"/>
  <c r="J88" i="12" s="1"/>
  <c r="AL44" i="12"/>
  <c r="D44" i="12"/>
  <c r="T69" i="17" l="1"/>
  <c r="S69" i="17" s="1"/>
  <c r="R70" i="17" s="1"/>
  <c r="H92" i="17"/>
  <c r="G92" i="17" s="1"/>
  <c r="F93" i="17" s="1"/>
  <c r="L92" i="17"/>
  <c r="K92" i="17" s="1"/>
  <c r="J93" i="17" s="1"/>
  <c r="P93" i="17"/>
  <c r="O93" i="17" s="1"/>
  <c r="N94" i="17" s="1"/>
  <c r="AB95" i="17"/>
  <c r="AA95" i="17"/>
  <c r="Z96" i="17" s="1"/>
  <c r="AC95" i="17"/>
  <c r="X95" i="17"/>
  <c r="W95" i="17"/>
  <c r="V96" i="17" s="1"/>
  <c r="Y95" i="17"/>
  <c r="AL47" i="17"/>
  <c r="D47" i="17"/>
  <c r="Y93" i="14"/>
  <c r="X93" i="14"/>
  <c r="W93" i="14"/>
  <c r="V94" i="14" s="1"/>
  <c r="H90" i="14"/>
  <c r="G90" i="14" s="1"/>
  <c r="F91" i="14" s="1"/>
  <c r="AC93" i="14"/>
  <c r="AB93" i="14"/>
  <c r="AA93" i="14"/>
  <c r="Z94" i="14" s="1"/>
  <c r="L90" i="14"/>
  <c r="K90" i="14" s="1"/>
  <c r="J91" i="14" s="1"/>
  <c r="P91" i="14"/>
  <c r="O91" i="14" s="1"/>
  <c r="N92" i="14" s="1"/>
  <c r="S67" i="14"/>
  <c r="R68" i="14" s="1"/>
  <c r="AM45" i="14"/>
  <c r="B46" i="14"/>
  <c r="L90" i="16"/>
  <c r="K90" i="16" s="1"/>
  <c r="J91" i="16" s="1"/>
  <c r="P91" i="16"/>
  <c r="O91" i="16" s="1"/>
  <c r="N92" i="16" s="1"/>
  <c r="H92" i="16"/>
  <c r="G92" i="16" s="1"/>
  <c r="F93" i="16" s="1"/>
  <c r="AL46" i="16"/>
  <c r="D46" i="16"/>
  <c r="X95" i="16"/>
  <c r="W95" i="16"/>
  <c r="V96" i="16" s="1"/>
  <c r="Y95" i="16"/>
  <c r="AA94" i="16"/>
  <c r="Z95" i="16" s="1"/>
  <c r="AC94" i="16"/>
  <c r="AB94" i="16"/>
  <c r="S64" i="16"/>
  <c r="R65" i="16" s="1"/>
  <c r="W72" i="12"/>
  <c r="V73" i="12" s="1"/>
  <c r="X73" i="12" s="1"/>
  <c r="Y72" i="12"/>
  <c r="U63" i="12"/>
  <c r="AO63" i="12" s="1"/>
  <c r="AC71" i="12"/>
  <c r="AB71" i="12"/>
  <c r="L88" i="12"/>
  <c r="K88" i="12" s="1"/>
  <c r="J89" i="12" s="1"/>
  <c r="H88" i="12"/>
  <c r="G88" i="12" s="1"/>
  <c r="F89" i="12" s="1"/>
  <c r="P87" i="12"/>
  <c r="O87" i="12" s="1"/>
  <c r="N88" i="12" s="1"/>
  <c r="AN44" i="12"/>
  <c r="C44" i="12"/>
  <c r="T70" i="17" l="1"/>
  <c r="U70" i="17"/>
  <c r="AO70" i="17" s="1"/>
  <c r="P94" i="17"/>
  <c r="O94" i="17" s="1"/>
  <c r="N95" i="17" s="1"/>
  <c r="Y96" i="17"/>
  <c r="X96" i="17"/>
  <c r="W96" i="17"/>
  <c r="V97" i="17" s="1"/>
  <c r="L93" i="17"/>
  <c r="K93" i="17" s="1"/>
  <c r="J94" i="17" s="1"/>
  <c r="AC96" i="17"/>
  <c r="AB96" i="17"/>
  <c r="AA96" i="17"/>
  <c r="Z97" i="17" s="1"/>
  <c r="H93" i="17"/>
  <c r="G93" i="17" s="1"/>
  <c r="F94" i="17" s="1"/>
  <c r="S70" i="17"/>
  <c r="R71" i="17" s="1"/>
  <c r="AN47" i="17"/>
  <c r="C47" i="17"/>
  <c r="H91" i="14"/>
  <c r="G91" i="14" s="1"/>
  <c r="F92" i="14" s="1"/>
  <c r="AA94" i="14"/>
  <c r="Z95" i="14" s="1"/>
  <c r="AC94" i="14"/>
  <c r="AB94" i="14"/>
  <c r="L91" i="14"/>
  <c r="K91" i="14" s="1"/>
  <c r="J92" i="14" s="1"/>
  <c r="W94" i="14"/>
  <c r="V95" i="14"/>
  <c r="Y94" i="14"/>
  <c r="X94" i="14"/>
  <c r="P92" i="14"/>
  <c r="O92" i="14" s="1"/>
  <c r="N93" i="14" s="1"/>
  <c r="U68" i="14"/>
  <c r="AO68" i="14" s="1"/>
  <c r="T68" i="14"/>
  <c r="AL46" i="14"/>
  <c r="D46" i="14"/>
  <c r="H93" i="16"/>
  <c r="G93" i="16" s="1"/>
  <c r="F94" i="16" s="1"/>
  <c r="P92" i="16"/>
  <c r="O92" i="16" s="1"/>
  <c r="N93" i="16" s="1"/>
  <c r="L91" i="16"/>
  <c r="K91" i="16" s="1"/>
  <c r="J92" i="16" s="1"/>
  <c r="Y96" i="16"/>
  <c r="X96" i="16"/>
  <c r="W96" i="16"/>
  <c r="V97" i="16" s="1"/>
  <c r="AB95" i="16"/>
  <c r="AA95" i="16"/>
  <c r="Z96" i="16" s="1"/>
  <c r="AC95" i="16"/>
  <c r="U65" i="16"/>
  <c r="AO65" i="16" s="1"/>
  <c r="T65" i="16"/>
  <c r="AN46" i="16"/>
  <c r="C46" i="16"/>
  <c r="Y73" i="12"/>
  <c r="W73" i="12" s="1"/>
  <c r="V74" i="12" s="1"/>
  <c r="AA71" i="12"/>
  <c r="Z72" i="12" s="1"/>
  <c r="AB72" i="12" s="1"/>
  <c r="S63" i="12"/>
  <c r="R64" i="12" s="1"/>
  <c r="U64" i="12" s="1"/>
  <c r="AO64" i="12" s="1"/>
  <c r="H89" i="12"/>
  <c r="G89" i="12" s="1"/>
  <c r="F90" i="12" s="1"/>
  <c r="P88" i="12"/>
  <c r="O88" i="12" s="1"/>
  <c r="N89" i="12" s="1"/>
  <c r="L89" i="12"/>
  <c r="K89" i="12" s="1"/>
  <c r="J90" i="12" s="1"/>
  <c r="AM44" i="12"/>
  <c r="B45" i="12"/>
  <c r="Y97" i="17" l="1"/>
  <c r="W97" i="17"/>
  <c r="V98" i="17" s="1"/>
  <c r="X97" i="17"/>
  <c r="AC97" i="17"/>
  <c r="AA97" i="17"/>
  <c r="Z98" i="17" s="1"/>
  <c r="AB97" i="17"/>
  <c r="H94" i="17"/>
  <c r="G94" i="17" s="1"/>
  <c r="F95" i="17" s="1"/>
  <c r="L94" i="17"/>
  <c r="K94" i="17" s="1"/>
  <c r="J95" i="17" s="1"/>
  <c r="P95" i="17"/>
  <c r="O95" i="17" s="1"/>
  <c r="N96" i="17" s="1"/>
  <c r="T71" i="17"/>
  <c r="U71" i="17"/>
  <c r="AO71" i="17" s="1"/>
  <c r="AM47" i="17"/>
  <c r="B48" i="17"/>
  <c r="P93" i="14"/>
  <c r="O93" i="14" s="1"/>
  <c r="N94" i="14" s="1"/>
  <c r="L92" i="14"/>
  <c r="K92" i="14" s="1"/>
  <c r="J93" i="14" s="1"/>
  <c r="H92" i="14"/>
  <c r="G92" i="14" s="1"/>
  <c r="F93" i="14" s="1"/>
  <c r="AB95" i="14"/>
  <c r="AA95" i="14"/>
  <c r="Z96" i="14" s="1"/>
  <c r="AC95" i="14"/>
  <c r="S68" i="14"/>
  <c r="R69" i="14" s="1"/>
  <c r="X95" i="14"/>
  <c r="W95" i="14"/>
  <c r="V96" i="14" s="1"/>
  <c r="Y95" i="14"/>
  <c r="AN46" i="14"/>
  <c r="C46" i="14"/>
  <c r="L92" i="16"/>
  <c r="K92" i="16" s="1"/>
  <c r="J93" i="16" s="1"/>
  <c r="P93" i="16"/>
  <c r="O93" i="16" s="1"/>
  <c r="N94" i="16" s="1"/>
  <c r="AC96" i="16"/>
  <c r="AB96" i="16"/>
  <c r="AA96" i="16"/>
  <c r="Z97" i="16" s="1"/>
  <c r="H94" i="16"/>
  <c r="G94" i="16" s="1"/>
  <c r="F95" i="16" s="1"/>
  <c r="AM46" i="16"/>
  <c r="B47" i="16"/>
  <c r="Y97" i="16"/>
  <c r="W97" i="16"/>
  <c r="V98" i="16" s="1"/>
  <c r="X97" i="16"/>
  <c r="S65" i="16"/>
  <c r="R66" i="16" s="1"/>
  <c r="AC72" i="12"/>
  <c r="AA72" i="12" s="1"/>
  <c r="Z73" i="12" s="1"/>
  <c r="T64" i="12"/>
  <c r="S64" i="12" s="1"/>
  <c r="R65" i="12" s="1"/>
  <c r="X74" i="12"/>
  <c r="Y74" i="12"/>
  <c r="L90" i="12"/>
  <c r="K90" i="12" s="1"/>
  <c r="J91" i="12" s="1"/>
  <c r="H90" i="12"/>
  <c r="G90" i="12" s="1"/>
  <c r="F91" i="12" s="1"/>
  <c r="P89" i="12"/>
  <c r="O89" i="12" s="1"/>
  <c r="N90" i="12" s="1"/>
  <c r="AL45" i="12"/>
  <c r="D45" i="12"/>
  <c r="S71" i="17" l="1"/>
  <c r="R72" i="17" s="1"/>
  <c r="U72" i="17" s="1"/>
  <c r="AO72" i="17" s="1"/>
  <c r="L95" i="17"/>
  <c r="K95" i="17" s="1"/>
  <c r="J96" i="17" s="1"/>
  <c r="H95" i="17"/>
  <c r="G95" i="17" s="1"/>
  <c r="F96" i="17" s="1"/>
  <c r="W98" i="17"/>
  <c r="Y98" i="17"/>
  <c r="X98" i="17"/>
  <c r="V99" i="17"/>
  <c r="P96" i="17"/>
  <c r="O96" i="17" s="1"/>
  <c r="N97" i="17" s="1"/>
  <c r="AA98" i="17"/>
  <c r="Z99" i="17" s="1"/>
  <c r="AB98" i="17"/>
  <c r="AC98" i="17"/>
  <c r="AL48" i="17"/>
  <c r="D48" i="17"/>
  <c r="L93" i="14"/>
  <c r="K93" i="14" s="1"/>
  <c r="J94" i="14" s="1"/>
  <c r="H93" i="14"/>
  <c r="G93" i="14" s="1"/>
  <c r="F94" i="14" s="1"/>
  <c r="AC96" i="14"/>
  <c r="AB96" i="14"/>
  <c r="AA96" i="14"/>
  <c r="Z97" i="14" s="1"/>
  <c r="P94" i="14"/>
  <c r="O94" i="14" s="1"/>
  <c r="N95" i="14" s="1"/>
  <c r="U69" i="14"/>
  <c r="AO69" i="14" s="1"/>
  <c r="T69" i="14"/>
  <c r="Y96" i="14"/>
  <c r="X96" i="14"/>
  <c r="W96" i="14"/>
  <c r="V97" i="14" s="1"/>
  <c r="AM46" i="14"/>
  <c r="B47" i="14"/>
  <c r="W98" i="16"/>
  <c r="V99" i="16" s="1"/>
  <c r="X98" i="16"/>
  <c r="Y98" i="16"/>
  <c r="H95" i="16"/>
  <c r="G95" i="16" s="1"/>
  <c r="F96" i="16" s="1"/>
  <c r="P94" i="16"/>
  <c r="O94" i="16" s="1"/>
  <c r="N95" i="16" s="1"/>
  <c r="AC97" i="16"/>
  <c r="AB97" i="16"/>
  <c r="AA97" i="16"/>
  <c r="Z98" i="16" s="1"/>
  <c r="L93" i="16"/>
  <c r="K93" i="16" s="1"/>
  <c r="J94" i="16" s="1"/>
  <c r="AL47" i="16"/>
  <c r="D47" i="16"/>
  <c r="U66" i="16"/>
  <c r="AO66" i="16" s="1"/>
  <c r="T66" i="16"/>
  <c r="AB73" i="12"/>
  <c r="AC73" i="12"/>
  <c r="W74" i="12"/>
  <c r="V75" i="12" s="1"/>
  <c r="T65" i="12"/>
  <c r="U65" i="12"/>
  <c r="AO65" i="12" s="1"/>
  <c r="H91" i="12"/>
  <c r="G91" i="12" s="1"/>
  <c r="F92" i="12" s="1"/>
  <c r="P90" i="12"/>
  <c r="O90" i="12" s="1"/>
  <c r="N91" i="12" s="1"/>
  <c r="L91" i="12"/>
  <c r="K91" i="12" s="1"/>
  <c r="J92" i="12" s="1"/>
  <c r="AN45" i="12"/>
  <c r="C45" i="12"/>
  <c r="T72" i="17" l="1"/>
  <c r="S72" i="17" s="1"/>
  <c r="R73" i="17" s="1"/>
  <c r="H96" i="17"/>
  <c r="G96" i="17" s="1"/>
  <c r="F97" i="17" s="1"/>
  <c r="AB99" i="17"/>
  <c r="AA99" i="17"/>
  <c r="Z100" i="17" s="1"/>
  <c r="AC99" i="17"/>
  <c r="P97" i="17"/>
  <c r="O97" i="17" s="1"/>
  <c r="N98" i="17" s="1"/>
  <c r="L96" i="17"/>
  <c r="K96" i="17" s="1"/>
  <c r="J97" i="17" s="1"/>
  <c r="X99" i="17"/>
  <c r="W99" i="17"/>
  <c r="V100" i="17" s="1"/>
  <c r="Y99" i="17"/>
  <c r="AN48" i="17"/>
  <c r="C48" i="17"/>
  <c r="S69" i="14"/>
  <c r="R70" i="14" s="1"/>
  <c r="U70" i="14" s="1"/>
  <c r="AO70" i="14" s="1"/>
  <c r="Y97" i="14"/>
  <c r="X97" i="14"/>
  <c r="W97" i="14"/>
  <c r="V98" i="14" s="1"/>
  <c r="P95" i="14"/>
  <c r="O95" i="14" s="1"/>
  <c r="N96" i="14" s="1"/>
  <c r="H94" i="14"/>
  <c r="G94" i="14" s="1"/>
  <c r="F95" i="14" s="1"/>
  <c r="T70" i="14"/>
  <c r="AC97" i="14"/>
  <c r="AB97" i="14"/>
  <c r="AA97" i="14"/>
  <c r="Z98" i="14" s="1"/>
  <c r="L94" i="14"/>
  <c r="K94" i="14" s="1"/>
  <c r="J95" i="14" s="1"/>
  <c r="AL47" i="14"/>
  <c r="D47" i="14"/>
  <c r="L94" i="16"/>
  <c r="K94" i="16" s="1"/>
  <c r="J95" i="16" s="1"/>
  <c r="P95" i="16"/>
  <c r="O95" i="16" s="1"/>
  <c r="N96" i="16" s="1"/>
  <c r="AA98" i="16"/>
  <c r="AC98" i="16"/>
  <c r="AB98" i="16"/>
  <c r="Z99" i="16"/>
  <c r="H96" i="16"/>
  <c r="G96" i="16" s="1"/>
  <c r="F97" i="16" s="1"/>
  <c r="S66" i="16"/>
  <c r="R67" i="16" s="1"/>
  <c r="X99" i="16"/>
  <c r="W99" i="16"/>
  <c r="V100" i="16" s="1"/>
  <c r="Y99" i="16"/>
  <c r="AN47" i="16"/>
  <c r="C47" i="16"/>
  <c r="AA73" i="12"/>
  <c r="Z74" i="12" s="1"/>
  <c r="AC74" i="12" s="1"/>
  <c r="X75" i="12"/>
  <c r="Y75" i="12"/>
  <c r="S65" i="12"/>
  <c r="R66" i="12" s="1"/>
  <c r="P91" i="12"/>
  <c r="O91" i="12" s="1"/>
  <c r="N92" i="12" s="1"/>
  <c r="L92" i="12"/>
  <c r="K92" i="12" s="1"/>
  <c r="J93" i="12" s="1"/>
  <c r="H92" i="12"/>
  <c r="G92" i="12" s="1"/>
  <c r="F93" i="12" s="1"/>
  <c r="AM45" i="12"/>
  <c r="B46" i="12"/>
  <c r="AC100" i="17" l="1"/>
  <c r="AB100" i="17"/>
  <c r="AA100" i="17"/>
  <c r="Z101" i="17" s="1"/>
  <c r="Y100" i="17"/>
  <c r="X100" i="17"/>
  <c r="W100" i="17"/>
  <c r="V101" i="17" s="1"/>
  <c r="L97" i="17"/>
  <c r="K97" i="17" s="1"/>
  <c r="J98" i="17" s="1"/>
  <c r="P98" i="17"/>
  <c r="O98" i="17" s="1"/>
  <c r="N99" i="17"/>
  <c r="H97" i="17"/>
  <c r="G97" i="17" s="1"/>
  <c r="F98" i="17" s="1"/>
  <c r="U73" i="17"/>
  <c r="AO73" i="17" s="1"/>
  <c r="T73" i="17"/>
  <c r="AM48" i="17"/>
  <c r="B49" i="17"/>
  <c r="AA98" i="14"/>
  <c r="Z99" i="14" s="1"/>
  <c r="AC98" i="14"/>
  <c r="AB98" i="14"/>
  <c r="W98" i="14"/>
  <c r="V99" i="14" s="1"/>
  <c r="Y98" i="14"/>
  <c r="X98" i="14"/>
  <c r="H95" i="14"/>
  <c r="G95" i="14" s="1"/>
  <c r="F96" i="14" s="1"/>
  <c r="AN47" i="14"/>
  <c r="C47" i="14"/>
  <c r="L95" i="14"/>
  <c r="K95" i="14" s="1"/>
  <c r="J96" i="14" s="1"/>
  <c r="S70" i="14"/>
  <c r="R71" i="14" s="1"/>
  <c r="P96" i="14"/>
  <c r="O96" i="14" s="1"/>
  <c r="N97" i="14" s="1"/>
  <c r="H97" i="16"/>
  <c r="G97" i="16" s="1"/>
  <c r="F98" i="16" s="1"/>
  <c r="P96" i="16"/>
  <c r="O96" i="16" s="1"/>
  <c r="N97" i="16" s="1"/>
  <c r="L95" i="16"/>
  <c r="K95" i="16" s="1"/>
  <c r="J96" i="16" s="1"/>
  <c r="T67" i="16"/>
  <c r="U67" i="16"/>
  <c r="AO67" i="16" s="1"/>
  <c r="AB99" i="16"/>
  <c r="AA99" i="16"/>
  <c r="Z100" i="16" s="1"/>
  <c r="AC99" i="16"/>
  <c r="Y100" i="16"/>
  <c r="X100" i="16"/>
  <c r="W100" i="16"/>
  <c r="V101" i="16" s="1"/>
  <c r="AM47" i="16"/>
  <c r="B48" i="16"/>
  <c r="AB74" i="12"/>
  <c r="W75" i="12"/>
  <c r="V76" i="12" s="1"/>
  <c r="AA74" i="12"/>
  <c r="Z75" i="12" s="1"/>
  <c r="U66" i="12"/>
  <c r="AO66" i="12" s="1"/>
  <c r="T66" i="12"/>
  <c r="L93" i="12"/>
  <c r="K93" i="12" s="1"/>
  <c r="J94" i="12" s="1"/>
  <c r="P92" i="12"/>
  <c r="O92" i="12" s="1"/>
  <c r="N93" i="12" s="1"/>
  <c r="H93" i="12"/>
  <c r="G93" i="12" s="1"/>
  <c r="F94" i="12" s="1"/>
  <c r="AL46" i="12"/>
  <c r="D46" i="12"/>
  <c r="L98" i="17" l="1"/>
  <c r="K98" i="17" s="1"/>
  <c r="J99" i="17" s="1"/>
  <c r="AC101" i="17"/>
  <c r="AB101" i="17"/>
  <c r="AA101" i="17"/>
  <c r="Z102" i="17" s="1"/>
  <c r="Y101" i="17"/>
  <c r="W101" i="17"/>
  <c r="V102" i="17" s="1"/>
  <c r="X101" i="17"/>
  <c r="H98" i="17"/>
  <c r="G98" i="17" s="1"/>
  <c r="F99" i="17" s="1"/>
  <c r="P99" i="17"/>
  <c r="O99" i="17" s="1"/>
  <c r="N100" i="17" s="1"/>
  <c r="S73" i="17"/>
  <c r="R74" i="17" s="1"/>
  <c r="AL49" i="17"/>
  <c r="D49" i="17"/>
  <c r="S67" i="16"/>
  <c r="R68" i="16" s="1"/>
  <c r="T68" i="16" s="1"/>
  <c r="X99" i="14"/>
  <c r="W99" i="14"/>
  <c r="V100" i="14" s="1"/>
  <c r="Y99" i="14"/>
  <c r="P97" i="14"/>
  <c r="O97" i="14" s="1"/>
  <c r="N98" i="14" s="1"/>
  <c r="AB99" i="14"/>
  <c r="AA99" i="14"/>
  <c r="Z100" i="14" s="1"/>
  <c r="AC99" i="14"/>
  <c r="AM47" i="14"/>
  <c r="B48" i="14"/>
  <c r="T71" i="14"/>
  <c r="U71" i="14"/>
  <c r="AO71" i="14" s="1"/>
  <c r="L96" i="14"/>
  <c r="K96" i="14" s="1"/>
  <c r="J97" i="14" s="1"/>
  <c r="H96" i="14"/>
  <c r="G96" i="14" s="1"/>
  <c r="F97" i="14" s="1"/>
  <c r="AC100" i="16"/>
  <c r="AB100" i="16"/>
  <c r="AA100" i="16"/>
  <c r="Z101" i="16" s="1"/>
  <c r="L96" i="16"/>
  <c r="K96" i="16" s="1"/>
  <c r="J97" i="16" s="1"/>
  <c r="P97" i="16"/>
  <c r="O97" i="16" s="1"/>
  <c r="N98" i="16" s="1"/>
  <c r="H98" i="16"/>
  <c r="G98" i="16" s="1"/>
  <c r="F99" i="16" s="1"/>
  <c r="AL48" i="16"/>
  <c r="D48" i="16"/>
  <c r="Y101" i="16"/>
  <c r="X101" i="16"/>
  <c r="W101" i="16"/>
  <c r="V102" i="16" s="1"/>
  <c r="Y76" i="12"/>
  <c r="W76" i="12" s="1"/>
  <c r="V77" i="12" s="1"/>
  <c r="X76" i="12"/>
  <c r="AC75" i="12"/>
  <c r="AB75" i="12"/>
  <c r="S66" i="12"/>
  <c r="R67" i="12" s="1"/>
  <c r="H94" i="12"/>
  <c r="G94" i="12" s="1"/>
  <c r="F95" i="12" s="1"/>
  <c r="P93" i="12"/>
  <c r="O93" i="12" s="1"/>
  <c r="N94" i="12" s="1"/>
  <c r="L94" i="12"/>
  <c r="K94" i="12" s="1"/>
  <c r="J95" i="12" s="1"/>
  <c r="AN46" i="12"/>
  <c r="C46" i="12"/>
  <c r="U68" i="16" l="1"/>
  <c r="AO68" i="16" s="1"/>
  <c r="W102" i="17"/>
  <c r="X102" i="17"/>
  <c r="V103" i="17"/>
  <c r="Y102" i="17"/>
  <c r="P100" i="17"/>
  <c r="O100" i="17" s="1"/>
  <c r="N101" i="17" s="1"/>
  <c r="H99" i="17"/>
  <c r="G99" i="17" s="1"/>
  <c r="F100" i="17" s="1"/>
  <c r="AA102" i="17"/>
  <c r="AB102" i="17"/>
  <c r="AC102" i="17"/>
  <c r="Z103" i="17"/>
  <c r="T74" i="17"/>
  <c r="U74" i="17"/>
  <c r="AO74" i="17" s="1"/>
  <c r="AN49" i="17"/>
  <c r="C49" i="17"/>
  <c r="L99" i="17"/>
  <c r="K99" i="17" s="1"/>
  <c r="J100" i="17" s="1"/>
  <c r="S71" i="14"/>
  <c r="R72" i="14" s="1"/>
  <c r="U72" i="14" s="1"/>
  <c r="AO72" i="14" s="1"/>
  <c r="AC100" i="14"/>
  <c r="AB100" i="14"/>
  <c r="AA100" i="14"/>
  <c r="Z101" i="14" s="1"/>
  <c r="L97" i="14"/>
  <c r="K97" i="14" s="1"/>
  <c r="J98" i="14" s="1"/>
  <c r="P98" i="14"/>
  <c r="O98" i="14" s="1"/>
  <c r="N99" i="14" s="1"/>
  <c r="AL48" i="14"/>
  <c r="D48" i="14"/>
  <c r="Y100" i="14"/>
  <c r="X100" i="14"/>
  <c r="W100" i="14"/>
  <c r="V101" i="14" s="1"/>
  <c r="H97" i="14"/>
  <c r="G97" i="14" s="1"/>
  <c r="F98" i="14" s="1"/>
  <c r="L97" i="16"/>
  <c r="K97" i="16" s="1"/>
  <c r="J98" i="16" s="1"/>
  <c r="AC101" i="16"/>
  <c r="AB101" i="16"/>
  <c r="AA101" i="16"/>
  <c r="Z102" i="16" s="1"/>
  <c r="H99" i="16"/>
  <c r="G99" i="16" s="1"/>
  <c r="F100" i="16" s="1"/>
  <c r="P98" i="16"/>
  <c r="O98" i="16" s="1"/>
  <c r="N99" i="16" s="1"/>
  <c r="W102" i="16"/>
  <c r="V103" i="16" s="1"/>
  <c r="Y102" i="16"/>
  <c r="X102" i="16"/>
  <c r="AN48" i="16"/>
  <c r="C48" i="16"/>
  <c r="Y77" i="12"/>
  <c r="X77" i="12"/>
  <c r="AA75" i="12"/>
  <c r="Z76" i="12" s="1"/>
  <c r="T67" i="12"/>
  <c r="U67" i="12"/>
  <c r="AO67" i="12" s="1"/>
  <c r="L95" i="12"/>
  <c r="K95" i="12" s="1"/>
  <c r="J96" i="12" s="1"/>
  <c r="P94" i="12"/>
  <c r="O94" i="12" s="1"/>
  <c r="N95" i="12" s="1"/>
  <c r="H95" i="12"/>
  <c r="G95" i="12" s="1"/>
  <c r="F96" i="12" s="1"/>
  <c r="AM46" i="12"/>
  <c r="B47" i="12"/>
  <c r="S68" i="16" l="1"/>
  <c r="R69" i="16" s="1"/>
  <c r="U69" i="16" s="1"/>
  <c r="AO69" i="16" s="1"/>
  <c r="T72" i="14"/>
  <c r="S72" i="14" s="1"/>
  <c r="R73" i="14" s="1"/>
  <c r="T73" i="14" s="1"/>
  <c r="L100" i="17"/>
  <c r="K100" i="17" s="1"/>
  <c r="J101" i="17" s="1"/>
  <c r="H100" i="17"/>
  <c r="G100" i="17" s="1"/>
  <c r="F101" i="17" s="1"/>
  <c r="P101" i="17"/>
  <c r="O101" i="17" s="1"/>
  <c r="N102" i="17" s="1"/>
  <c r="AB103" i="17"/>
  <c r="AA103" i="17"/>
  <c r="Z104" i="17" s="1"/>
  <c r="AC103" i="17"/>
  <c r="X103" i="17"/>
  <c r="W103" i="17"/>
  <c r="V104" i="17" s="1"/>
  <c r="Y103" i="17"/>
  <c r="AM49" i="17"/>
  <c r="B50" i="17"/>
  <c r="S74" i="17"/>
  <c r="R75" i="17" s="1"/>
  <c r="P99" i="14"/>
  <c r="O99" i="14" s="1"/>
  <c r="N100" i="14" s="1"/>
  <c r="AC101" i="14"/>
  <c r="AB101" i="14"/>
  <c r="AA101" i="14"/>
  <c r="Z102" i="14" s="1"/>
  <c r="L98" i="14"/>
  <c r="K98" i="14" s="1"/>
  <c r="J99" i="14" s="1"/>
  <c r="Y101" i="14"/>
  <c r="X101" i="14"/>
  <c r="W101" i="14"/>
  <c r="V102" i="14" s="1"/>
  <c r="H98" i="14"/>
  <c r="G98" i="14" s="1"/>
  <c r="F99" i="14" s="1"/>
  <c r="U73" i="14"/>
  <c r="AO73" i="14" s="1"/>
  <c r="AN48" i="14"/>
  <c r="C48" i="14"/>
  <c r="H100" i="16"/>
  <c r="G100" i="16" s="1"/>
  <c r="F101" i="16" s="1"/>
  <c r="X103" i="16"/>
  <c r="W103" i="16"/>
  <c r="V104" i="16" s="1"/>
  <c r="Y103" i="16"/>
  <c r="P99" i="16"/>
  <c r="O99" i="16" s="1"/>
  <c r="N100" i="16" s="1"/>
  <c r="L98" i="16"/>
  <c r="K98" i="16" s="1"/>
  <c r="J99" i="16" s="1"/>
  <c r="AM48" i="16"/>
  <c r="B49" i="16"/>
  <c r="AA102" i="16"/>
  <c r="Z103" i="16" s="1"/>
  <c r="AC102" i="16"/>
  <c r="AB102" i="16"/>
  <c r="W77" i="12"/>
  <c r="V78" i="12" s="1"/>
  <c r="AB76" i="12"/>
  <c r="AC76" i="12"/>
  <c r="S67" i="12"/>
  <c r="R68" i="12" s="1"/>
  <c r="H96" i="12"/>
  <c r="G96" i="12" s="1"/>
  <c r="F97" i="12" s="1"/>
  <c r="P95" i="12"/>
  <c r="O95" i="12" s="1"/>
  <c r="N96" i="12" s="1"/>
  <c r="L96" i="12"/>
  <c r="K96" i="12" s="1"/>
  <c r="J97" i="12" s="1"/>
  <c r="AL47" i="12"/>
  <c r="D47" i="12"/>
  <c r="T69" i="16" l="1"/>
  <c r="S69" i="16" s="1"/>
  <c r="R70" i="16" s="1"/>
  <c r="Y104" i="17"/>
  <c r="X104" i="17"/>
  <c r="W104" i="17"/>
  <c r="V105" i="17" s="1"/>
  <c r="AC104" i="17"/>
  <c r="AB104" i="17"/>
  <c r="AA104" i="17"/>
  <c r="Z105" i="17" s="1"/>
  <c r="P102" i="17"/>
  <c r="O102" i="17" s="1"/>
  <c r="N103" i="17" s="1"/>
  <c r="L101" i="17"/>
  <c r="K101" i="17" s="1"/>
  <c r="J102" i="17" s="1"/>
  <c r="H101" i="17"/>
  <c r="G101" i="17" s="1"/>
  <c r="F102" i="17" s="1"/>
  <c r="D50" i="17"/>
  <c r="AL50" i="17"/>
  <c r="T75" i="17"/>
  <c r="U75" i="17"/>
  <c r="AO75" i="17" s="1"/>
  <c r="W102" i="14"/>
  <c r="V103" i="14"/>
  <c r="Y102" i="14"/>
  <c r="X102" i="14"/>
  <c r="AA102" i="14"/>
  <c r="Z103" i="14"/>
  <c r="AC102" i="14"/>
  <c r="AB102" i="14"/>
  <c r="H99" i="14"/>
  <c r="G99" i="14" s="1"/>
  <c r="F100" i="14" s="1"/>
  <c r="L99" i="14"/>
  <c r="K99" i="14" s="1"/>
  <c r="J100" i="14" s="1"/>
  <c r="P100" i="14"/>
  <c r="O100" i="14" s="1"/>
  <c r="N101" i="14" s="1"/>
  <c r="AM48" i="14"/>
  <c r="B49" i="14"/>
  <c r="S73" i="14"/>
  <c r="R74" i="14" s="1"/>
  <c r="Y104" i="16"/>
  <c r="X104" i="16"/>
  <c r="W104" i="16"/>
  <c r="V105" i="16" s="1"/>
  <c r="L99" i="16"/>
  <c r="K99" i="16" s="1"/>
  <c r="J100" i="16" s="1"/>
  <c r="P100" i="16"/>
  <c r="O100" i="16" s="1"/>
  <c r="N101" i="16" s="1"/>
  <c r="H101" i="16"/>
  <c r="G101" i="16" s="1"/>
  <c r="F102" i="16" s="1"/>
  <c r="AB103" i="16"/>
  <c r="AA103" i="16"/>
  <c r="Z104" i="16" s="1"/>
  <c r="AC103" i="16"/>
  <c r="AL49" i="16"/>
  <c r="D49" i="16"/>
  <c r="AA76" i="12"/>
  <c r="Z77" i="12" s="1"/>
  <c r="AB77" i="12" s="1"/>
  <c r="X78" i="12"/>
  <c r="Y78" i="12"/>
  <c r="W78" i="12" s="1"/>
  <c r="V79" i="12" s="1"/>
  <c r="U68" i="12"/>
  <c r="AO68" i="12" s="1"/>
  <c r="T68" i="12"/>
  <c r="P96" i="12"/>
  <c r="O96" i="12" s="1"/>
  <c r="N97" i="12" s="1"/>
  <c r="L97" i="12"/>
  <c r="K97" i="12" s="1"/>
  <c r="J98" i="12" s="1"/>
  <c r="H97" i="12"/>
  <c r="G97" i="12" s="1"/>
  <c r="F98" i="12" s="1"/>
  <c r="AN47" i="12"/>
  <c r="C47" i="12"/>
  <c r="T70" i="16" l="1"/>
  <c r="U70" i="16"/>
  <c r="AO70" i="16" s="1"/>
  <c r="L102" i="17"/>
  <c r="K102" i="17" s="1"/>
  <c r="J103" i="17" s="1"/>
  <c r="P103" i="17"/>
  <c r="O103" i="17" s="1"/>
  <c r="N104" i="17" s="1"/>
  <c r="Y105" i="17"/>
  <c r="W105" i="17"/>
  <c r="V106" i="17" s="1"/>
  <c r="X105" i="17"/>
  <c r="AC105" i="17"/>
  <c r="AA105" i="17"/>
  <c r="Z106" i="17" s="1"/>
  <c r="AB105" i="17"/>
  <c r="H102" i="17"/>
  <c r="G102" i="17" s="1"/>
  <c r="F103" i="17" s="1"/>
  <c r="S75" i="17"/>
  <c r="R76" i="17" s="1"/>
  <c r="AN50" i="17"/>
  <c r="C50" i="17"/>
  <c r="P101" i="14"/>
  <c r="O101" i="14" s="1"/>
  <c r="N102" i="14" s="1"/>
  <c r="L100" i="14"/>
  <c r="K100" i="14" s="1"/>
  <c r="J101" i="14" s="1"/>
  <c r="H100" i="14"/>
  <c r="G100" i="14" s="1"/>
  <c r="F101" i="14" s="1"/>
  <c r="AB103" i="14"/>
  <c r="AA103" i="14"/>
  <c r="Z104" i="14" s="1"/>
  <c r="AC103" i="14"/>
  <c r="X103" i="14"/>
  <c r="W103" i="14"/>
  <c r="V104" i="14" s="1"/>
  <c r="Y103" i="14"/>
  <c r="AL49" i="14"/>
  <c r="D49" i="14"/>
  <c r="U74" i="14"/>
  <c r="AO74" i="14" s="1"/>
  <c r="T74" i="14"/>
  <c r="AC104" i="16"/>
  <c r="AB104" i="16"/>
  <c r="AA104" i="16"/>
  <c r="Z105" i="16" s="1"/>
  <c r="L100" i="16"/>
  <c r="K100" i="16" s="1"/>
  <c r="J101" i="16" s="1"/>
  <c r="Y105" i="16"/>
  <c r="W105" i="16"/>
  <c r="V106" i="16" s="1"/>
  <c r="X105" i="16"/>
  <c r="H102" i="16"/>
  <c r="G102" i="16" s="1"/>
  <c r="F103" i="16" s="1"/>
  <c r="P101" i="16"/>
  <c r="O101" i="16" s="1"/>
  <c r="N102" i="16" s="1"/>
  <c r="AN49" i="16"/>
  <c r="C49" i="16"/>
  <c r="AC77" i="12"/>
  <c r="AA77" i="12" s="1"/>
  <c r="Z78" i="12" s="1"/>
  <c r="AC78" i="12" s="1"/>
  <c r="X79" i="12"/>
  <c r="X19" i="12" s="1"/>
  <c r="Y79" i="12"/>
  <c r="Y19" i="12" s="1"/>
  <c r="V19" i="12"/>
  <c r="S68" i="12"/>
  <c r="R69" i="12" s="1"/>
  <c r="L98" i="12"/>
  <c r="K98" i="12" s="1"/>
  <c r="J99" i="12" s="1"/>
  <c r="H98" i="12"/>
  <c r="G98" i="12" s="1"/>
  <c r="F99" i="12" s="1"/>
  <c r="P97" i="12"/>
  <c r="O97" i="12" s="1"/>
  <c r="N98" i="12" s="1"/>
  <c r="AM47" i="12"/>
  <c r="B48" i="12"/>
  <c r="S70" i="16" l="1"/>
  <c r="R71" i="16" s="1"/>
  <c r="T71" i="16" s="1"/>
  <c r="W106" i="17"/>
  <c r="X106" i="17"/>
  <c r="Y106" i="17"/>
  <c r="V107" i="17"/>
  <c r="AA106" i="17"/>
  <c r="AB106" i="17"/>
  <c r="Z107" i="17"/>
  <c r="AC106" i="17"/>
  <c r="P104" i="17"/>
  <c r="O104" i="17" s="1"/>
  <c r="N105" i="17" s="1"/>
  <c r="H103" i="17"/>
  <c r="G103" i="17" s="1"/>
  <c r="F104" i="17" s="1"/>
  <c r="L103" i="17"/>
  <c r="K103" i="17" s="1"/>
  <c r="J104" i="17" s="1"/>
  <c r="U76" i="17"/>
  <c r="AO76" i="17" s="1"/>
  <c r="T76" i="17"/>
  <c r="AM50" i="17"/>
  <c r="B51" i="17"/>
  <c r="L101" i="14"/>
  <c r="K101" i="14" s="1"/>
  <c r="J102" i="14" s="1"/>
  <c r="Y104" i="14"/>
  <c r="X104" i="14"/>
  <c r="W104" i="14"/>
  <c r="V105" i="14" s="1"/>
  <c r="H101" i="14"/>
  <c r="G101" i="14" s="1"/>
  <c r="F102" i="14" s="1"/>
  <c r="AC104" i="14"/>
  <c r="AB104" i="14"/>
  <c r="AA104" i="14"/>
  <c r="Z105" i="14" s="1"/>
  <c r="P102" i="14"/>
  <c r="O102" i="14" s="1"/>
  <c r="N103" i="14" s="1"/>
  <c r="S74" i="14"/>
  <c r="R75" i="14" s="1"/>
  <c r="AN49" i="14"/>
  <c r="C49" i="14"/>
  <c r="L101" i="16"/>
  <c r="K101" i="16" s="1"/>
  <c r="J102" i="16" s="1"/>
  <c r="AC105" i="16"/>
  <c r="AB105" i="16"/>
  <c r="AA105" i="16"/>
  <c r="Z106" i="16" s="1"/>
  <c r="P102" i="16"/>
  <c r="O102" i="16" s="1"/>
  <c r="N103" i="16" s="1"/>
  <c r="H103" i="16"/>
  <c r="G103" i="16" s="1"/>
  <c r="F104" i="16" s="1"/>
  <c r="W106" i="16"/>
  <c r="V107" i="16" s="1"/>
  <c r="Y106" i="16"/>
  <c r="X106" i="16"/>
  <c r="AM49" i="16"/>
  <c r="B50" i="16"/>
  <c r="W79" i="12"/>
  <c r="W19" i="12" s="1"/>
  <c r="AB78" i="12"/>
  <c r="AA78" i="12" s="1"/>
  <c r="Z79" i="12" s="1"/>
  <c r="T69" i="12"/>
  <c r="U69" i="12"/>
  <c r="AO69" i="12" s="1"/>
  <c r="H99" i="12"/>
  <c r="G99" i="12" s="1"/>
  <c r="F100" i="12" s="1"/>
  <c r="L99" i="12"/>
  <c r="K99" i="12" s="1"/>
  <c r="J100" i="12" s="1"/>
  <c r="P98" i="12"/>
  <c r="O98" i="12" s="1"/>
  <c r="N99" i="12" s="1"/>
  <c r="AL48" i="12"/>
  <c r="D48" i="12"/>
  <c r="U71" i="16" l="1"/>
  <c r="AO71" i="16" s="1"/>
  <c r="L104" i="17"/>
  <c r="K104" i="17" s="1"/>
  <c r="J105" i="17" s="1"/>
  <c r="H104" i="17"/>
  <c r="G104" i="17" s="1"/>
  <c r="F105" i="17" s="1"/>
  <c r="P105" i="17"/>
  <c r="O105" i="17" s="1"/>
  <c r="N106" i="17" s="1"/>
  <c r="X107" i="17"/>
  <c r="W107" i="17"/>
  <c r="V108" i="17" s="1"/>
  <c r="Y107" i="17"/>
  <c r="AB107" i="17"/>
  <c r="AA107" i="17"/>
  <c r="Z108" i="17" s="1"/>
  <c r="AC107" i="17"/>
  <c r="AL51" i="17"/>
  <c r="D51" i="17"/>
  <c r="S76" i="17"/>
  <c r="R77" i="17" s="1"/>
  <c r="AC105" i="14"/>
  <c r="AB105" i="14"/>
  <c r="AA105" i="14"/>
  <c r="Z106" i="14" s="1"/>
  <c r="Y105" i="14"/>
  <c r="X105" i="14"/>
  <c r="W105" i="14"/>
  <c r="V106" i="14" s="1"/>
  <c r="P103" i="14"/>
  <c r="O103" i="14" s="1"/>
  <c r="N104" i="14" s="1"/>
  <c r="H102" i="14"/>
  <c r="G102" i="14" s="1"/>
  <c r="F103" i="14" s="1"/>
  <c r="L102" i="14"/>
  <c r="K102" i="14" s="1"/>
  <c r="J103" i="14" s="1"/>
  <c r="T75" i="14"/>
  <c r="U75" i="14"/>
  <c r="AO75" i="14" s="1"/>
  <c r="AM49" i="14"/>
  <c r="B50" i="14"/>
  <c r="P103" i="16"/>
  <c r="O103" i="16" s="1"/>
  <c r="N104" i="16" s="1"/>
  <c r="H104" i="16"/>
  <c r="G104" i="16" s="1"/>
  <c r="F105" i="16" s="1"/>
  <c r="L102" i="16"/>
  <c r="K102" i="16" s="1"/>
  <c r="J103" i="16" s="1"/>
  <c r="X107" i="16"/>
  <c r="W107" i="16"/>
  <c r="V108" i="16" s="1"/>
  <c r="Y107" i="16"/>
  <c r="AL50" i="16"/>
  <c r="D50" i="16"/>
  <c r="AA106" i="16"/>
  <c r="Z107" i="16" s="1"/>
  <c r="AC106" i="16"/>
  <c r="AB106" i="16"/>
  <c r="V80" i="12"/>
  <c r="X80" i="12" s="1"/>
  <c r="Z19" i="12"/>
  <c r="AB79" i="12"/>
  <c r="AB19" i="12" s="1"/>
  <c r="AC79" i="12"/>
  <c r="AC19" i="12" s="1"/>
  <c r="S69" i="12"/>
  <c r="R70" i="12" s="1"/>
  <c r="L100" i="12"/>
  <c r="K100" i="12" s="1"/>
  <c r="J101" i="12" s="1"/>
  <c r="H100" i="12"/>
  <c r="G100" i="12" s="1"/>
  <c r="F101" i="12" s="1"/>
  <c r="P99" i="12"/>
  <c r="O99" i="12" s="1"/>
  <c r="N100" i="12" s="1"/>
  <c r="AN48" i="12"/>
  <c r="C48" i="12"/>
  <c r="S71" i="16" l="1"/>
  <c r="R72" i="16" s="1"/>
  <c r="T72" i="16" s="1"/>
  <c r="Y80" i="12"/>
  <c r="AC108" i="17"/>
  <c r="AB108" i="17"/>
  <c r="AA108" i="17"/>
  <c r="Z109" i="17" s="1"/>
  <c r="P106" i="17"/>
  <c r="O106" i="17" s="1"/>
  <c r="N107" i="17"/>
  <c r="H105" i="17"/>
  <c r="G105" i="17" s="1"/>
  <c r="F106" i="17" s="1"/>
  <c r="Y108" i="17"/>
  <c r="X108" i="17"/>
  <c r="W108" i="17"/>
  <c r="V109" i="17" s="1"/>
  <c r="L105" i="17"/>
  <c r="K105" i="17" s="1"/>
  <c r="J106" i="17" s="1"/>
  <c r="U77" i="17"/>
  <c r="AO77" i="17" s="1"/>
  <c r="T77" i="17"/>
  <c r="AN51" i="17"/>
  <c r="C51" i="17"/>
  <c r="S75" i="14"/>
  <c r="R76" i="14" s="1"/>
  <c r="U76" i="14" s="1"/>
  <c r="AO76" i="14" s="1"/>
  <c r="H103" i="14"/>
  <c r="G103" i="14" s="1"/>
  <c r="F104" i="14" s="1"/>
  <c r="AA106" i="14"/>
  <c r="Z107" i="14"/>
  <c r="AC106" i="14"/>
  <c r="AB106" i="14"/>
  <c r="P104" i="14"/>
  <c r="O104" i="14" s="1"/>
  <c r="N105" i="14" s="1"/>
  <c r="W106" i="14"/>
  <c r="V107" i="14"/>
  <c r="Y106" i="14"/>
  <c r="X106" i="14"/>
  <c r="L103" i="14"/>
  <c r="K103" i="14" s="1"/>
  <c r="J104" i="14" s="1"/>
  <c r="AL50" i="14"/>
  <c r="D50" i="14"/>
  <c r="Y108" i="16"/>
  <c r="X108" i="16"/>
  <c r="W108" i="16"/>
  <c r="V109" i="16" s="1"/>
  <c r="H105" i="16"/>
  <c r="G105" i="16" s="1"/>
  <c r="F106" i="16" s="1"/>
  <c r="AB107" i="16"/>
  <c r="AA107" i="16"/>
  <c r="Z108" i="16" s="1"/>
  <c r="AC107" i="16"/>
  <c r="L103" i="16"/>
  <c r="K103" i="16" s="1"/>
  <c r="J104" i="16" s="1"/>
  <c r="P104" i="16"/>
  <c r="O104" i="16" s="1"/>
  <c r="N105" i="16" s="1"/>
  <c r="AN50" i="16"/>
  <c r="C50" i="16"/>
  <c r="W80" i="12"/>
  <c r="V81" i="12" s="1"/>
  <c r="Y81" i="12" s="1"/>
  <c r="AA79" i="12"/>
  <c r="Z80" i="12" s="1"/>
  <c r="U70" i="12"/>
  <c r="AO70" i="12" s="1"/>
  <c r="T70" i="12"/>
  <c r="H101" i="12"/>
  <c r="G101" i="12" s="1"/>
  <c r="F102" i="12" s="1"/>
  <c r="P100" i="12"/>
  <c r="O100" i="12" s="1"/>
  <c r="N101" i="12" s="1"/>
  <c r="L101" i="12"/>
  <c r="K101" i="12" s="1"/>
  <c r="J102" i="12" s="1"/>
  <c r="AM48" i="12"/>
  <c r="B49" i="12"/>
  <c r="U72" i="16" l="1"/>
  <c r="T76" i="14"/>
  <c r="S76" i="14" s="1"/>
  <c r="R77" i="14" s="1"/>
  <c r="AC109" i="17"/>
  <c r="AB109" i="17"/>
  <c r="AA109" i="17"/>
  <c r="Z110" i="17" s="1"/>
  <c r="H106" i="17"/>
  <c r="G106" i="17" s="1"/>
  <c r="F107" i="17" s="1"/>
  <c r="L106" i="17"/>
  <c r="K106" i="17" s="1"/>
  <c r="J107" i="17" s="1"/>
  <c r="Y109" i="17"/>
  <c r="W109" i="17"/>
  <c r="V110" i="17" s="1"/>
  <c r="X109" i="17"/>
  <c r="P107" i="17"/>
  <c r="O107" i="17" s="1"/>
  <c r="N108" i="17" s="1"/>
  <c r="AM51" i="17"/>
  <c r="B52" i="17"/>
  <c r="S77" i="17"/>
  <c r="R78" i="17" s="1"/>
  <c r="P105" i="14"/>
  <c r="O105" i="14" s="1"/>
  <c r="N106" i="14" s="1"/>
  <c r="L104" i="14"/>
  <c r="K104" i="14" s="1"/>
  <c r="J105" i="14" s="1"/>
  <c r="H104" i="14"/>
  <c r="G104" i="14" s="1"/>
  <c r="F105" i="14" s="1"/>
  <c r="X107" i="14"/>
  <c r="W107" i="14"/>
  <c r="V108" i="14" s="1"/>
  <c r="Y107" i="14"/>
  <c r="AB107" i="14"/>
  <c r="AA107" i="14"/>
  <c r="Z108" i="14" s="1"/>
  <c r="AC107" i="14"/>
  <c r="AN50" i="14"/>
  <c r="C50" i="14"/>
  <c r="P105" i="16"/>
  <c r="O105" i="16" s="1"/>
  <c r="N106" i="16" s="1"/>
  <c r="L104" i="16"/>
  <c r="K104" i="16" s="1"/>
  <c r="J105" i="16" s="1"/>
  <c r="H106" i="16"/>
  <c r="G106" i="16" s="1"/>
  <c r="F107" i="16" s="1"/>
  <c r="Y109" i="16"/>
  <c r="X109" i="16"/>
  <c r="W109" i="16"/>
  <c r="V110" i="16" s="1"/>
  <c r="AC108" i="16"/>
  <c r="AB108" i="16"/>
  <c r="AA108" i="16"/>
  <c r="Z109" i="16" s="1"/>
  <c r="AM50" i="16"/>
  <c r="B51" i="16"/>
  <c r="W81" i="12"/>
  <c r="V82" i="12" s="1"/>
  <c r="Y82" i="12" s="1"/>
  <c r="X81" i="12"/>
  <c r="AA19" i="12"/>
  <c r="AC80" i="12"/>
  <c r="AB80" i="12"/>
  <c r="AA80" i="12" s="1"/>
  <c r="Z81" i="12" s="1"/>
  <c r="S70" i="12"/>
  <c r="R71" i="12" s="1"/>
  <c r="L102" i="12"/>
  <c r="K102" i="12" s="1"/>
  <c r="J103" i="12" s="1"/>
  <c r="P101" i="12"/>
  <c r="O101" i="12" s="1"/>
  <c r="N102" i="12" s="1"/>
  <c r="H102" i="12"/>
  <c r="G102" i="12" s="1"/>
  <c r="F103" i="12" s="1"/>
  <c r="AL49" i="12"/>
  <c r="D49" i="12"/>
  <c r="AO72" i="16" l="1"/>
  <c r="S72" i="16"/>
  <c r="R73" i="16" s="1"/>
  <c r="AA110" i="17"/>
  <c r="AC110" i="17"/>
  <c r="AB110" i="17"/>
  <c r="Z111" i="17"/>
  <c r="H107" i="17"/>
  <c r="G107" i="17" s="1"/>
  <c r="F108" i="17" s="1"/>
  <c r="W110" i="17"/>
  <c r="V111" i="17" s="1"/>
  <c r="X110" i="17"/>
  <c r="Y110" i="17"/>
  <c r="P108" i="17"/>
  <c r="O108" i="17" s="1"/>
  <c r="N109" i="17" s="1"/>
  <c r="L107" i="17"/>
  <c r="K107" i="17" s="1"/>
  <c r="J108" i="17" s="1"/>
  <c r="AL52" i="17"/>
  <c r="D52" i="17"/>
  <c r="U78" i="17"/>
  <c r="AO78" i="17" s="1"/>
  <c r="T78" i="17"/>
  <c r="H105" i="14"/>
  <c r="G105" i="14" s="1"/>
  <c r="F106" i="14" s="1"/>
  <c r="Y108" i="14"/>
  <c r="X108" i="14"/>
  <c r="W108" i="14"/>
  <c r="V109" i="14" s="1"/>
  <c r="AC108" i="14"/>
  <c r="AB108" i="14"/>
  <c r="AA108" i="14"/>
  <c r="Z109" i="14" s="1"/>
  <c r="P106" i="14"/>
  <c r="O106" i="14" s="1"/>
  <c r="N107" i="14" s="1"/>
  <c r="U77" i="14"/>
  <c r="AO77" i="14" s="1"/>
  <c r="T77" i="14"/>
  <c r="L105" i="14"/>
  <c r="K105" i="14" s="1"/>
  <c r="J106" i="14" s="1"/>
  <c r="AM50" i="14"/>
  <c r="B51" i="14"/>
  <c r="H107" i="16"/>
  <c r="G107" i="16" s="1"/>
  <c r="F108" i="16" s="1"/>
  <c r="L105" i="16"/>
  <c r="K105" i="16" s="1"/>
  <c r="J106" i="16" s="1"/>
  <c r="P106" i="16"/>
  <c r="O106" i="16" s="1"/>
  <c r="N107" i="16" s="1"/>
  <c r="AC109" i="16"/>
  <c r="AA109" i="16"/>
  <c r="Z110" i="16" s="1"/>
  <c r="AB109" i="16"/>
  <c r="AL51" i="16"/>
  <c r="D51" i="16"/>
  <c r="W110" i="16"/>
  <c r="V111" i="16" s="1"/>
  <c r="Y110" i="16"/>
  <c r="X110" i="16"/>
  <c r="X82" i="12"/>
  <c r="W82" i="12"/>
  <c r="V83" i="12" s="1"/>
  <c r="AC81" i="12"/>
  <c r="AB81" i="12"/>
  <c r="T71" i="12"/>
  <c r="U71" i="12"/>
  <c r="AO71" i="12" s="1"/>
  <c r="P102" i="12"/>
  <c r="O102" i="12" s="1"/>
  <c r="N103" i="12" s="1"/>
  <c r="L103" i="12"/>
  <c r="K103" i="12" s="1"/>
  <c r="J104" i="12" s="1"/>
  <c r="H103" i="12"/>
  <c r="G103" i="12" s="1"/>
  <c r="F104" i="12" s="1"/>
  <c r="AN49" i="12"/>
  <c r="C49" i="12"/>
  <c r="U73" i="16" l="1"/>
  <c r="AO73" i="16" s="1"/>
  <c r="T73" i="16"/>
  <c r="S73" i="16" s="1"/>
  <c r="R74" i="16" s="1"/>
  <c r="S78" i="17"/>
  <c r="R79" i="17" s="1"/>
  <c r="T79" i="17" s="1"/>
  <c r="X111" i="17"/>
  <c r="W111" i="17"/>
  <c r="Y111" i="17"/>
  <c r="V112" i="17"/>
  <c r="L108" i="17"/>
  <c r="K108" i="17" s="1"/>
  <c r="J109" i="17" s="1"/>
  <c r="P109" i="17"/>
  <c r="O109" i="17" s="1"/>
  <c r="N110" i="17" s="1"/>
  <c r="H108" i="17"/>
  <c r="G108" i="17" s="1"/>
  <c r="F109" i="17" s="1"/>
  <c r="AB111" i="17"/>
  <c r="AA111" i="17"/>
  <c r="Z112" i="17" s="1"/>
  <c r="AC111" i="17"/>
  <c r="AN52" i="17"/>
  <c r="C52" i="17"/>
  <c r="P107" i="14"/>
  <c r="O107" i="14" s="1"/>
  <c r="N108" i="14" s="1"/>
  <c r="Y109" i="14"/>
  <c r="X109" i="14"/>
  <c r="W109" i="14"/>
  <c r="V110" i="14" s="1"/>
  <c r="L106" i="14"/>
  <c r="K106" i="14" s="1"/>
  <c r="J107" i="14" s="1"/>
  <c r="AC109" i="14"/>
  <c r="AB109" i="14"/>
  <c r="AA109" i="14"/>
  <c r="Z110" i="14" s="1"/>
  <c r="H106" i="14"/>
  <c r="G106" i="14" s="1"/>
  <c r="F107" i="14" s="1"/>
  <c r="AL51" i="14"/>
  <c r="D51" i="14"/>
  <c r="S77" i="14"/>
  <c r="R78" i="14" s="1"/>
  <c r="X111" i="16"/>
  <c r="W111" i="16"/>
  <c r="V112" i="16" s="1"/>
  <c r="Y111" i="16"/>
  <c r="P107" i="16"/>
  <c r="O107" i="16" s="1"/>
  <c r="N108" i="16" s="1"/>
  <c r="L106" i="16"/>
  <c r="K106" i="16" s="1"/>
  <c r="J107" i="16" s="1"/>
  <c r="H108" i="16"/>
  <c r="G108" i="16" s="1"/>
  <c r="F109" i="16" s="1"/>
  <c r="AN51" i="16"/>
  <c r="C51" i="16"/>
  <c r="AA110" i="16"/>
  <c r="Z111" i="16" s="1"/>
  <c r="AC110" i="16"/>
  <c r="AB110" i="16"/>
  <c r="Y83" i="12"/>
  <c r="W83" i="12" s="1"/>
  <c r="V84" i="12" s="1"/>
  <c r="X83" i="12"/>
  <c r="AA81" i="12"/>
  <c r="Z82" i="12" s="1"/>
  <c r="S71" i="12"/>
  <c r="R72" i="12" s="1"/>
  <c r="L104" i="12"/>
  <c r="K104" i="12" s="1"/>
  <c r="J105" i="12" s="1"/>
  <c r="H104" i="12"/>
  <c r="G104" i="12" s="1"/>
  <c r="F105" i="12" s="1"/>
  <c r="P103" i="12"/>
  <c r="O103" i="12" s="1"/>
  <c r="N104" i="12" s="1"/>
  <c r="AM49" i="12"/>
  <c r="B50" i="12"/>
  <c r="U74" i="16" l="1"/>
  <c r="AO74" i="16" s="1"/>
  <c r="T74" i="16"/>
  <c r="S74" i="16"/>
  <c r="R75" i="16" s="1"/>
  <c r="U79" i="17"/>
  <c r="AO79" i="17" s="1"/>
  <c r="AC112" i="17"/>
  <c r="AB112" i="17"/>
  <c r="AA112" i="17"/>
  <c r="Z113" i="17" s="1"/>
  <c r="L109" i="17"/>
  <c r="K109" i="17" s="1"/>
  <c r="J110" i="17" s="1"/>
  <c r="P110" i="17"/>
  <c r="O110" i="17" s="1"/>
  <c r="N111" i="17" s="1"/>
  <c r="H109" i="17"/>
  <c r="G109" i="17" s="1"/>
  <c r="F110" i="17" s="1"/>
  <c r="Y112" i="17"/>
  <c r="X112" i="17"/>
  <c r="W112" i="17"/>
  <c r="V113" i="17" s="1"/>
  <c r="AM52" i="17"/>
  <c r="B53" i="17"/>
  <c r="S79" i="17"/>
  <c r="R80" i="17" s="1"/>
  <c r="W110" i="14"/>
  <c r="V111" i="14" s="1"/>
  <c r="Y110" i="14"/>
  <c r="X110" i="14"/>
  <c r="H107" i="14"/>
  <c r="G107" i="14" s="1"/>
  <c r="F108" i="14" s="1"/>
  <c r="AA110" i="14"/>
  <c r="Z111" i="14" s="1"/>
  <c r="AC110" i="14"/>
  <c r="AB110" i="14"/>
  <c r="P108" i="14"/>
  <c r="O108" i="14" s="1"/>
  <c r="N109" i="14" s="1"/>
  <c r="U78" i="14"/>
  <c r="AO78" i="14" s="1"/>
  <c r="T78" i="14"/>
  <c r="L107" i="14"/>
  <c r="K107" i="14" s="1"/>
  <c r="J108" i="14" s="1"/>
  <c r="AN51" i="14"/>
  <c r="C51" i="14"/>
  <c r="H109" i="16"/>
  <c r="G109" i="16" s="1"/>
  <c r="F110" i="16" s="1"/>
  <c r="L107" i="16"/>
  <c r="K107" i="16" s="1"/>
  <c r="J108" i="16" s="1"/>
  <c r="AB111" i="16"/>
  <c r="AA111" i="16"/>
  <c r="Z112" i="16" s="1"/>
  <c r="AC111" i="16"/>
  <c r="P108" i="16"/>
  <c r="O108" i="16" s="1"/>
  <c r="N109" i="16" s="1"/>
  <c r="AM51" i="16"/>
  <c r="B52" i="16"/>
  <c r="V113" i="16"/>
  <c r="Y112" i="16"/>
  <c r="X112" i="16"/>
  <c r="W112" i="16"/>
  <c r="X84" i="12"/>
  <c r="W84" i="12" s="1"/>
  <c r="V85" i="12" s="1"/>
  <c r="Y84" i="12"/>
  <c r="AC82" i="12"/>
  <c r="AB82" i="12"/>
  <c r="T72" i="12"/>
  <c r="U72" i="12"/>
  <c r="AO72" i="12" s="1"/>
  <c r="H105" i="12"/>
  <c r="G105" i="12" s="1"/>
  <c r="F106" i="12" s="1"/>
  <c r="P104" i="12"/>
  <c r="O104" i="12" s="1"/>
  <c r="N105" i="12" s="1"/>
  <c r="L105" i="12"/>
  <c r="K105" i="12" s="1"/>
  <c r="J106" i="12" s="1"/>
  <c r="AL50" i="12"/>
  <c r="D50" i="12"/>
  <c r="T75" i="16" l="1"/>
  <c r="U75" i="16"/>
  <c r="AO75" i="16" s="1"/>
  <c r="S75" i="16"/>
  <c r="R76" i="16" s="1"/>
  <c r="U76" i="16" s="1"/>
  <c r="AO76" i="16" s="1"/>
  <c r="AC113" i="17"/>
  <c r="AA113" i="17"/>
  <c r="Z114" i="17" s="1"/>
  <c r="AB113" i="17"/>
  <c r="H110" i="17"/>
  <c r="G110" i="17" s="1"/>
  <c r="F111" i="17" s="1"/>
  <c r="L110" i="17"/>
  <c r="K110" i="17" s="1"/>
  <c r="J111" i="17" s="1"/>
  <c r="Y113" i="17"/>
  <c r="X113" i="17"/>
  <c r="W113" i="17"/>
  <c r="V114" i="17" s="1"/>
  <c r="P111" i="17"/>
  <c r="O111" i="17" s="1"/>
  <c r="N112" i="17" s="1"/>
  <c r="AL53" i="17"/>
  <c r="D53" i="17"/>
  <c r="U80" i="17"/>
  <c r="T80" i="17"/>
  <c r="T20" i="17" s="1"/>
  <c r="R20" i="17"/>
  <c r="P109" i="14"/>
  <c r="O109" i="14" s="1"/>
  <c r="N110" i="14" s="1"/>
  <c r="H108" i="14"/>
  <c r="G108" i="14" s="1"/>
  <c r="F109" i="14" s="1"/>
  <c r="X111" i="14"/>
  <c r="W111" i="14"/>
  <c r="V112" i="14" s="1"/>
  <c r="Y111" i="14"/>
  <c r="AB111" i="14"/>
  <c r="AA111" i="14"/>
  <c r="Z112" i="14"/>
  <c r="AC111" i="14"/>
  <c r="AM51" i="14"/>
  <c r="B52" i="14"/>
  <c r="L108" i="14"/>
  <c r="K108" i="14" s="1"/>
  <c r="J109" i="14" s="1"/>
  <c r="S78" i="14"/>
  <c r="R79" i="14" s="1"/>
  <c r="L108" i="16"/>
  <c r="K108" i="16" s="1"/>
  <c r="J109" i="16" s="1"/>
  <c r="AC112" i="16"/>
  <c r="AB112" i="16"/>
  <c r="AA112" i="16"/>
  <c r="Z113" i="16" s="1"/>
  <c r="Y113" i="16"/>
  <c r="W113" i="16"/>
  <c r="V114" i="16" s="1"/>
  <c r="X113" i="16"/>
  <c r="AL52" i="16"/>
  <c r="D52" i="16"/>
  <c r="P109" i="16"/>
  <c r="O109" i="16" s="1"/>
  <c r="N110" i="16" s="1"/>
  <c r="H110" i="16"/>
  <c r="G110" i="16" s="1"/>
  <c r="F111" i="16" s="1"/>
  <c r="Y85" i="12"/>
  <c r="W85" i="12" s="1"/>
  <c r="V86" i="12" s="1"/>
  <c r="X85" i="12"/>
  <c r="AA82" i="12"/>
  <c r="Z83" i="12" s="1"/>
  <c r="S72" i="12"/>
  <c r="R73" i="12" s="1"/>
  <c r="P105" i="12"/>
  <c r="O105" i="12" s="1"/>
  <c r="N106" i="12" s="1"/>
  <c r="L106" i="12"/>
  <c r="K106" i="12" s="1"/>
  <c r="J107" i="12" s="1"/>
  <c r="H106" i="12"/>
  <c r="G106" i="12" s="1"/>
  <c r="F107" i="12" s="1"/>
  <c r="AN50" i="12"/>
  <c r="C50" i="12"/>
  <c r="T76" i="16" l="1"/>
  <c r="S76" i="16" s="1"/>
  <c r="R77" i="16" s="1"/>
  <c r="U77" i="16" s="1"/>
  <c r="AO77" i="16" s="1"/>
  <c r="H111" i="17"/>
  <c r="G111" i="17" s="1"/>
  <c r="F112" i="17" s="1"/>
  <c r="AA114" i="17"/>
  <c r="Z115" i="17" s="1"/>
  <c r="AB114" i="17"/>
  <c r="AC114" i="17"/>
  <c r="W114" i="17"/>
  <c r="V115" i="17" s="1"/>
  <c r="X114" i="17"/>
  <c r="Y114" i="17"/>
  <c r="P112" i="17"/>
  <c r="O112" i="17" s="1"/>
  <c r="N113" i="17" s="1"/>
  <c r="L111" i="17"/>
  <c r="K111" i="17" s="1"/>
  <c r="J112" i="17" s="1"/>
  <c r="U20" i="17"/>
  <c r="AO80" i="17"/>
  <c r="AO20" i="17" s="1"/>
  <c r="S80" i="17"/>
  <c r="AN53" i="17"/>
  <c r="C53" i="17"/>
  <c r="T77" i="16"/>
  <c r="H109" i="14"/>
  <c r="G109" i="14" s="1"/>
  <c r="F110" i="14" s="1"/>
  <c r="L109" i="14"/>
  <c r="K109" i="14" s="1"/>
  <c r="J110" i="14" s="1"/>
  <c r="P110" i="14"/>
  <c r="O110" i="14" s="1"/>
  <c r="N111" i="14" s="1"/>
  <c r="AC112" i="14"/>
  <c r="AB112" i="14"/>
  <c r="AA112" i="14"/>
  <c r="Z113" i="14" s="1"/>
  <c r="AL52" i="14"/>
  <c r="D52" i="14"/>
  <c r="V113" i="14"/>
  <c r="Y112" i="14"/>
  <c r="X112" i="14"/>
  <c r="W112" i="14"/>
  <c r="T79" i="14"/>
  <c r="T19" i="14" s="1"/>
  <c r="R19" i="14"/>
  <c r="U79" i="14"/>
  <c r="P110" i="16"/>
  <c r="O110" i="16" s="1"/>
  <c r="N111" i="16" s="1"/>
  <c r="L109" i="16"/>
  <c r="K109" i="16" s="1"/>
  <c r="J110" i="16" s="1"/>
  <c r="W114" i="16"/>
  <c r="V115" i="16"/>
  <c r="X114" i="16"/>
  <c r="Y114" i="16"/>
  <c r="H111" i="16"/>
  <c r="G111" i="16" s="1"/>
  <c r="F112" i="16" s="1"/>
  <c r="AC113" i="16"/>
  <c r="AB113" i="16"/>
  <c r="AA113" i="16"/>
  <c r="Z114" i="16" s="1"/>
  <c r="AN52" i="16"/>
  <c r="C52" i="16"/>
  <c r="S77" i="16"/>
  <c r="R78" i="16" s="1"/>
  <c r="X86" i="12"/>
  <c r="Y86" i="12"/>
  <c r="AC83" i="12"/>
  <c r="AB83" i="12"/>
  <c r="T73" i="12"/>
  <c r="U73" i="12"/>
  <c r="AO73" i="12" s="1"/>
  <c r="L107" i="12"/>
  <c r="K107" i="12" s="1"/>
  <c r="J108" i="12" s="1"/>
  <c r="P106" i="12"/>
  <c r="O106" i="12" s="1"/>
  <c r="N107" i="12" s="1"/>
  <c r="H107" i="12"/>
  <c r="G107" i="12" s="1"/>
  <c r="F108" i="12" s="1"/>
  <c r="AM50" i="12"/>
  <c r="B51" i="12"/>
  <c r="P113" i="17" l="1"/>
  <c r="O113" i="17" s="1"/>
  <c r="N114" i="17" s="1"/>
  <c r="AB115" i="17"/>
  <c r="AA115" i="17"/>
  <c r="Z116" i="17" s="1"/>
  <c r="AC115" i="17"/>
  <c r="L112" i="17"/>
  <c r="K112" i="17" s="1"/>
  <c r="J113" i="17" s="1"/>
  <c r="X115" i="17"/>
  <c r="W115" i="17"/>
  <c r="V116" i="17" s="1"/>
  <c r="Y115" i="17"/>
  <c r="H112" i="17"/>
  <c r="G112" i="17" s="1"/>
  <c r="F113" i="17" s="1"/>
  <c r="AM53" i="17"/>
  <c r="B54" i="17"/>
  <c r="S20" i="17"/>
  <c r="R81" i="17"/>
  <c r="S79" i="14"/>
  <c r="S19" i="14" s="1"/>
  <c r="P111" i="14"/>
  <c r="O111" i="14" s="1"/>
  <c r="N112" i="14" s="1"/>
  <c r="AC113" i="14"/>
  <c r="AB113" i="14"/>
  <c r="AA113" i="14"/>
  <c r="Z114" i="14" s="1"/>
  <c r="L110" i="14"/>
  <c r="K110" i="14" s="1"/>
  <c r="J111" i="14" s="1"/>
  <c r="H110" i="14"/>
  <c r="G110" i="14" s="1"/>
  <c r="F111" i="14" s="1"/>
  <c r="Y113" i="14"/>
  <c r="X113" i="14"/>
  <c r="W113" i="14"/>
  <c r="V114" i="14" s="1"/>
  <c r="U19" i="14"/>
  <c r="AO79" i="14"/>
  <c r="AO19" i="14" s="1"/>
  <c r="AN52" i="14"/>
  <c r="C52" i="14"/>
  <c r="H112" i="16"/>
  <c r="G112" i="16" s="1"/>
  <c r="F113" i="16" s="1"/>
  <c r="L110" i="16"/>
  <c r="K110" i="16" s="1"/>
  <c r="J111" i="16" s="1"/>
  <c r="P111" i="16"/>
  <c r="O111" i="16" s="1"/>
  <c r="N112" i="16" s="1"/>
  <c r="AM52" i="16"/>
  <c r="B53" i="16"/>
  <c r="AA114" i="16"/>
  <c r="Z115" i="16" s="1"/>
  <c r="AC114" i="16"/>
  <c r="AB114" i="16"/>
  <c r="X115" i="16"/>
  <c r="W115" i="16"/>
  <c r="V116" i="16" s="1"/>
  <c r="Y115" i="16"/>
  <c r="U78" i="16"/>
  <c r="AO78" i="16" s="1"/>
  <c r="T78" i="16"/>
  <c r="W86" i="12"/>
  <c r="V87" i="12" s="1"/>
  <c r="AA83" i="12"/>
  <c r="Z84" i="12" s="1"/>
  <c r="S73" i="12"/>
  <c r="R74" i="12" s="1"/>
  <c r="L108" i="12"/>
  <c r="K108" i="12" s="1"/>
  <c r="J109" i="12" s="1"/>
  <c r="H108" i="12"/>
  <c r="G108" i="12" s="1"/>
  <c r="F109" i="12" s="1"/>
  <c r="P107" i="12"/>
  <c r="O107" i="12" s="1"/>
  <c r="N108" i="12" s="1"/>
  <c r="AL51" i="12"/>
  <c r="D51" i="12"/>
  <c r="R80" i="14" l="1"/>
  <c r="Y116" i="17"/>
  <c r="X116" i="17"/>
  <c r="W116" i="17"/>
  <c r="V117" i="17" s="1"/>
  <c r="AC116" i="17"/>
  <c r="AB116" i="17"/>
  <c r="AA116" i="17"/>
  <c r="Z117" i="17" s="1"/>
  <c r="H113" i="17"/>
  <c r="G113" i="17" s="1"/>
  <c r="F114" i="17" s="1"/>
  <c r="L113" i="17"/>
  <c r="K113" i="17" s="1"/>
  <c r="J114" i="17" s="1"/>
  <c r="P114" i="17"/>
  <c r="O114" i="17" s="1"/>
  <c r="N115" i="17"/>
  <c r="AL54" i="17"/>
  <c r="D54" i="17"/>
  <c r="U81" i="17"/>
  <c r="AO81" i="17" s="1"/>
  <c r="T81" i="17"/>
  <c r="W114" i="14"/>
  <c r="V115" i="14"/>
  <c r="Y114" i="14"/>
  <c r="X114" i="14"/>
  <c r="L111" i="14"/>
  <c r="K111" i="14" s="1"/>
  <c r="J112" i="14" s="1"/>
  <c r="H111" i="14"/>
  <c r="G111" i="14" s="1"/>
  <c r="F112" i="14" s="1"/>
  <c r="P112" i="14"/>
  <c r="O112" i="14" s="1"/>
  <c r="N113" i="14" s="1"/>
  <c r="AM52" i="14"/>
  <c r="B53" i="14"/>
  <c r="AA114" i="14"/>
  <c r="Z115" i="14"/>
  <c r="AC114" i="14"/>
  <c r="AB114" i="14"/>
  <c r="U80" i="14"/>
  <c r="AO80" i="14" s="1"/>
  <c r="T80" i="14"/>
  <c r="P112" i="16"/>
  <c r="O112" i="16" s="1"/>
  <c r="N113" i="16" s="1"/>
  <c r="L111" i="16"/>
  <c r="K111" i="16" s="1"/>
  <c r="J112" i="16" s="1"/>
  <c r="H113" i="16"/>
  <c r="G113" i="16" s="1"/>
  <c r="F114" i="16" s="1"/>
  <c r="AL53" i="16"/>
  <c r="D53" i="16"/>
  <c r="Y116" i="16"/>
  <c r="X116" i="16"/>
  <c r="W116" i="16"/>
  <c r="V117" i="16" s="1"/>
  <c r="AB115" i="16"/>
  <c r="AA115" i="16"/>
  <c r="Z116" i="16" s="1"/>
  <c r="AC115" i="16"/>
  <c r="S78" i="16"/>
  <c r="R79" i="16" s="1"/>
  <c r="Y87" i="12"/>
  <c r="W87" i="12" s="1"/>
  <c r="V88" i="12" s="1"/>
  <c r="X87" i="12"/>
  <c r="AC84" i="12"/>
  <c r="AB84" i="12"/>
  <c r="U74" i="12"/>
  <c r="AO74" i="12" s="1"/>
  <c r="T74" i="12"/>
  <c r="H109" i="12"/>
  <c r="G109" i="12" s="1"/>
  <c r="F110" i="12" s="1"/>
  <c r="P108" i="12"/>
  <c r="O108" i="12" s="1"/>
  <c r="N109" i="12" s="1"/>
  <c r="L109" i="12"/>
  <c r="K109" i="12" s="1"/>
  <c r="J110" i="12" s="1"/>
  <c r="AN51" i="12"/>
  <c r="C51" i="12"/>
  <c r="S81" i="17" l="1"/>
  <c r="R82" i="17" s="1"/>
  <c r="G26" i="15" s="1"/>
  <c r="L114" i="17"/>
  <c r="K114" i="17" s="1"/>
  <c r="J115" i="17" s="1"/>
  <c r="H114" i="17"/>
  <c r="G114" i="17" s="1"/>
  <c r="F115" i="17" s="1"/>
  <c r="Y117" i="17"/>
  <c r="W117" i="17"/>
  <c r="V118" i="17" s="1"/>
  <c r="X117" i="17"/>
  <c r="T82" i="17"/>
  <c r="AC117" i="17"/>
  <c r="AA117" i="17"/>
  <c r="Z118" i="17" s="1"/>
  <c r="AB117" i="17"/>
  <c r="P115" i="17"/>
  <c r="O115" i="17" s="1"/>
  <c r="N116" i="17" s="1"/>
  <c r="AN54" i="17"/>
  <c r="C54" i="17"/>
  <c r="S80" i="14"/>
  <c r="R81" i="14" s="1"/>
  <c r="P113" i="14"/>
  <c r="O113" i="14" s="1"/>
  <c r="N114" i="14" s="1"/>
  <c r="H112" i="14"/>
  <c r="G112" i="14" s="1"/>
  <c r="F113" i="14" s="1"/>
  <c r="L112" i="14"/>
  <c r="K112" i="14" s="1"/>
  <c r="J113" i="14" s="1"/>
  <c r="AL53" i="14"/>
  <c r="D53" i="14"/>
  <c r="AB115" i="14"/>
  <c r="AA115" i="14"/>
  <c r="Z116" i="14" s="1"/>
  <c r="AC115" i="14"/>
  <c r="X115" i="14"/>
  <c r="W115" i="14"/>
  <c r="V116" i="14" s="1"/>
  <c r="Y115" i="14"/>
  <c r="AC116" i="16"/>
  <c r="AB116" i="16"/>
  <c r="AA116" i="16"/>
  <c r="Z117" i="16" s="1"/>
  <c r="H114" i="16"/>
  <c r="G114" i="16" s="1"/>
  <c r="F115" i="16" s="1"/>
  <c r="L112" i="16"/>
  <c r="K112" i="16" s="1"/>
  <c r="J113" i="16" s="1"/>
  <c r="P113" i="16"/>
  <c r="O113" i="16" s="1"/>
  <c r="N114" i="16" s="1"/>
  <c r="T79" i="16"/>
  <c r="T19" i="16" s="1"/>
  <c r="R19" i="16"/>
  <c r="U79" i="16"/>
  <c r="Y117" i="16"/>
  <c r="X117" i="16"/>
  <c r="W117" i="16"/>
  <c r="V118" i="16" s="1"/>
  <c r="AN53" i="16"/>
  <c r="C53" i="16"/>
  <c r="AA84" i="12"/>
  <c r="Z85" i="12" s="1"/>
  <c r="AB85" i="12" s="1"/>
  <c r="X88" i="12"/>
  <c r="Y88" i="12"/>
  <c r="S74" i="12"/>
  <c r="R75" i="12" s="1"/>
  <c r="L110" i="12"/>
  <c r="K110" i="12" s="1"/>
  <c r="J111" i="12" s="1"/>
  <c r="P109" i="12"/>
  <c r="O109" i="12" s="1"/>
  <c r="N110" i="12" s="1"/>
  <c r="H110" i="12"/>
  <c r="G110" i="12" s="1"/>
  <c r="F111" i="12" s="1"/>
  <c r="AM51" i="12"/>
  <c r="B52" i="12"/>
  <c r="U81" i="14" l="1"/>
  <c r="AO81" i="14" s="1"/>
  <c r="G5" i="15"/>
  <c r="H5" i="15" s="1"/>
  <c r="H26" i="15"/>
  <c r="U82" i="17"/>
  <c r="AO82" i="17" s="1"/>
  <c r="W118" i="17"/>
  <c r="X118" i="17"/>
  <c r="V119" i="17"/>
  <c r="Y118" i="17"/>
  <c r="P116" i="17"/>
  <c r="O116" i="17" s="1"/>
  <c r="N117" i="17" s="1"/>
  <c r="H115" i="17"/>
  <c r="G115" i="17" s="1"/>
  <c r="F116" i="17" s="1"/>
  <c r="AA118" i="17"/>
  <c r="AC118" i="17"/>
  <c r="AB118" i="17"/>
  <c r="Z119" i="17"/>
  <c r="L115" i="17"/>
  <c r="K115" i="17" s="1"/>
  <c r="J116" i="17" s="1"/>
  <c r="AM54" i="17"/>
  <c r="B55" i="17"/>
  <c r="T81" i="14"/>
  <c r="S81" i="14" s="1"/>
  <c r="R82" i="14" s="1"/>
  <c r="T82" i="14" s="1"/>
  <c r="S79" i="16"/>
  <c r="S19" i="16" s="1"/>
  <c r="Y116" i="14"/>
  <c r="X116" i="14"/>
  <c r="W116" i="14"/>
  <c r="V117" i="14" s="1"/>
  <c r="H113" i="14"/>
  <c r="G113" i="14" s="1"/>
  <c r="F114" i="14" s="1"/>
  <c r="L113" i="14"/>
  <c r="K113" i="14" s="1"/>
  <c r="J114" i="14" s="1"/>
  <c r="P114" i="14"/>
  <c r="O114" i="14" s="1"/>
  <c r="N115" i="14" s="1"/>
  <c r="AC116" i="14"/>
  <c r="AB116" i="14"/>
  <c r="AA116" i="14"/>
  <c r="Z117" i="14" s="1"/>
  <c r="AN53" i="14"/>
  <c r="C53" i="14"/>
  <c r="H115" i="16"/>
  <c r="G115" i="16" s="1"/>
  <c r="F116" i="16" s="1"/>
  <c r="Z118" i="16"/>
  <c r="AC117" i="16"/>
  <c r="AB117" i="16"/>
  <c r="AA117" i="16"/>
  <c r="P114" i="16"/>
  <c r="O114" i="16" s="1"/>
  <c r="N115" i="16" s="1"/>
  <c r="L113" i="16"/>
  <c r="K113" i="16" s="1"/>
  <c r="J114" i="16" s="1"/>
  <c r="U19" i="16"/>
  <c r="AO79" i="16"/>
  <c r="AO19" i="16" s="1"/>
  <c r="W118" i="16"/>
  <c r="V119" i="16" s="1"/>
  <c r="Y118" i="16"/>
  <c r="X118" i="16"/>
  <c r="AM53" i="16"/>
  <c r="B54" i="16"/>
  <c r="AC85" i="12"/>
  <c r="AA85" i="12" s="1"/>
  <c r="Z86" i="12" s="1"/>
  <c r="AB86" i="12" s="1"/>
  <c r="W88" i="12"/>
  <c r="V89" i="12" s="1"/>
  <c r="T75" i="12"/>
  <c r="U75" i="12"/>
  <c r="AO75" i="12" s="1"/>
  <c r="H111" i="12"/>
  <c r="G111" i="12" s="1"/>
  <c r="F112" i="12" s="1"/>
  <c r="P110" i="12"/>
  <c r="O110" i="12" s="1"/>
  <c r="N111" i="12" s="1"/>
  <c r="L111" i="12"/>
  <c r="K111" i="12" s="1"/>
  <c r="J112" i="12" s="1"/>
  <c r="AL52" i="12"/>
  <c r="D52" i="12"/>
  <c r="S82" i="17" l="1"/>
  <c r="R83" i="17" s="1"/>
  <c r="T83" i="17" s="1"/>
  <c r="L116" i="17"/>
  <c r="K116" i="17" s="1"/>
  <c r="J117" i="17" s="1"/>
  <c r="H116" i="17"/>
  <c r="G116" i="17" s="1"/>
  <c r="F117" i="17" s="1"/>
  <c r="P117" i="17"/>
  <c r="O117" i="17" s="1"/>
  <c r="N118" i="17" s="1"/>
  <c r="AL55" i="17"/>
  <c r="D55" i="17"/>
  <c r="AB119" i="17"/>
  <c r="AA119" i="17"/>
  <c r="Z120" i="17"/>
  <c r="AC119" i="17"/>
  <c r="X119" i="17"/>
  <c r="W119" i="17"/>
  <c r="V120" i="17" s="1"/>
  <c r="Y119" i="17"/>
  <c r="U83" i="17"/>
  <c r="AO83" i="17" s="1"/>
  <c r="U82" i="14"/>
  <c r="AO82" i="14" s="1"/>
  <c r="R80" i="16"/>
  <c r="U80" i="16" s="1"/>
  <c r="AO80" i="16" s="1"/>
  <c r="Y117" i="14"/>
  <c r="X117" i="14"/>
  <c r="W117" i="14"/>
  <c r="V118" i="14" s="1"/>
  <c r="H114" i="14"/>
  <c r="G114" i="14" s="1"/>
  <c r="F115" i="14" s="1"/>
  <c r="P115" i="14"/>
  <c r="O115" i="14" s="1"/>
  <c r="N116" i="14" s="1"/>
  <c r="L114" i="14"/>
  <c r="K114" i="14" s="1"/>
  <c r="J115" i="14" s="1"/>
  <c r="AC117" i="14"/>
  <c r="AB117" i="14"/>
  <c r="AA117" i="14"/>
  <c r="Z118" i="14" s="1"/>
  <c r="AM53" i="14"/>
  <c r="B54" i="14"/>
  <c r="X119" i="16"/>
  <c r="W119" i="16"/>
  <c r="V120" i="16" s="1"/>
  <c r="Y119" i="16"/>
  <c r="L114" i="16"/>
  <c r="K114" i="16" s="1"/>
  <c r="J115" i="16" s="1"/>
  <c r="P115" i="16"/>
  <c r="O115" i="16" s="1"/>
  <c r="N116" i="16" s="1"/>
  <c r="H116" i="16"/>
  <c r="G116" i="16" s="1"/>
  <c r="F117" i="16" s="1"/>
  <c r="AL54" i="16"/>
  <c r="D54" i="16"/>
  <c r="AA118" i="16"/>
  <c r="Z119" i="16" s="1"/>
  <c r="AC118" i="16"/>
  <c r="AB118" i="16"/>
  <c r="AC86" i="12"/>
  <c r="AA86" i="12" s="1"/>
  <c r="Z87" i="12" s="1"/>
  <c r="AC87" i="12" s="1"/>
  <c r="Y89" i="12"/>
  <c r="X89" i="12"/>
  <c r="S75" i="12"/>
  <c r="R76" i="12" s="1"/>
  <c r="P111" i="12"/>
  <c r="O111" i="12" s="1"/>
  <c r="N112" i="12" s="1"/>
  <c r="L112" i="12"/>
  <c r="K112" i="12" s="1"/>
  <c r="J113" i="12" s="1"/>
  <c r="H112" i="12"/>
  <c r="G112" i="12" s="1"/>
  <c r="F113" i="12" s="1"/>
  <c r="AN52" i="12"/>
  <c r="C52" i="12"/>
  <c r="T80" i="16" l="1"/>
  <c r="S80" i="16" s="1"/>
  <c r="R81" i="16" s="1"/>
  <c r="S82" i="14"/>
  <c r="R83" i="14" s="1"/>
  <c r="Y120" i="17"/>
  <c r="X120" i="17"/>
  <c r="W120" i="17"/>
  <c r="V121" i="17" s="1"/>
  <c r="P118" i="17"/>
  <c r="O118" i="17" s="1"/>
  <c r="N119" i="17" s="1"/>
  <c r="H117" i="17"/>
  <c r="G117" i="17" s="1"/>
  <c r="F118" i="17" s="1"/>
  <c r="L117" i="17"/>
  <c r="K117" i="17" s="1"/>
  <c r="J118" i="17" s="1"/>
  <c r="AC120" i="17"/>
  <c r="AB120" i="17"/>
  <c r="AA120" i="17"/>
  <c r="Z121" i="17" s="1"/>
  <c r="S83" i="17"/>
  <c r="R84" i="17" s="1"/>
  <c r="AN55" i="17"/>
  <c r="C55" i="17"/>
  <c r="AA118" i="14"/>
  <c r="Z119" i="14" s="1"/>
  <c r="AC118" i="14"/>
  <c r="AB118" i="14"/>
  <c r="H115" i="14"/>
  <c r="G115" i="14" s="1"/>
  <c r="F116" i="14" s="1"/>
  <c r="P116" i="14"/>
  <c r="O116" i="14" s="1"/>
  <c r="N117" i="14" s="1"/>
  <c r="W118" i="14"/>
  <c r="V119" i="14" s="1"/>
  <c r="Y118" i="14"/>
  <c r="X118" i="14"/>
  <c r="L115" i="14"/>
  <c r="K115" i="14" s="1"/>
  <c r="J116" i="14" s="1"/>
  <c r="AL54" i="14"/>
  <c r="D54" i="14"/>
  <c r="P116" i="16"/>
  <c r="O116" i="16" s="1"/>
  <c r="N117" i="16" s="1"/>
  <c r="H117" i="16"/>
  <c r="G117" i="16" s="1"/>
  <c r="F118" i="16" s="1"/>
  <c r="L115" i="16"/>
  <c r="K115" i="16" s="1"/>
  <c r="J116" i="16" s="1"/>
  <c r="Y120" i="16"/>
  <c r="X120" i="16"/>
  <c r="W120" i="16"/>
  <c r="V121" i="16" s="1"/>
  <c r="AB119" i="16"/>
  <c r="AA119" i="16"/>
  <c r="Z120" i="16" s="1"/>
  <c r="AC119" i="16"/>
  <c r="AN54" i="16"/>
  <c r="C54" i="16"/>
  <c r="W89" i="12"/>
  <c r="V90" i="12" s="1"/>
  <c r="Y90" i="12" s="1"/>
  <c r="AB87" i="12"/>
  <c r="AA87" i="12" s="1"/>
  <c r="Z88" i="12" s="1"/>
  <c r="U76" i="12"/>
  <c r="AO76" i="12" s="1"/>
  <c r="T76" i="12"/>
  <c r="H113" i="12"/>
  <c r="G113" i="12" s="1"/>
  <c r="F114" i="12" s="1"/>
  <c r="L113" i="12"/>
  <c r="K113" i="12" s="1"/>
  <c r="J114" i="12" s="1"/>
  <c r="P112" i="12"/>
  <c r="O112" i="12" s="1"/>
  <c r="N113" i="12" s="1"/>
  <c r="AM52" i="12"/>
  <c r="B53" i="12"/>
  <c r="U83" i="14" l="1"/>
  <c r="T83" i="14"/>
  <c r="P119" i="17"/>
  <c r="O119" i="17" s="1"/>
  <c r="N120" i="17" s="1"/>
  <c r="V122" i="17"/>
  <c r="Y121" i="17"/>
  <c r="W121" i="17"/>
  <c r="X121" i="17"/>
  <c r="L118" i="17"/>
  <c r="K118" i="17" s="1"/>
  <c r="J119" i="17" s="1"/>
  <c r="AC121" i="17"/>
  <c r="AA121" i="17"/>
  <c r="Z122" i="17" s="1"/>
  <c r="AB121" i="17"/>
  <c r="H118" i="17"/>
  <c r="G118" i="17" s="1"/>
  <c r="F119" i="17" s="1"/>
  <c r="U84" i="17"/>
  <c r="AO84" i="17" s="1"/>
  <c r="T84" i="17"/>
  <c r="AM55" i="17"/>
  <c r="B56" i="17"/>
  <c r="H116" i="14"/>
  <c r="G116" i="14" s="1"/>
  <c r="F117" i="14" s="1"/>
  <c r="L116" i="14"/>
  <c r="K116" i="14" s="1"/>
  <c r="J117" i="14" s="1"/>
  <c r="P117" i="14"/>
  <c r="O117" i="14" s="1"/>
  <c r="N118" i="14" s="1"/>
  <c r="X119" i="14"/>
  <c r="W119" i="14"/>
  <c r="V120" i="14"/>
  <c r="Y119" i="14"/>
  <c r="AB119" i="14"/>
  <c r="AA119" i="14"/>
  <c r="AC119" i="14"/>
  <c r="Z120" i="14"/>
  <c r="AN54" i="14"/>
  <c r="C54" i="14"/>
  <c r="L116" i="16"/>
  <c r="K116" i="16" s="1"/>
  <c r="J117" i="16" s="1"/>
  <c r="H118" i="16"/>
  <c r="G118" i="16" s="1"/>
  <c r="F119" i="16" s="1"/>
  <c r="AC120" i="16"/>
  <c r="AB120" i="16"/>
  <c r="AA120" i="16"/>
  <c r="Z121" i="16" s="1"/>
  <c r="P117" i="16"/>
  <c r="O117" i="16" s="1"/>
  <c r="N118" i="16" s="1"/>
  <c r="Y121" i="16"/>
  <c r="X121" i="16"/>
  <c r="W121" i="16"/>
  <c r="V122" i="16" s="1"/>
  <c r="U81" i="16"/>
  <c r="AO81" i="16" s="1"/>
  <c r="T81" i="16"/>
  <c r="AM54" i="16"/>
  <c r="B55" i="16"/>
  <c r="X90" i="12"/>
  <c r="W90" i="12" s="1"/>
  <c r="V91" i="12" s="1"/>
  <c r="AB88" i="12"/>
  <c r="AC88" i="12"/>
  <c r="S76" i="12"/>
  <c r="R77" i="12" s="1"/>
  <c r="P113" i="12"/>
  <c r="O113" i="12" s="1"/>
  <c r="N114" i="12" s="1"/>
  <c r="L114" i="12"/>
  <c r="K114" i="12" s="1"/>
  <c r="J115" i="12" s="1"/>
  <c r="H114" i="12"/>
  <c r="G114" i="12" s="1"/>
  <c r="F115" i="12" s="1"/>
  <c r="AL53" i="12"/>
  <c r="D53" i="12"/>
  <c r="AO83" i="14" l="1"/>
  <c r="S83" i="14"/>
  <c r="R84" i="14" s="1"/>
  <c r="AA122" i="17"/>
  <c r="AB122" i="17"/>
  <c r="Z123" i="17"/>
  <c r="AC122" i="17"/>
  <c r="L119" i="17"/>
  <c r="K119" i="17" s="1"/>
  <c r="J120" i="17" s="1"/>
  <c r="H119" i="17"/>
  <c r="G119" i="17" s="1"/>
  <c r="F120" i="17" s="1"/>
  <c r="P120" i="17"/>
  <c r="O120" i="17" s="1"/>
  <c r="N121" i="17" s="1"/>
  <c r="W122" i="17"/>
  <c r="Y122" i="17"/>
  <c r="X122" i="17"/>
  <c r="V123" i="17"/>
  <c r="S84" i="17"/>
  <c r="R85" i="17" s="1"/>
  <c r="AL56" i="17"/>
  <c r="D56" i="17"/>
  <c r="P118" i="14"/>
  <c r="O118" i="14" s="1"/>
  <c r="N119" i="14" s="1"/>
  <c r="H117" i="14"/>
  <c r="G117" i="14" s="1"/>
  <c r="F118" i="14" s="1"/>
  <c r="AC120" i="14"/>
  <c r="AB120" i="14"/>
  <c r="AA120" i="14"/>
  <c r="Z121" i="14" s="1"/>
  <c r="L117" i="14"/>
  <c r="K117" i="14" s="1"/>
  <c r="J118" i="14" s="1"/>
  <c r="Y120" i="14"/>
  <c r="X120" i="14"/>
  <c r="W120" i="14"/>
  <c r="V121" i="14" s="1"/>
  <c r="AM54" i="14"/>
  <c r="B55" i="14"/>
  <c r="H119" i="16"/>
  <c r="G119" i="16" s="1"/>
  <c r="F120" i="16" s="1"/>
  <c r="P118" i="16"/>
  <c r="O118" i="16" s="1"/>
  <c r="N119" i="16" s="1"/>
  <c r="AC121" i="16"/>
  <c r="AB121" i="16"/>
  <c r="AA121" i="16"/>
  <c r="Z122" i="16" s="1"/>
  <c r="L117" i="16"/>
  <c r="K117" i="16" s="1"/>
  <c r="J118" i="16" s="1"/>
  <c r="AL55" i="16"/>
  <c r="D55" i="16"/>
  <c r="W122" i="16"/>
  <c r="V123" i="16" s="1"/>
  <c r="Y122" i="16"/>
  <c r="X122" i="16"/>
  <c r="S81" i="16"/>
  <c r="R82" i="16" s="1"/>
  <c r="Y91" i="12"/>
  <c r="W91" i="12" s="1"/>
  <c r="V92" i="12" s="1"/>
  <c r="X91" i="12"/>
  <c r="AA88" i="12"/>
  <c r="Z89" i="12" s="1"/>
  <c r="AC89" i="12" s="1"/>
  <c r="T77" i="12"/>
  <c r="U77" i="12"/>
  <c r="AO77" i="12" s="1"/>
  <c r="H115" i="12"/>
  <c r="G115" i="12" s="1"/>
  <c r="F116" i="12" s="1"/>
  <c r="L115" i="12"/>
  <c r="K115" i="12" s="1"/>
  <c r="J116" i="12" s="1"/>
  <c r="P114" i="12"/>
  <c r="O114" i="12" s="1"/>
  <c r="N115" i="12" s="1"/>
  <c r="AN53" i="12"/>
  <c r="C53" i="12"/>
  <c r="T84" i="14" l="1"/>
  <c r="U84" i="14"/>
  <c r="AO84" i="14" s="1"/>
  <c r="S84" i="14"/>
  <c r="R85" i="14" s="1"/>
  <c r="P121" i="17"/>
  <c r="O121" i="17" s="1"/>
  <c r="N122" i="17" s="1"/>
  <c r="H120" i="17"/>
  <c r="G120" i="17" s="1"/>
  <c r="F121" i="17" s="1"/>
  <c r="L120" i="17"/>
  <c r="K120" i="17" s="1"/>
  <c r="J121" i="17" s="1"/>
  <c r="U85" i="17"/>
  <c r="AO85" i="17" s="1"/>
  <c r="T85" i="17"/>
  <c r="AB123" i="17"/>
  <c r="AA123" i="17"/>
  <c r="Z124" i="17" s="1"/>
  <c r="AC123" i="17"/>
  <c r="AN56" i="17"/>
  <c r="C56" i="17"/>
  <c r="X123" i="17"/>
  <c r="W123" i="17"/>
  <c r="V124" i="17" s="1"/>
  <c r="Y123" i="17"/>
  <c r="L118" i="14"/>
  <c r="K118" i="14" s="1"/>
  <c r="J119" i="14" s="1"/>
  <c r="H118" i="14"/>
  <c r="G118" i="14" s="1"/>
  <c r="F119" i="14" s="1"/>
  <c r="Y121" i="14"/>
  <c r="X121" i="14"/>
  <c r="W121" i="14"/>
  <c r="V122" i="14" s="1"/>
  <c r="AC121" i="14"/>
  <c r="AB121" i="14"/>
  <c r="AA121" i="14"/>
  <c r="Z122" i="14" s="1"/>
  <c r="P119" i="14"/>
  <c r="O119" i="14" s="1"/>
  <c r="N120" i="14" s="1"/>
  <c r="AL55" i="14"/>
  <c r="D55" i="14"/>
  <c r="L118" i="16"/>
  <c r="K118" i="16" s="1"/>
  <c r="J119" i="16" s="1"/>
  <c r="P119" i="16"/>
  <c r="O119" i="16" s="1"/>
  <c r="N120" i="16" s="1"/>
  <c r="AA122" i="16"/>
  <c r="AC122" i="16"/>
  <c r="Z123" i="16"/>
  <c r="AB122" i="16"/>
  <c r="H120" i="16"/>
  <c r="G120" i="16" s="1"/>
  <c r="F121" i="16" s="1"/>
  <c r="X123" i="16"/>
  <c r="W123" i="16"/>
  <c r="V124" i="16" s="1"/>
  <c r="Y123" i="16"/>
  <c r="U82" i="16"/>
  <c r="AO82" i="16" s="1"/>
  <c r="T82" i="16"/>
  <c r="AN55" i="16"/>
  <c r="C55" i="16"/>
  <c r="X92" i="12"/>
  <c r="Y92" i="12"/>
  <c r="W92" i="12" s="1"/>
  <c r="V93" i="12" s="1"/>
  <c r="AB89" i="12"/>
  <c r="AA89" i="12"/>
  <c r="Z90" i="12" s="1"/>
  <c r="AC90" i="12" s="1"/>
  <c r="S77" i="12"/>
  <c r="R78" i="12" s="1"/>
  <c r="P115" i="12"/>
  <c r="O115" i="12" s="1"/>
  <c r="N116" i="12" s="1"/>
  <c r="L116" i="12"/>
  <c r="K116" i="12" s="1"/>
  <c r="J117" i="12" s="1"/>
  <c r="H116" i="12"/>
  <c r="G116" i="12" s="1"/>
  <c r="F117" i="12" s="1"/>
  <c r="AM53" i="12"/>
  <c r="B54" i="12"/>
  <c r="T85" i="14" l="1"/>
  <c r="U85" i="14"/>
  <c r="AO85" i="14" s="1"/>
  <c r="Y124" i="17"/>
  <c r="X124" i="17"/>
  <c r="W124" i="17"/>
  <c r="V125" i="17" s="1"/>
  <c r="AC124" i="17"/>
  <c r="AB124" i="17"/>
  <c r="AA124" i="17"/>
  <c r="Z125" i="17" s="1"/>
  <c r="L121" i="17"/>
  <c r="K121" i="17" s="1"/>
  <c r="J122" i="17" s="1"/>
  <c r="H121" i="17"/>
  <c r="G121" i="17" s="1"/>
  <c r="F122" i="17" s="1"/>
  <c r="P122" i="17"/>
  <c r="O122" i="17" s="1"/>
  <c r="N123" i="17"/>
  <c r="AM56" i="17"/>
  <c r="B57" i="17"/>
  <c r="S85" i="17"/>
  <c r="R86" i="17" s="1"/>
  <c r="P120" i="14"/>
  <c r="O120" i="14" s="1"/>
  <c r="N121" i="14" s="1"/>
  <c r="AA122" i="14"/>
  <c r="Z123" i="14" s="1"/>
  <c r="AC122" i="14"/>
  <c r="AB122" i="14"/>
  <c r="W122" i="14"/>
  <c r="V123" i="14" s="1"/>
  <c r="Y122" i="14"/>
  <c r="X122" i="14"/>
  <c r="H119" i="14"/>
  <c r="G119" i="14" s="1"/>
  <c r="F120" i="14" s="1"/>
  <c r="AN55" i="14"/>
  <c r="C55" i="14"/>
  <c r="L119" i="14"/>
  <c r="K119" i="14" s="1"/>
  <c r="J120" i="14" s="1"/>
  <c r="H121" i="16"/>
  <c r="G121" i="16" s="1"/>
  <c r="F122" i="16" s="1"/>
  <c r="P120" i="16"/>
  <c r="O120" i="16" s="1"/>
  <c r="N121" i="16" s="1"/>
  <c r="Y124" i="16"/>
  <c r="X124" i="16"/>
  <c r="W124" i="16"/>
  <c r="V125" i="16" s="1"/>
  <c r="L119" i="16"/>
  <c r="K119" i="16" s="1"/>
  <c r="J120" i="16" s="1"/>
  <c r="AM55" i="16"/>
  <c r="B56" i="16"/>
  <c r="AB123" i="16"/>
  <c r="AA123" i="16"/>
  <c r="Z124" i="16" s="1"/>
  <c r="AC123" i="16"/>
  <c r="S82" i="16"/>
  <c r="R83" i="16" s="1"/>
  <c r="Y93" i="12"/>
  <c r="W93" i="12" s="1"/>
  <c r="V94" i="12" s="1"/>
  <c r="X94" i="12" s="1"/>
  <c r="X93" i="12"/>
  <c r="AB90" i="12"/>
  <c r="AA90" i="12" s="1"/>
  <c r="Z91" i="12" s="1"/>
  <c r="AC91" i="12" s="1"/>
  <c r="T78" i="12"/>
  <c r="U78" i="12"/>
  <c r="AO78" i="12" s="1"/>
  <c r="P116" i="12"/>
  <c r="O116" i="12" s="1"/>
  <c r="N117" i="12" s="1"/>
  <c r="L117" i="12"/>
  <c r="K117" i="12" s="1"/>
  <c r="J118" i="12" s="1"/>
  <c r="H117" i="12"/>
  <c r="G117" i="12" s="1"/>
  <c r="F118" i="12" s="1"/>
  <c r="AL54" i="12"/>
  <c r="D54" i="12"/>
  <c r="S85" i="14" l="1"/>
  <c r="R86" i="14" s="1"/>
  <c r="H122" i="17"/>
  <c r="G122" i="17" s="1"/>
  <c r="F123" i="17" s="1"/>
  <c r="L122" i="17"/>
  <c r="K122" i="17" s="1"/>
  <c r="J123" i="17" s="1"/>
  <c r="Y125" i="17"/>
  <c r="W125" i="17"/>
  <c r="V126" i="17" s="1"/>
  <c r="X125" i="17"/>
  <c r="AC125" i="17"/>
  <c r="AA125" i="17"/>
  <c r="Z126" i="17" s="1"/>
  <c r="AB125" i="17"/>
  <c r="D57" i="17"/>
  <c r="AL57" i="17"/>
  <c r="N124" i="17"/>
  <c r="P123" i="17"/>
  <c r="O123" i="17" s="1"/>
  <c r="U86" i="17"/>
  <c r="AO86" i="17" s="1"/>
  <c r="T86" i="17"/>
  <c r="H120" i="14"/>
  <c r="G120" i="14" s="1"/>
  <c r="F121" i="14" s="1"/>
  <c r="L120" i="14"/>
  <c r="K120" i="14" s="1"/>
  <c r="J121" i="14" s="1"/>
  <c r="P121" i="14"/>
  <c r="O121" i="14" s="1"/>
  <c r="N122" i="14" s="1"/>
  <c r="AB123" i="14"/>
  <c r="AA123" i="14"/>
  <c r="Z124" i="14" s="1"/>
  <c r="AC123" i="14"/>
  <c r="AM55" i="14"/>
  <c r="B56" i="14"/>
  <c r="X123" i="14"/>
  <c r="W123" i="14"/>
  <c r="V124" i="14" s="1"/>
  <c r="Y123" i="14"/>
  <c r="L120" i="16"/>
  <c r="K120" i="16" s="1"/>
  <c r="J121" i="16" s="1"/>
  <c r="P121" i="16"/>
  <c r="O121" i="16" s="1"/>
  <c r="N122" i="16" s="1"/>
  <c r="Y125" i="16"/>
  <c r="X125" i="16"/>
  <c r="W125" i="16"/>
  <c r="V126" i="16" s="1"/>
  <c r="H122" i="16"/>
  <c r="G122" i="16" s="1"/>
  <c r="F123" i="16" s="1"/>
  <c r="AC124" i="16"/>
  <c r="AB124" i="16"/>
  <c r="AA124" i="16"/>
  <c r="Z125" i="16" s="1"/>
  <c r="AL56" i="16"/>
  <c r="D56" i="16"/>
  <c r="T83" i="16"/>
  <c r="U83" i="16"/>
  <c r="AO83" i="16" s="1"/>
  <c r="Y94" i="12"/>
  <c r="W94" i="12" s="1"/>
  <c r="V95" i="12" s="1"/>
  <c r="Y95" i="12" s="1"/>
  <c r="AB91" i="12"/>
  <c r="AA91" i="12" s="1"/>
  <c r="Z92" i="12" s="1"/>
  <c r="AC92" i="12" s="1"/>
  <c r="S78" i="12"/>
  <c r="R79" i="12" s="1"/>
  <c r="R19" i="12" s="1"/>
  <c r="H118" i="12"/>
  <c r="G118" i="12" s="1"/>
  <c r="F119" i="12" s="1"/>
  <c r="L118" i="12"/>
  <c r="K118" i="12" s="1"/>
  <c r="J119" i="12" s="1"/>
  <c r="P117" i="12"/>
  <c r="O117" i="12" s="1"/>
  <c r="N118" i="12" s="1"/>
  <c r="AN54" i="12"/>
  <c r="C54" i="12"/>
  <c r="T86" i="14" l="1"/>
  <c r="U86" i="14"/>
  <c r="AO86" i="14" s="1"/>
  <c r="AA126" i="17"/>
  <c r="AC126" i="17"/>
  <c r="AB126" i="17"/>
  <c r="Z127" i="17"/>
  <c r="L123" i="17"/>
  <c r="K123" i="17" s="1"/>
  <c r="J124" i="17" s="1"/>
  <c r="W126" i="17"/>
  <c r="V127" i="17" s="1"/>
  <c r="X126" i="17"/>
  <c r="Y126" i="17"/>
  <c r="H123" i="17"/>
  <c r="G123" i="17" s="1"/>
  <c r="F124" i="17" s="1"/>
  <c r="P124" i="17"/>
  <c r="O124" i="17" s="1"/>
  <c r="N125" i="17" s="1"/>
  <c r="S86" i="17"/>
  <c r="R87" i="17" s="1"/>
  <c r="AN57" i="17"/>
  <c r="C57" i="17"/>
  <c r="P122" i="14"/>
  <c r="O122" i="14" s="1"/>
  <c r="N123" i="14" s="1"/>
  <c r="L121" i="14"/>
  <c r="K121" i="14" s="1"/>
  <c r="J122" i="14" s="1"/>
  <c r="AC124" i="14"/>
  <c r="AB124" i="14"/>
  <c r="AA124" i="14"/>
  <c r="Z125" i="14" s="1"/>
  <c r="H121" i="14"/>
  <c r="G121" i="14" s="1"/>
  <c r="F122" i="14" s="1"/>
  <c r="Y124" i="14"/>
  <c r="X124" i="14"/>
  <c r="W124" i="14"/>
  <c r="V125" i="14" s="1"/>
  <c r="AL56" i="14"/>
  <c r="D56" i="14"/>
  <c r="H123" i="16"/>
  <c r="G123" i="16" s="1"/>
  <c r="F124" i="16" s="1"/>
  <c r="P122" i="16"/>
  <c r="O122" i="16" s="1"/>
  <c r="N123" i="16" s="1"/>
  <c r="W126" i="16"/>
  <c r="V127" i="16" s="1"/>
  <c r="Y126" i="16"/>
  <c r="X126" i="16"/>
  <c r="L121" i="16"/>
  <c r="K121" i="16" s="1"/>
  <c r="J122" i="16" s="1"/>
  <c r="AC125" i="16"/>
  <c r="AA125" i="16"/>
  <c r="Z126" i="16" s="1"/>
  <c r="AB125" i="16"/>
  <c r="S83" i="16"/>
  <c r="R84" i="16" s="1"/>
  <c r="AN56" i="16"/>
  <c r="C56" i="16"/>
  <c r="W95" i="12"/>
  <c r="V96" i="12" s="1"/>
  <c r="X95" i="12"/>
  <c r="AB92" i="12"/>
  <c r="AA92" i="12" s="1"/>
  <c r="Z93" i="12" s="1"/>
  <c r="T79" i="12"/>
  <c r="U79" i="12"/>
  <c r="P118" i="12"/>
  <c r="O118" i="12" s="1"/>
  <c r="N119" i="12" s="1"/>
  <c r="L119" i="12"/>
  <c r="K119" i="12" s="1"/>
  <c r="J120" i="12" s="1"/>
  <c r="H119" i="12"/>
  <c r="G119" i="12" s="1"/>
  <c r="F120" i="12" s="1"/>
  <c r="AM54" i="12"/>
  <c r="B55" i="12"/>
  <c r="S86" i="14" l="1"/>
  <c r="R87" i="14" s="1"/>
  <c r="X127" i="17"/>
  <c r="W127" i="17"/>
  <c r="Y127" i="17"/>
  <c r="V128" i="17"/>
  <c r="P125" i="17"/>
  <c r="O125" i="17" s="1"/>
  <c r="N126" i="17" s="1"/>
  <c r="H124" i="17"/>
  <c r="G124" i="17" s="1"/>
  <c r="F125" i="17" s="1"/>
  <c r="L124" i="17"/>
  <c r="K124" i="17" s="1"/>
  <c r="J125" i="17" s="1"/>
  <c r="AB127" i="17"/>
  <c r="AA127" i="17"/>
  <c r="Z128" i="17" s="1"/>
  <c r="AC127" i="17"/>
  <c r="T87" i="17"/>
  <c r="U87" i="17"/>
  <c r="AO87" i="17" s="1"/>
  <c r="AM57" i="17"/>
  <c r="B58" i="17"/>
  <c r="H122" i="14"/>
  <c r="G122" i="14" s="1"/>
  <c r="F123" i="14" s="1"/>
  <c r="L122" i="14"/>
  <c r="K122" i="14" s="1"/>
  <c r="J123" i="14" s="1"/>
  <c r="AC125" i="14"/>
  <c r="AB125" i="14"/>
  <c r="AA125" i="14"/>
  <c r="Z126" i="14" s="1"/>
  <c r="P123" i="14"/>
  <c r="O123" i="14" s="1"/>
  <c r="N124" i="14" s="1"/>
  <c r="Y125" i="14"/>
  <c r="X125" i="14"/>
  <c r="W125" i="14"/>
  <c r="V126" i="14" s="1"/>
  <c r="AN56" i="14"/>
  <c r="C56" i="14"/>
  <c r="L122" i="16"/>
  <c r="K122" i="16" s="1"/>
  <c r="J123" i="16" s="1"/>
  <c r="P123" i="16"/>
  <c r="O123" i="16" s="1"/>
  <c r="N124" i="16" s="1"/>
  <c r="H124" i="16"/>
  <c r="G124" i="16" s="1"/>
  <c r="F125" i="16" s="1"/>
  <c r="U84" i="16"/>
  <c r="AO84" i="16" s="1"/>
  <c r="T84" i="16"/>
  <c r="X127" i="16"/>
  <c r="W127" i="16"/>
  <c r="V128" i="16" s="1"/>
  <c r="Y127" i="16"/>
  <c r="AA126" i="16"/>
  <c r="Z127" i="16"/>
  <c r="AC126" i="16"/>
  <c r="AB126" i="16"/>
  <c r="AM56" i="16"/>
  <c r="B57" i="16"/>
  <c r="W96" i="12"/>
  <c r="V97" i="12" s="1"/>
  <c r="X97" i="12" s="1"/>
  <c r="Y96" i="12"/>
  <c r="X96" i="12"/>
  <c r="AB93" i="12"/>
  <c r="AC93" i="12"/>
  <c r="AO79" i="12"/>
  <c r="U19" i="12"/>
  <c r="S79" i="12"/>
  <c r="T19" i="12"/>
  <c r="L120" i="12"/>
  <c r="K120" i="12" s="1"/>
  <c r="J121" i="12" s="1"/>
  <c r="H120" i="12"/>
  <c r="G120" i="12" s="1"/>
  <c r="F121" i="12" s="1"/>
  <c r="P119" i="12"/>
  <c r="O119" i="12" s="1"/>
  <c r="N120" i="12" s="1"/>
  <c r="AL55" i="12"/>
  <c r="D55" i="12"/>
  <c r="S87" i="17" l="1"/>
  <c r="R88" i="17" s="1"/>
  <c r="U88" i="17" s="1"/>
  <c r="AO88" i="17" s="1"/>
  <c r="U87" i="14"/>
  <c r="AO87" i="14" s="1"/>
  <c r="T87" i="14"/>
  <c r="S87" i="14" s="1"/>
  <c r="R88" i="14" s="1"/>
  <c r="AC128" i="17"/>
  <c r="AB128" i="17"/>
  <c r="AA128" i="17"/>
  <c r="Z129" i="17" s="1"/>
  <c r="H125" i="17"/>
  <c r="G125" i="17" s="1"/>
  <c r="F126" i="17" s="1"/>
  <c r="T88" i="17"/>
  <c r="L125" i="17"/>
  <c r="K125" i="17" s="1"/>
  <c r="J126" i="17" s="1"/>
  <c r="P126" i="17"/>
  <c r="O126" i="17" s="1"/>
  <c r="N127" i="17" s="1"/>
  <c r="AL58" i="17"/>
  <c r="D58" i="17"/>
  <c r="V129" i="17"/>
  <c r="Y128" i="17"/>
  <c r="X128" i="17"/>
  <c r="W128" i="17"/>
  <c r="P124" i="14"/>
  <c r="O124" i="14" s="1"/>
  <c r="N125" i="14" s="1"/>
  <c r="L123" i="14"/>
  <c r="K123" i="14" s="1"/>
  <c r="J124" i="14" s="1"/>
  <c r="AA126" i="14"/>
  <c r="Z127" i="14" s="1"/>
  <c r="AC126" i="14"/>
  <c r="AB126" i="14"/>
  <c r="H123" i="14"/>
  <c r="G123" i="14" s="1"/>
  <c r="F124" i="14" s="1"/>
  <c r="AM56" i="14"/>
  <c r="B57" i="14"/>
  <c r="W126" i="14"/>
  <c r="V127" i="14"/>
  <c r="Y126" i="14"/>
  <c r="X126" i="14"/>
  <c r="Y128" i="16"/>
  <c r="X128" i="16"/>
  <c r="W128" i="16"/>
  <c r="V129" i="16" s="1"/>
  <c r="P124" i="16"/>
  <c r="O124" i="16" s="1"/>
  <c r="N125" i="16" s="1"/>
  <c r="H125" i="16"/>
  <c r="G125" i="16" s="1"/>
  <c r="F126" i="16" s="1"/>
  <c r="L123" i="16"/>
  <c r="K123" i="16" s="1"/>
  <c r="J124" i="16" s="1"/>
  <c r="AL57" i="16"/>
  <c r="D57" i="16"/>
  <c r="AB127" i="16"/>
  <c r="AA127" i="16"/>
  <c r="Z128" i="16"/>
  <c r="AC127" i="16"/>
  <c r="S84" i="16"/>
  <c r="R85" i="16" s="1"/>
  <c r="W97" i="12"/>
  <c r="V98" i="12" s="1"/>
  <c r="Y98" i="12" s="1"/>
  <c r="Y97" i="12"/>
  <c r="AA93" i="12"/>
  <c r="Z94" i="12" s="1"/>
  <c r="R80" i="12"/>
  <c r="S19" i="12"/>
  <c r="L121" i="12"/>
  <c r="K121" i="12" s="1"/>
  <c r="J122" i="12" s="1"/>
  <c r="P120" i="12"/>
  <c r="O120" i="12" s="1"/>
  <c r="N121" i="12" s="1"/>
  <c r="H121" i="12"/>
  <c r="G121" i="12" s="1"/>
  <c r="F122" i="12" s="1"/>
  <c r="AN55" i="12"/>
  <c r="C55" i="12"/>
  <c r="S88" i="17" l="1"/>
  <c r="R89" i="17" s="1"/>
  <c r="U89" i="17" s="1"/>
  <c r="AO89" i="17" s="1"/>
  <c r="U88" i="14"/>
  <c r="AO88" i="14" s="1"/>
  <c r="T88" i="14"/>
  <c r="S88" i="14"/>
  <c r="R89" i="14" s="1"/>
  <c r="H126" i="17"/>
  <c r="G126" i="17" s="1"/>
  <c r="F127" i="17" s="1"/>
  <c r="Z130" i="17"/>
  <c r="AC129" i="17"/>
  <c r="AA129" i="17"/>
  <c r="AB129" i="17"/>
  <c r="L126" i="17"/>
  <c r="K126" i="17" s="1"/>
  <c r="J127" i="17" s="1"/>
  <c r="P127" i="17"/>
  <c r="O127" i="17" s="1"/>
  <c r="N128" i="17" s="1"/>
  <c r="V130" i="17"/>
  <c r="Y129" i="17"/>
  <c r="W129" i="17"/>
  <c r="X129" i="17"/>
  <c r="AN58" i="17"/>
  <c r="C58" i="17"/>
  <c r="P125" i="14"/>
  <c r="O125" i="14" s="1"/>
  <c r="N126" i="14" s="1"/>
  <c r="H124" i="14"/>
  <c r="G124" i="14" s="1"/>
  <c r="F125" i="14" s="1"/>
  <c r="L124" i="14"/>
  <c r="K124" i="14" s="1"/>
  <c r="J125" i="14" s="1"/>
  <c r="AB127" i="14"/>
  <c r="AA127" i="14"/>
  <c r="Z128" i="14" s="1"/>
  <c r="AC127" i="14"/>
  <c r="AL57" i="14"/>
  <c r="D57" i="14"/>
  <c r="X127" i="14"/>
  <c r="W127" i="14"/>
  <c r="V128" i="14"/>
  <c r="Y127" i="14"/>
  <c r="P125" i="16"/>
  <c r="O125" i="16" s="1"/>
  <c r="N126" i="16" s="1"/>
  <c r="Y129" i="16"/>
  <c r="X129" i="16"/>
  <c r="W129" i="16"/>
  <c r="V130" i="16" s="1"/>
  <c r="L124" i="16"/>
  <c r="K124" i="16" s="1"/>
  <c r="J125" i="16" s="1"/>
  <c r="H126" i="16"/>
  <c r="G126" i="16" s="1"/>
  <c r="F127" i="16" s="1"/>
  <c r="AC128" i="16"/>
  <c r="AB128" i="16"/>
  <c r="AA128" i="16"/>
  <c r="Z129" i="16" s="1"/>
  <c r="U85" i="16"/>
  <c r="AO85" i="16" s="1"/>
  <c r="T85" i="16"/>
  <c r="AN57" i="16"/>
  <c r="C57" i="16"/>
  <c r="X98" i="12"/>
  <c r="W98" i="12" s="1"/>
  <c r="V99" i="12" s="1"/>
  <c r="AB94" i="12"/>
  <c r="AC94" i="12"/>
  <c r="AA94" i="12"/>
  <c r="Z95" i="12" s="1"/>
  <c r="T80" i="12"/>
  <c r="U80" i="12"/>
  <c r="AO80" i="12" s="1"/>
  <c r="P121" i="12"/>
  <c r="O121" i="12" s="1"/>
  <c r="N122" i="12" s="1"/>
  <c r="H122" i="12"/>
  <c r="G122" i="12" s="1"/>
  <c r="F123" i="12" s="1"/>
  <c r="L122" i="12"/>
  <c r="K122" i="12" s="1"/>
  <c r="J123" i="12" s="1"/>
  <c r="AM55" i="12"/>
  <c r="B56" i="12"/>
  <c r="T89" i="17" l="1"/>
  <c r="S89" i="17" s="1"/>
  <c r="R90" i="17" s="1"/>
  <c r="U89" i="14"/>
  <c r="AO89" i="14" s="1"/>
  <c r="T89" i="14"/>
  <c r="L127" i="17"/>
  <c r="K127" i="17" s="1"/>
  <c r="J128" i="17" s="1"/>
  <c r="P128" i="17"/>
  <c r="O128" i="17" s="1"/>
  <c r="N129" i="17" s="1"/>
  <c r="H127" i="17"/>
  <c r="G127" i="17" s="1"/>
  <c r="F128" i="17" s="1"/>
  <c r="W130" i="17"/>
  <c r="X130" i="17"/>
  <c r="Y130" i="17"/>
  <c r="V131" i="17"/>
  <c r="AA130" i="17"/>
  <c r="Z131" i="17" s="1"/>
  <c r="AB130" i="17"/>
  <c r="AC130" i="17"/>
  <c r="AM58" i="17"/>
  <c r="B59" i="17"/>
  <c r="P126" i="14"/>
  <c r="O126" i="14" s="1"/>
  <c r="N127" i="14" s="1"/>
  <c r="AC128" i="14"/>
  <c r="AB128" i="14"/>
  <c r="AA128" i="14"/>
  <c r="Z129" i="14" s="1"/>
  <c r="H125" i="14"/>
  <c r="G125" i="14" s="1"/>
  <c r="F126" i="14" s="1"/>
  <c r="Y128" i="14"/>
  <c r="X128" i="14"/>
  <c r="W128" i="14"/>
  <c r="V129" i="14" s="1"/>
  <c r="AN57" i="14"/>
  <c r="C57" i="14"/>
  <c r="L125" i="14"/>
  <c r="K125" i="14" s="1"/>
  <c r="J126" i="14" s="1"/>
  <c r="L125" i="16"/>
  <c r="K125" i="16" s="1"/>
  <c r="J126" i="16" s="1"/>
  <c r="H127" i="16"/>
  <c r="G127" i="16" s="1"/>
  <c r="F128" i="16" s="1"/>
  <c r="P126" i="16"/>
  <c r="O126" i="16" s="1"/>
  <c r="N127" i="16" s="1"/>
  <c r="AC129" i="16"/>
  <c r="AB129" i="16"/>
  <c r="AA129" i="16"/>
  <c r="Z130" i="16" s="1"/>
  <c r="AM57" i="16"/>
  <c r="B58" i="16"/>
  <c r="W130" i="16"/>
  <c r="V131" i="16" s="1"/>
  <c r="X130" i="16"/>
  <c r="Y130" i="16"/>
  <c r="S85" i="16"/>
  <c r="R86" i="16" s="1"/>
  <c r="Y99" i="12"/>
  <c r="W99" i="12" s="1"/>
  <c r="V100" i="12" s="1"/>
  <c r="X99" i="12"/>
  <c r="AB95" i="12"/>
  <c r="AC95" i="12"/>
  <c r="AA95" i="12" s="1"/>
  <c r="Z96" i="12" s="1"/>
  <c r="S80" i="12"/>
  <c r="R81" i="12" s="1"/>
  <c r="G12" i="15" s="1"/>
  <c r="H123" i="12"/>
  <c r="G123" i="12" s="1"/>
  <c r="F124" i="12" s="1"/>
  <c r="L123" i="12"/>
  <c r="K123" i="12" s="1"/>
  <c r="J124" i="12" s="1"/>
  <c r="P122" i="12"/>
  <c r="O122" i="12" s="1"/>
  <c r="N123" i="12" s="1"/>
  <c r="AL56" i="12"/>
  <c r="D56" i="12"/>
  <c r="S89" i="14" l="1"/>
  <c r="R90" i="14" s="1"/>
  <c r="AB131" i="17"/>
  <c r="AA131" i="17"/>
  <c r="AC131" i="17"/>
  <c r="Z132" i="17"/>
  <c r="H128" i="17"/>
  <c r="G128" i="17" s="1"/>
  <c r="F129" i="17" s="1"/>
  <c r="P129" i="17"/>
  <c r="O129" i="17" s="1"/>
  <c r="N130" i="17" s="1"/>
  <c r="L128" i="17"/>
  <c r="K128" i="17" s="1"/>
  <c r="J129" i="17" s="1"/>
  <c r="AL59" i="17"/>
  <c r="D59" i="17"/>
  <c r="X131" i="17"/>
  <c r="W131" i="17"/>
  <c r="V132" i="17"/>
  <c r="Y131" i="17"/>
  <c r="T90" i="17"/>
  <c r="U90" i="17"/>
  <c r="AO90" i="17" s="1"/>
  <c r="H12" i="15"/>
  <c r="AC129" i="14"/>
  <c r="AB129" i="14"/>
  <c r="AA129" i="14"/>
  <c r="Z130" i="14" s="1"/>
  <c r="Y129" i="14"/>
  <c r="X129" i="14"/>
  <c r="W129" i="14"/>
  <c r="V130" i="14" s="1"/>
  <c r="H126" i="14"/>
  <c r="G126" i="14" s="1"/>
  <c r="F127" i="14" s="1"/>
  <c r="P127" i="14"/>
  <c r="O127" i="14" s="1"/>
  <c r="N128" i="14" s="1"/>
  <c r="L126" i="14"/>
  <c r="K126" i="14" s="1"/>
  <c r="J127" i="14" s="1"/>
  <c r="AM57" i="14"/>
  <c r="B58" i="14"/>
  <c r="P127" i="16"/>
  <c r="O127" i="16" s="1"/>
  <c r="N128" i="16" s="1"/>
  <c r="H128" i="16"/>
  <c r="G128" i="16" s="1"/>
  <c r="F129" i="16" s="1"/>
  <c r="L126" i="16"/>
  <c r="K126" i="16" s="1"/>
  <c r="J127" i="16" s="1"/>
  <c r="AL58" i="16"/>
  <c r="D58" i="16"/>
  <c r="AA130" i="16"/>
  <c r="Z131" i="16" s="1"/>
  <c r="AC130" i="16"/>
  <c r="AB130" i="16"/>
  <c r="X131" i="16"/>
  <c r="W131" i="16"/>
  <c r="V132" i="16" s="1"/>
  <c r="Y131" i="16"/>
  <c r="T86" i="16"/>
  <c r="U86" i="16"/>
  <c r="AO86" i="16" s="1"/>
  <c r="AB96" i="12"/>
  <c r="AC96" i="12"/>
  <c r="AA96" i="12"/>
  <c r="Z97" i="12" s="1"/>
  <c r="AC97" i="12" s="1"/>
  <c r="X100" i="12"/>
  <c r="Y100" i="12"/>
  <c r="T81" i="12"/>
  <c r="U81" i="12"/>
  <c r="AO81" i="12" s="1"/>
  <c r="AO19" i="12" s="1"/>
  <c r="H124" i="12"/>
  <c r="G124" i="12" s="1"/>
  <c r="F125" i="12" s="1"/>
  <c r="P123" i="12"/>
  <c r="O123" i="12" s="1"/>
  <c r="N124" i="12" s="1"/>
  <c r="L124" i="12"/>
  <c r="K124" i="12" s="1"/>
  <c r="J125" i="12" s="1"/>
  <c r="AN56" i="12"/>
  <c r="C56" i="12"/>
  <c r="S90" i="17" l="1"/>
  <c r="R91" i="17" s="1"/>
  <c r="T91" i="17" s="1"/>
  <c r="T90" i="14"/>
  <c r="U90" i="14"/>
  <c r="AO90" i="14" s="1"/>
  <c r="L129" i="17"/>
  <c r="K129" i="17" s="1"/>
  <c r="J130" i="17" s="1"/>
  <c r="P130" i="17"/>
  <c r="O130" i="17" s="1"/>
  <c r="N131" i="17"/>
  <c r="H129" i="17"/>
  <c r="G129" i="17" s="1"/>
  <c r="F130" i="17" s="1"/>
  <c r="AC132" i="17"/>
  <c r="AB132" i="17"/>
  <c r="AA132" i="17"/>
  <c r="Z133" i="17" s="1"/>
  <c r="Y132" i="17"/>
  <c r="X132" i="17"/>
  <c r="W132" i="17"/>
  <c r="V133" i="17" s="1"/>
  <c r="AN59" i="17"/>
  <c r="C59" i="17"/>
  <c r="S86" i="16"/>
  <c r="R87" i="16" s="1"/>
  <c r="U87" i="16" s="1"/>
  <c r="AO87" i="16" s="1"/>
  <c r="H127" i="14"/>
  <c r="G127" i="14" s="1"/>
  <c r="F128" i="14" s="1"/>
  <c r="P128" i="14"/>
  <c r="O128" i="14" s="1"/>
  <c r="N129" i="14" s="1"/>
  <c r="AA130" i="14"/>
  <c r="Z131" i="14" s="1"/>
  <c r="AC130" i="14"/>
  <c r="AB130" i="14"/>
  <c r="W130" i="14"/>
  <c r="V131" i="14" s="1"/>
  <c r="Y130" i="14"/>
  <c r="X130" i="14"/>
  <c r="L127" i="14"/>
  <c r="K127" i="14" s="1"/>
  <c r="J128" i="14" s="1"/>
  <c r="AL58" i="14"/>
  <c r="D58" i="14"/>
  <c r="Y132" i="16"/>
  <c r="X132" i="16"/>
  <c r="W132" i="16"/>
  <c r="V133" i="16" s="1"/>
  <c r="H129" i="16"/>
  <c r="G129" i="16" s="1"/>
  <c r="F130" i="16" s="1"/>
  <c r="L127" i="16"/>
  <c r="K127" i="16" s="1"/>
  <c r="J128" i="16" s="1"/>
  <c r="P128" i="16"/>
  <c r="O128" i="16" s="1"/>
  <c r="N129" i="16" s="1"/>
  <c r="AB131" i="16"/>
  <c r="AA131" i="16"/>
  <c r="Z132" i="16" s="1"/>
  <c r="AC131" i="16"/>
  <c r="AN58" i="16"/>
  <c r="C58" i="16"/>
  <c r="AB97" i="12"/>
  <c r="AA97" i="12" s="1"/>
  <c r="Z98" i="12" s="1"/>
  <c r="AB98" i="12" s="1"/>
  <c r="W100" i="12"/>
  <c r="V101" i="12" s="1"/>
  <c r="S81" i="12"/>
  <c r="R82" i="12" s="1"/>
  <c r="L125" i="12"/>
  <c r="K125" i="12" s="1"/>
  <c r="J126" i="12" s="1"/>
  <c r="P124" i="12"/>
  <c r="O124" i="12" s="1"/>
  <c r="N125" i="12" s="1"/>
  <c r="H125" i="12"/>
  <c r="G125" i="12" s="1"/>
  <c r="F126" i="12" s="1"/>
  <c r="AM56" i="12"/>
  <c r="B57" i="12"/>
  <c r="U91" i="17" l="1"/>
  <c r="AO91" i="17" s="1"/>
  <c r="S90" i="14"/>
  <c r="R91" i="14" s="1"/>
  <c r="H130" i="17"/>
  <c r="G130" i="17" s="1"/>
  <c r="F131" i="17" s="1"/>
  <c r="AC133" i="17"/>
  <c r="AB133" i="17"/>
  <c r="AA133" i="17"/>
  <c r="Z134" i="17" s="1"/>
  <c r="V134" i="17"/>
  <c r="Y133" i="17"/>
  <c r="W133" i="17"/>
  <c r="X133" i="17"/>
  <c r="L130" i="17"/>
  <c r="K130" i="17" s="1"/>
  <c r="J131" i="17" s="1"/>
  <c r="AM59" i="17"/>
  <c r="B60" i="17"/>
  <c r="P131" i="17"/>
  <c r="O131" i="17" s="1"/>
  <c r="N132" i="17" s="1"/>
  <c r="T87" i="16"/>
  <c r="S87" i="16" s="1"/>
  <c r="R88" i="16" s="1"/>
  <c r="X131" i="14"/>
  <c r="W131" i="14"/>
  <c r="Y131" i="14"/>
  <c r="V132" i="14"/>
  <c r="AB131" i="14"/>
  <c r="AA131" i="14"/>
  <c r="AC131" i="14"/>
  <c r="Z132" i="14"/>
  <c r="AN58" i="14"/>
  <c r="C58" i="14"/>
  <c r="L128" i="14"/>
  <c r="K128" i="14" s="1"/>
  <c r="J129" i="14" s="1"/>
  <c r="P129" i="14"/>
  <c r="O129" i="14" s="1"/>
  <c r="N130" i="14" s="1"/>
  <c r="H128" i="14"/>
  <c r="G128" i="14" s="1"/>
  <c r="F129" i="14" s="1"/>
  <c r="P129" i="16"/>
  <c r="O129" i="16" s="1"/>
  <c r="N130" i="16" s="1"/>
  <c r="Y133" i="16"/>
  <c r="X133" i="16"/>
  <c r="W133" i="16"/>
  <c r="V134" i="16" s="1"/>
  <c r="H130" i="16"/>
  <c r="G130" i="16" s="1"/>
  <c r="F131" i="16" s="1"/>
  <c r="AC132" i="16"/>
  <c r="AB132" i="16"/>
  <c r="AA132" i="16"/>
  <c r="Z133" i="16" s="1"/>
  <c r="L128" i="16"/>
  <c r="K128" i="16" s="1"/>
  <c r="J129" i="16" s="1"/>
  <c r="AM58" i="16"/>
  <c r="B59" i="16"/>
  <c r="AC98" i="12"/>
  <c r="AA98" i="12" s="1"/>
  <c r="Z99" i="12" s="1"/>
  <c r="AC99" i="12" s="1"/>
  <c r="Y101" i="12"/>
  <c r="X101" i="12"/>
  <c r="T82" i="12"/>
  <c r="U82" i="12"/>
  <c r="AO82" i="12" s="1"/>
  <c r="H126" i="12"/>
  <c r="G126" i="12" s="1"/>
  <c r="F127" i="12" s="1"/>
  <c r="P125" i="12"/>
  <c r="O125" i="12" s="1"/>
  <c r="N126" i="12" s="1"/>
  <c r="L126" i="12"/>
  <c r="K126" i="12" s="1"/>
  <c r="J127" i="12" s="1"/>
  <c r="AL57" i="12"/>
  <c r="D57" i="12"/>
  <c r="S91" i="17" l="1"/>
  <c r="R92" i="17" s="1"/>
  <c r="U92" i="17" s="1"/>
  <c r="AO92" i="17" s="1"/>
  <c r="T91" i="14"/>
  <c r="U91" i="14"/>
  <c r="AO91" i="14" s="1"/>
  <c r="L131" i="17"/>
  <c r="K131" i="17" s="1"/>
  <c r="J132" i="17" s="1"/>
  <c r="AA134" i="17"/>
  <c r="AB134" i="17"/>
  <c r="AC134" i="17"/>
  <c r="Z135" i="17"/>
  <c r="P132" i="17"/>
  <c r="O132" i="17" s="1"/>
  <c r="N133" i="17" s="1"/>
  <c r="H131" i="17"/>
  <c r="G131" i="17" s="1"/>
  <c r="F132" i="17" s="1"/>
  <c r="W134" i="17"/>
  <c r="X134" i="17"/>
  <c r="V135" i="17"/>
  <c r="Y134" i="17"/>
  <c r="AL60" i="17"/>
  <c r="D60" i="17"/>
  <c r="P130" i="14"/>
  <c r="O130" i="14" s="1"/>
  <c r="N131" i="14" s="1"/>
  <c r="L129" i="14"/>
  <c r="K129" i="14" s="1"/>
  <c r="J130" i="14" s="1"/>
  <c r="H129" i="14"/>
  <c r="G129" i="14" s="1"/>
  <c r="F130" i="14" s="1"/>
  <c r="Y132" i="14"/>
  <c r="X132" i="14"/>
  <c r="W132" i="14"/>
  <c r="V133" i="14" s="1"/>
  <c r="AM58" i="14"/>
  <c r="B59" i="14"/>
  <c r="AC132" i="14"/>
  <c r="AB132" i="14"/>
  <c r="AA132" i="14"/>
  <c r="Z133" i="14" s="1"/>
  <c r="L129" i="16"/>
  <c r="K129" i="16" s="1"/>
  <c r="J130" i="16" s="1"/>
  <c r="H131" i="16"/>
  <c r="G131" i="16" s="1"/>
  <c r="F132" i="16" s="1"/>
  <c r="AC133" i="16"/>
  <c r="AA133" i="16"/>
  <c r="Z134" i="16" s="1"/>
  <c r="AB133" i="16"/>
  <c r="P130" i="16"/>
  <c r="O130" i="16" s="1"/>
  <c r="N131" i="16" s="1"/>
  <c r="W134" i="16"/>
  <c r="V135" i="16" s="1"/>
  <c r="Y134" i="16"/>
  <c r="X134" i="16"/>
  <c r="AL59" i="16"/>
  <c r="D59" i="16"/>
  <c r="U88" i="16"/>
  <c r="AO88" i="16" s="1"/>
  <c r="T88" i="16"/>
  <c r="W101" i="12"/>
  <c r="V102" i="12" s="1"/>
  <c r="Y102" i="12" s="1"/>
  <c r="AB99" i="12"/>
  <c r="AA99" i="12" s="1"/>
  <c r="Z100" i="12" s="1"/>
  <c r="AB100" i="12" s="1"/>
  <c r="S82" i="12"/>
  <c r="R83" i="12" s="1"/>
  <c r="P126" i="12"/>
  <c r="O126" i="12" s="1"/>
  <c r="N127" i="12" s="1"/>
  <c r="L127" i="12"/>
  <c r="K127" i="12" s="1"/>
  <c r="J128" i="12" s="1"/>
  <c r="H127" i="12"/>
  <c r="G127" i="12" s="1"/>
  <c r="F128" i="12" s="1"/>
  <c r="AN57" i="12"/>
  <c r="C57" i="12"/>
  <c r="T92" i="17" l="1"/>
  <c r="S92" i="17" s="1"/>
  <c r="R93" i="17" s="1"/>
  <c r="S91" i="14"/>
  <c r="R92" i="14" s="1"/>
  <c r="H132" i="17"/>
  <c r="G132" i="17" s="1"/>
  <c r="F133" i="17" s="1"/>
  <c r="N134" i="17"/>
  <c r="P133" i="17"/>
  <c r="O133" i="17" s="1"/>
  <c r="L132" i="17"/>
  <c r="K132" i="17" s="1"/>
  <c r="J133" i="17" s="1"/>
  <c r="AB135" i="17"/>
  <c r="AA135" i="17"/>
  <c r="Z136" i="17" s="1"/>
  <c r="AC135" i="17"/>
  <c r="AN60" i="17"/>
  <c r="C60" i="17"/>
  <c r="X135" i="17"/>
  <c r="W135" i="17"/>
  <c r="Y135" i="17"/>
  <c r="V136" i="17"/>
  <c r="AC133" i="14"/>
  <c r="AB133" i="14"/>
  <c r="AA133" i="14"/>
  <c r="Z134" i="14" s="1"/>
  <c r="H130" i="14"/>
  <c r="G130" i="14" s="1"/>
  <c r="F131" i="14" s="1"/>
  <c r="L130" i="14"/>
  <c r="K130" i="14" s="1"/>
  <c r="J131" i="14" s="1"/>
  <c r="P131" i="14"/>
  <c r="O131" i="14" s="1"/>
  <c r="N132" i="14" s="1"/>
  <c r="Y133" i="14"/>
  <c r="X133" i="14"/>
  <c r="W133" i="14"/>
  <c r="V134" i="14" s="1"/>
  <c r="AL59" i="14"/>
  <c r="D59" i="14"/>
  <c r="AA134" i="16"/>
  <c r="Z135" i="16" s="1"/>
  <c r="AC134" i="16"/>
  <c r="AB134" i="16"/>
  <c r="X135" i="16"/>
  <c r="W135" i="16"/>
  <c r="V136" i="16" s="1"/>
  <c r="Y135" i="16"/>
  <c r="P131" i="16"/>
  <c r="O131" i="16" s="1"/>
  <c r="N132" i="16" s="1"/>
  <c r="H132" i="16"/>
  <c r="G132" i="16" s="1"/>
  <c r="F133" i="16" s="1"/>
  <c r="L130" i="16"/>
  <c r="K130" i="16" s="1"/>
  <c r="J131" i="16" s="1"/>
  <c r="S88" i="16"/>
  <c r="R89" i="16" s="1"/>
  <c r="AN59" i="16"/>
  <c r="C59" i="16"/>
  <c r="W102" i="12"/>
  <c r="V103" i="12" s="1"/>
  <c r="X102" i="12"/>
  <c r="AC100" i="12"/>
  <c r="AA100" i="12" s="1"/>
  <c r="Z101" i="12" s="1"/>
  <c r="T83" i="12"/>
  <c r="U83" i="12"/>
  <c r="AO83" i="12" s="1"/>
  <c r="P127" i="12"/>
  <c r="O127" i="12" s="1"/>
  <c r="N128" i="12" s="1"/>
  <c r="H128" i="12"/>
  <c r="G128" i="12" s="1"/>
  <c r="F129" i="12" s="1"/>
  <c r="L128" i="12"/>
  <c r="K128" i="12" s="1"/>
  <c r="J129" i="12" s="1"/>
  <c r="AM57" i="12"/>
  <c r="B58" i="12"/>
  <c r="T93" i="17" l="1"/>
  <c r="U93" i="17"/>
  <c r="AO93" i="17" s="1"/>
  <c r="U92" i="14"/>
  <c r="AO92" i="14" s="1"/>
  <c r="T92" i="14"/>
  <c r="L133" i="17"/>
  <c r="K133" i="17" s="1"/>
  <c r="J134" i="17" s="1"/>
  <c r="AC136" i="17"/>
  <c r="AB136" i="17"/>
  <c r="AA136" i="17"/>
  <c r="Z137" i="17" s="1"/>
  <c r="H133" i="17"/>
  <c r="G133" i="17" s="1"/>
  <c r="F134" i="17" s="1"/>
  <c r="Y136" i="17"/>
  <c r="X136" i="17"/>
  <c r="W136" i="17"/>
  <c r="V137" i="17" s="1"/>
  <c r="AM60" i="17"/>
  <c r="B61" i="17"/>
  <c r="P134" i="17"/>
  <c r="O134" i="17" s="1"/>
  <c r="N135" i="17" s="1"/>
  <c r="AA134" i="14"/>
  <c r="Z135" i="14" s="1"/>
  <c r="AC134" i="14"/>
  <c r="AB134" i="14"/>
  <c r="P132" i="14"/>
  <c r="O132" i="14" s="1"/>
  <c r="N133" i="14" s="1"/>
  <c r="H131" i="14"/>
  <c r="G131" i="14" s="1"/>
  <c r="F132" i="14" s="1"/>
  <c r="W134" i="14"/>
  <c r="V135" i="14"/>
  <c r="Y134" i="14"/>
  <c r="X134" i="14"/>
  <c r="L131" i="14"/>
  <c r="K131" i="14" s="1"/>
  <c r="J132" i="14" s="1"/>
  <c r="AN59" i="14"/>
  <c r="C59" i="14"/>
  <c r="L131" i="16"/>
  <c r="K131" i="16" s="1"/>
  <c r="J132" i="16" s="1"/>
  <c r="H133" i="16"/>
  <c r="G133" i="16" s="1"/>
  <c r="F134" i="16" s="1"/>
  <c r="P132" i="16"/>
  <c r="O132" i="16" s="1"/>
  <c r="N133" i="16" s="1"/>
  <c r="Y136" i="16"/>
  <c r="X136" i="16"/>
  <c r="W136" i="16"/>
  <c r="V137" i="16" s="1"/>
  <c r="U89" i="16"/>
  <c r="AO89" i="16" s="1"/>
  <c r="T89" i="16"/>
  <c r="AB135" i="16"/>
  <c r="AA135" i="16"/>
  <c r="Z136" i="16" s="1"/>
  <c r="AC135" i="16"/>
  <c r="AM59" i="16"/>
  <c r="B60" i="16"/>
  <c r="W103" i="12"/>
  <c r="V104" i="12" s="1"/>
  <c r="Y104" i="12" s="1"/>
  <c r="Y103" i="12"/>
  <c r="X103" i="12"/>
  <c r="AC101" i="12"/>
  <c r="AB101" i="12"/>
  <c r="S83" i="12"/>
  <c r="R84" i="12" s="1"/>
  <c r="H129" i="12"/>
  <c r="G129" i="12" s="1"/>
  <c r="F130" i="12" s="1"/>
  <c r="L129" i="12"/>
  <c r="K129" i="12" s="1"/>
  <c r="J130" i="12" s="1"/>
  <c r="P128" i="12"/>
  <c r="O128" i="12" s="1"/>
  <c r="N129" i="12" s="1"/>
  <c r="AL58" i="12"/>
  <c r="D58" i="12"/>
  <c r="S92" i="14" l="1"/>
  <c r="R93" i="14" s="1"/>
  <c r="S93" i="17"/>
  <c r="R94" i="17" s="1"/>
  <c r="U93" i="14"/>
  <c r="AO93" i="14" s="1"/>
  <c r="T93" i="14"/>
  <c r="S93" i="14" s="1"/>
  <c r="R94" i="14" s="1"/>
  <c r="Y137" i="17"/>
  <c r="W137" i="17"/>
  <c r="V138" i="17" s="1"/>
  <c r="X137" i="17"/>
  <c r="AC137" i="17"/>
  <c r="AA137" i="17"/>
  <c r="Z138" i="17" s="1"/>
  <c r="AB137" i="17"/>
  <c r="P135" i="17"/>
  <c r="O135" i="17" s="1"/>
  <c r="N136" i="17" s="1"/>
  <c r="H134" i="17"/>
  <c r="G134" i="17" s="1"/>
  <c r="F135" i="17" s="1"/>
  <c r="L134" i="17"/>
  <c r="K134" i="17" s="1"/>
  <c r="J135" i="17" s="1"/>
  <c r="D61" i="17"/>
  <c r="AL61" i="17"/>
  <c r="U94" i="17"/>
  <c r="AO94" i="17" s="1"/>
  <c r="T94" i="17"/>
  <c r="L132" i="14"/>
  <c r="K132" i="14" s="1"/>
  <c r="J133" i="14" s="1"/>
  <c r="H132" i="14"/>
  <c r="G132" i="14" s="1"/>
  <c r="F133" i="14" s="1"/>
  <c r="P133" i="14"/>
  <c r="O133" i="14" s="1"/>
  <c r="N134" i="14" s="1"/>
  <c r="AB135" i="14"/>
  <c r="AC135" i="14"/>
  <c r="AA135" i="14"/>
  <c r="Z136" i="14" s="1"/>
  <c r="X135" i="14"/>
  <c r="Y135" i="14"/>
  <c r="W135" i="14"/>
  <c r="V136" i="14" s="1"/>
  <c r="AM59" i="14"/>
  <c r="B60" i="14"/>
  <c r="AC136" i="16"/>
  <c r="AB136" i="16"/>
  <c r="AA136" i="16"/>
  <c r="Z137" i="16" s="1"/>
  <c r="P133" i="16"/>
  <c r="O133" i="16" s="1"/>
  <c r="N134" i="16" s="1"/>
  <c r="H134" i="16"/>
  <c r="G134" i="16" s="1"/>
  <c r="F135" i="16" s="1"/>
  <c r="L132" i="16"/>
  <c r="K132" i="16" s="1"/>
  <c r="J133" i="16" s="1"/>
  <c r="S89" i="16"/>
  <c r="R90" i="16" s="1"/>
  <c r="AL60" i="16"/>
  <c r="D60" i="16"/>
  <c r="X137" i="16"/>
  <c r="Y137" i="16"/>
  <c r="W137" i="16"/>
  <c r="V138" i="16" s="1"/>
  <c r="X104" i="12"/>
  <c r="W104" i="12" s="1"/>
  <c r="V105" i="12" s="1"/>
  <c r="AA101" i="12"/>
  <c r="Z102" i="12" s="1"/>
  <c r="AB102" i="12" s="1"/>
  <c r="T84" i="12"/>
  <c r="U84" i="12"/>
  <c r="AO84" i="12" s="1"/>
  <c r="L130" i="12"/>
  <c r="K130" i="12" s="1"/>
  <c r="J131" i="12" s="1"/>
  <c r="H130" i="12"/>
  <c r="G130" i="12" s="1"/>
  <c r="F131" i="12" s="1"/>
  <c r="P129" i="12"/>
  <c r="O129" i="12" s="1"/>
  <c r="N130" i="12" s="1"/>
  <c r="AN58" i="12"/>
  <c r="C58" i="12"/>
  <c r="S94" i="17" l="1"/>
  <c r="R95" i="17" s="1"/>
  <c r="U95" i="17" s="1"/>
  <c r="AO95" i="17" s="1"/>
  <c r="U94" i="14"/>
  <c r="AO94" i="14" s="1"/>
  <c r="T94" i="14"/>
  <c r="S94" i="14"/>
  <c r="R95" i="14" s="1"/>
  <c r="H135" i="17"/>
  <c r="G135" i="17" s="1"/>
  <c r="F136" i="17" s="1"/>
  <c r="P136" i="17"/>
  <c r="O136" i="17" s="1"/>
  <c r="N137" i="17" s="1"/>
  <c r="W138" i="17"/>
  <c r="Y138" i="17"/>
  <c r="X138" i="17"/>
  <c r="V139" i="17"/>
  <c r="L135" i="17"/>
  <c r="K135" i="17" s="1"/>
  <c r="J136" i="17" s="1"/>
  <c r="AA138" i="17"/>
  <c r="Z139" i="17" s="1"/>
  <c r="AB138" i="17"/>
  <c r="AC138" i="17"/>
  <c r="AN61" i="17"/>
  <c r="C61" i="17"/>
  <c r="P134" i="14"/>
  <c r="O134" i="14" s="1"/>
  <c r="N135" i="14" s="1"/>
  <c r="H133" i="14"/>
  <c r="G133" i="14" s="1"/>
  <c r="F134" i="14" s="1"/>
  <c r="L133" i="14"/>
  <c r="K133" i="14" s="1"/>
  <c r="J134" i="14" s="1"/>
  <c r="AL60" i="14"/>
  <c r="D60" i="14"/>
  <c r="AC136" i="14"/>
  <c r="AA136" i="14"/>
  <c r="Z137" i="14" s="1"/>
  <c r="AB136" i="14"/>
  <c r="Y136" i="14"/>
  <c r="W136" i="14"/>
  <c r="V137" i="14" s="1"/>
  <c r="X136" i="14"/>
  <c r="P134" i="16"/>
  <c r="O134" i="16" s="1"/>
  <c r="N135" i="16" s="1"/>
  <c r="AB137" i="16"/>
  <c r="AA137" i="16"/>
  <c r="Z138" i="16" s="1"/>
  <c r="AC137" i="16"/>
  <c r="L133" i="16"/>
  <c r="K133" i="16" s="1"/>
  <c r="J134" i="16" s="1"/>
  <c r="H135" i="16"/>
  <c r="G135" i="16" s="1"/>
  <c r="F136" i="16" s="1"/>
  <c r="U90" i="16"/>
  <c r="AO90" i="16" s="1"/>
  <c r="T90" i="16"/>
  <c r="Y138" i="16"/>
  <c r="W138" i="16"/>
  <c r="V139" i="16" s="1"/>
  <c r="X138" i="16"/>
  <c r="AN60" i="16"/>
  <c r="C60" i="16"/>
  <c r="Y105" i="12"/>
  <c r="X105" i="12"/>
  <c r="W105" i="12"/>
  <c r="V106" i="12" s="1"/>
  <c r="Y106" i="12" s="1"/>
  <c r="AC102" i="12"/>
  <c r="AA102" i="12" s="1"/>
  <c r="Z103" i="12" s="1"/>
  <c r="S84" i="12"/>
  <c r="R85" i="12" s="1"/>
  <c r="L131" i="12"/>
  <c r="K131" i="12" s="1"/>
  <c r="J132" i="12" s="1"/>
  <c r="H131" i="12"/>
  <c r="G131" i="12" s="1"/>
  <c r="F132" i="12" s="1"/>
  <c r="P130" i="12"/>
  <c r="O130" i="12" s="1"/>
  <c r="N131" i="12" s="1"/>
  <c r="AM58" i="12"/>
  <c r="B59" i="12"/>
  <c r="T95" i="17" l="1"/>
  <c r="T95" i="14"/>
  <c r="U95" i="14"/>
  <c r="AO95" i="14" s="1"/>
  <c r="S95" i="14"/>
  <c r="R96" i="14" s="1"/>
  <c r="P137" i="17"/>
  <c r="O137" i="17" s="1"/>
  <c r="N138" i="17" s="1"/>
  <c r="AB139" i="17"/>
  <c r="AA139" i="17"/>
  <c r="Z140" i="17" s="1"/>
  <c r="AC139" i="17"/>
  <c r="L136" i="17"/>
  <c r="K136" i="17" s="1"/>
  <c r="J137" i="17" s="1"/>
  <c r="H136" i="17"/>
  <c r="G136" i="17" s="1"/>
  <c r="F137" i="17" s="1"/>
  <c r="X139" i="17"/>
  <c r="W139" i="17"/>
  <c r="V140" i="17" s="1"/>
  <c r="Y139" i="17"/>
  <c r="AM61" i="17"/>
  <c r="B62" i="17"/>
  <c r="S95" i="17"/>
  <c r="R96" i="17" s="1"/>
  <c r="L134" i="14"/>
  <c r="K134" i="14" s="1"/>
  <c r="J135" i="14" s="1"/>
  <c r="H134" i="14"/>
  <c r="G134" i="14" s="1"/>
  <c r="F135" i="14" s="1"/>
  <c r="AB137" i="14"/>
  <c r="AA137" i="14"/>
  <c r="Z138" i="14"/>
  <c r="AC137" i="14"/>
  <c r="X137" i="14"/>
  <c r="Y137" i="14"/>
  <c r="W137" i="14"/>
  <c r="V138" i="14" s="1"/>
  <c r="P135" i="14"/>
  <c r="O135" i="14" s="1"/>
  <c r="N136" i="14" s="1"/>
  <c r="AN60" i="14"/>
  <c r="C60" i="14"/>
  <c r="AC138" i="16"/>
  <c r="AA138" i="16"/>
  <c r="Z139" i="16" s="1"/>
  <c r="AB138" i="16"/>
  <c r="H136" i="16"/>
  <c r="G136" i="16" s="1"/>
  <c r="F137" i="16" s="1"/>
  <c r="L134" i="16"/>
  <c r="K134" i="16" s="1"/>
  <c r="J135" i="16" s="1"/>
  <c r="P135" i="16"/>
  <c r="O135" i="16" s="1"/>
  <c r="N136" i="16" s="1"/>
  <c r="AM60" i="16"/>
  <c r="B61" i="16"/>
  <c r="S90" i="16"/>
  <c r="R91" i="16" s="1"/>
  <c r="X139" i="16"/>
  <c r="Y139" i="16"/>
  <c r="W139" i="16"/>
  <c r="V140" i="16" s="1"/>
  <c r="X106" i="12"/>
  <c r="W106" i="12" s="1"/>
  <c r="V107" i="12" s="1"/>
  <c r="AC103" i="12"/>
  <c r="AB103" i="12"/>
  <c r="AA103" i="12"/>
  <c r="Z104" i="12" s="1"/>
  <c r="AB104" i="12" s="1"/>
  <c r="T85" i="12"/>
  <c r="U85" i="12"/>
  <c r="H132" i="12"/>
  <c r="G132" i="12" s="1"/>
  <c r="F133" i="12" s="1"/>
  <c r="P131" i="12"/>
  <c r="O131" i="12" s="1"/>
  <c r="N132" i="12" s="1"/>
  <c r="L132" i="12"/>
  <c r="K132" i="12" s="1"/>
  <c r="J133" i="12" s="1"/>
  <c r="AL59" i="12"/>
  <c r="D59" i="12"/>
  <c r="T96" i="14" l="1"/>
  <c r="U96" i="14"/>
  <c r="AO96" i="14" s="1"/>
  <c r="AC140" i="17"/>
  <c r="AB140" i="17"/>
  <c r="AA140" i="17"/>
  <c r="Z141" i="17" s="1"/>
  <c r="H137" i="17"/>
  <c r="G137" i="17" s="1"/>
  <c r="F138" i="17" s="1"/>
  <c r="Y140" i="17"/>
  <c r="X140" i="17"/>
  <c r="W140" i="17"/>
  <c r="V141" i="17" s="1"/>
  <c r="L137" i="17"/>
  <c r="K137" i="17" s="1"/>
  <c r="J138" i="17" s="1"/>
  <c r="P138" i="17"/>
  <c r="O138" i="17" s="1"/>
  <c r="N139" i="17"/>
  <c r="AL62" i="17"/>
  <c r="D62" i="17"/>
  <c r="U96" i="17"/>
  <c r="AO96" i="17" s="1"/>
  <c r="T96" i="17"/>
  <c r="W138" i="14"/>
  <c r="V139" i="14" s="1"/>
  <c r="Y138" i="14"/>
  <c r="X138" i="14"/>
  <c r="P136" i="14"/>
  <c r="O136" i="14" s="1"/>
  <c r="N137" i="14" s="1"/>
  <c r="L135" i="14"/>
  <c r="K135" i="14" s="1"/>
  <c r="J136" i="14" s="1"/>
  <c r="AM60" i="14"/>
  <c r="B61" i="14"/>
  <c r="AA138" i="14"/>
  <c r="Z139" i="14" s="1"/>
  <c r="AC138" i="14"/>
  <c r="AB138" i="14"/>
  <c r="H135" i="14"/>
  <c r="G135" i="14" s="1"/>
  <c r="F136" i="14" s="1"/>
  <c r="P136" i="16"/>
  <c r="O136" i="16" s="1"/>
  <c r="N137" i="16" s="1"/>
  <c r="H137" i="16"/>
  <c r="G137" i="16" s="1"/>
  <c r="F138" i="16" s="1"/>
  <c r="AB139" i="16"/>
  <c r="AC139" i="16"/>
  <c r="AA139" i="16"/>
  <c r="Z140" i="16" s="1"/>
  <c r="L135" i="16"/>
  <c r="K135" i="16" s="1"/>
  <c r="J136" i="16" s="1"/>
  <c r="AL61" i="16"/>
  <c r="D61" i="16"/>
  <c r="W140" i="16"/>
  <c r="V141" i="16" s="1"/>
  <c r="Y140" i="16"/>
  <c r="X140" i="16"/>
  <c r="T91" i="16"/>
  <c r="U91" i="16"/>
  <c r="AO91" i="16" s="1"/>
  <c r="X107" i="12"/>
  <c r="Y107" i="12"/>
  <c r="W107" i="12" s="1"/>
  <c r="V108" i="12" s="1"/>
  <c r="Y108" i="12" s="1"/>
  <c r="AC104" i="12"/>
  <c r="AA104" i="12" s="1"/>
  <c r="Z105" i="12" s="1"/>
  <c r="AC105" i="12" s="1"/>
  <c r="AO85" i="12"/>
  <c r="S85" i="12"/>
  <c r="R86" i="12" s="1"/>
  <c r="H133" i="12"/>
  <c r="G133" i="12" s="1"/>
  <c r="F134" i="12" s="1"/>
  <c r="L133" i="12"/>
  <c r="K133" i="12" s="1"/>
  <c r="J134" i="12" s="1"/>
  <c r="P132" i="12"/>
  <c r="O132" i="12" s="1"/>
  <c r="N133" i="12" s="1"/>
  <c r="AN59" i="12"/>
  <c r="C59" i="12"/>
  <c r="S96" i="14" l="1"/>
  <c r="R97" i="14" s="1"/>
  <c r="T97" i="14"/>
  <c r="U97" i="14"/>
  <c r="H138" i="17"/>
  <c r="G138" i="17" s="1"/>
  <c r="F139" i="17" s="1"/>
  <c r="AC141" i="17"/>
  <c r="AB141" i="17"/>
  <c r="AA141" i="17"/>
  <c r="Z142" i="17" s="1"/>
  <c r="L138" i="17"/>
  <c r="K138" i="17" s="1"/>
  <c r="J139" i="17" s="1"/>
  <c r="Y141" i="17"/>
  <c r="W141" i="17"/>
  <c r="V142" i="17" s="1"/>
  <c r="X141" i="17"/>
  <c r="P139" i="17"/>
  <c r="O139" i="17" s="1"/>
  <c r="N140" i="17" s="1"/>
  <c r="S96" i="17"/>
  <c r="R97" i="17" s="1"/>
  <c r="AN62" i="17"/>
  <c r="C62" i="17"/>
  <c r="S91" i="16"/>
  <c r="R92" i="16" s="1"/>
  <c r="T92" i="16" s="1"/>
  <c r="H136" i="14"/>
  <c r="G136" i="14" s="1"/>
  <c r="F137" i="14" s="1"/>
  <c r="L136" i="14"/>
  <c r="K136" i="14" s="1"/>
  <c r="J137" i="14" s="1"/>
  <c r="AB139" i="14"/>
  <c r="AA139" i="14"/>
  <c r="Z140" i="14" s="1"/>
  <c r="AC139" i="14"/>
  <c r="X139" i="14"/>
  <c r="W139" i="14"/>
  <c r="V140" i="14"/>
  <c r="Y139" i="14"/>
  <c r="AL61" i="14"/>
  <c r="D61" i="14"/>
  <c r="N138" i="14"/>
  <c r="P137" i="14"/>
  <c r="O137" i="14" s="1"/>
  <c r="L136" i="16"/>
  <c r="K136" i="16" s="1"/>
  <c r="J137" i="16" s="1"/>
  <c r="H138" i="16"/>
  <c r="G138" i="16" s="1"/>
  <c r="F139" i="16" s="1"/>
  <c r="P137" i="16"/>
  <c r="O137" i="16" s="1"/>
  <c r="N138" i="16" s="1"/>
  <c r="X141" i="16"/>
  <c r="W141" i="16"/>
  <c r="V142" i="16" s="1"/>
  <c r="Y141" i="16"/>
  <c r="AA140" i="16"/>
  <c r="Z141" i="16" s="1"/>
  <c r="AC140" i="16"/>
  <c r="AB140" i="16"/>
  <c r="AN61" i="16"/>
  <c r="C61" i="16"/>
  <c r="X108" i="12"/>
  <c r="W108" i="12"/>
  <c r="V109" i="12" s="1"/>
  <c r="X109" i="12" s="1"/>
  <c r="AB105" i="12"/>
  <c r="AA105" i="12"/>
  <c r="Z106" i="12" s="1"/>
  <c r="T86" i="12"/>
  <c r="U86" i="12"/>
  <c r="AO86" i="12" s="1"/>
  <c r="L134" i="12"/>
  <c r="K134" i="12" s="1"/>
  <c r="J135" i="12" s="1"/>
  <c r="P133" i="12"/>
  <c r="O133" i="12" s="1"/>
  <c r="N134" i="12" s="1"/>
  <c r="H134" i="12"/>
  <c r="G134" i="12" s="1"/>
  <c r="F135" i="12" s="1"/>
  <c r="AM59" i="12"/>
  <c r="B60" i="12"/>
  <c r="U92" i="16" l="1"/>
  <c r="AO92" i="16" s="1"/>
  <c r="AO97" i="14"/>
  <c r="S97" i="14"/>
  <c r="R98" i="14" s="1"/>
  <c r="Y109" i="12"/>
  <c r="W142" i="17"/>
  <c r="X142" i="17"/>
  <c r="V143" i="17"/>
  <c r="Y142" i="17"/>
  <c r="AA142" i="17"/>
  <c r="AC142" i="17"/>
  <c r="AB142" i="17"/>
  <c r="Z143" i="17"/>
  <c r="P140" i="17"/>
  <c r="O140" i="17" s="1"/>
  <c r="N141" i="17" s="1"/>
  <c r="L139" i="17"/>
  <c r="K139" i="17" s="1"/>
  <c r="J140" i="17" s="1"/>
  <c r="H139" i="17"/>
  <c r="G139" i="17" s="1"/>
  <c r="F140" i="17" s="1"/>
  <c r="U97" i="17"/>
  <c r="AO97" i="17" s="1"/>
  <c r="T97" i="17"/>
  <c r="AM62" i="17"/>
  <c r="B63" i="17"/>
  <c r="H137" i="14"/>
  <c r="G137" i="14" s="1"/>
  <c r="F138" i="14" s="1"/>
  <c r="L137" i="14"/>
  <c r="K137" i="14" s="1"/>
  <c r="J138" i="14" s="1"/>
  <c r="P138" i="14"/>
  <c r="O138" i="14" s="1"/>
  <c r="N139" i="14" s="1"/>
  <c r="AC140" i="14"/>
  <c r="AB140" i="14"/>
  <c r="AA140" i="14"/>
  <c r="Z141" i="14" s="1"/>
  <c r="AN61" i="14"/>
  <c r="C61" i="14"/>
  <c r="V141" i="14"/>
  <c r="Y140" i="14"/>
  <c r="X140" i="14"/>
  <c r="W140" i="14"/>
  <c r="H139" i="16"/>
  <c r="G139" i="16" s="1"/>
  <c r="F140" i="16" s="1"/>
  <c r="P138" i="16"/>
  <c r="O138" i="16" s="1"/>
  <c r="N139" i="16" s="1"/>
  <c r="Y142" i="16"/>
  <c r="W142" i="16"/>
  <c r="V143" i="16" s="1"/>
  <c r="X142" i="16"/>
  <c r="L137" i="16"/>
  <c r="K137" i="16" s="1"/>
  <c r="J138" i="16" s="1"/>
  <c r="S92" i="16"/>
  <c r="R93" i="16" s="1"/>
  <c r="AM61" i="16"/>
  <c r="B62" i="16"/>
  <c r="AB141" i="16"/>
  <c r="AC141" i="16"/>
  <c r="AA141" i="16"/>
  <c r="Z142" i="16" s="1"/>
  <c r="AC106" i="12"/>
  <c r="AB106" i="12"/>
  <c r="W109" i="12"/>
  <c r="V110" i="12" s="1"/>
  <c r="S86" i="12"/>
  <c r="R87" i="12" s="1"/>
  <c r="L135" i="12"/>
  <c r="K135" i="12" s="1"/>
  <c r="J136" i="12" s="1"/>
  <c r="P134" i="12"/>
  <c r="O134" i="12" s="1"/>
  <c r="N135" i="12" s="1"/>
  <c r="H135" i="12"/>
  <c r="G135" i="12" s="1"/>
  <c r="F136" i="12" s="1"/>
  <c r="AL60" i="12"/>
  <c r="D60" i="12"/>
  <c r="T98" i="14" l="1"/>
  <c r="U98" i="14"/>
  <c r="H140" i="17"/>
  <c r="G140" i="17" s="1"/>
  <c r="F141" i="17" s="1"/>
  <c r="L140" i="17"/>
  <c r="K140" i="17" s="1"/>
  <c r="J141" i="17" s="1"/>
  <c r="P141" i="17"/>
  <c r="O141" i="17" s="1"/>
  <c r="N142" i="17" s="1"/>
  <c r="AB143" i="17"/>
  <c r="AA143" i="17"/>
  <c r="Z144" i="17" s="1"/>
  <c r="AC143" i="17"/>
  <c r="X143" i="17"/>
  <c r="W143" i="17"/>
  <c r="V144" i="17" s="1"/>
  <c r="Y143" i="17"/>
  <c r="AL63" i="17"/>
  <c r="D63" i="17"/>
  <c r="S97" i="17"/>
  <c r="R98" i="17" s="1"/>
  <c r="P139" i="14"/>
  <c r="O139" i="14" s="1"/>
  <c r="N140" i="14" s="1"/>
  <c r="AC141" i="14"/>
  <c r="AB141" i="14"/>
  <c r="AA141" i="14"/>
  <c r="Z142" i="14" s="1"/>
  <c r="L138" i="14"/>
  <c r="K138" i="14" s="1"/>
  <c r="J139" i="14" s="1"/>
  <c r="H138" i="14"/>
  <c r="G138" i="14" s="1"/>
  <c r="F139" i="14" s="1"/>
  <c r="Y141" i="14"/>
  <c r="X141" i="14"/>
  <c r="W141" i="14"/>
  <c r="V142" i="14" s="1"/>
  <c r="AM61" i="14"/>
  <c r="B62" i="14"/>
  <c r="X143" i="16"/>
  <c r="Y143" i="16"/>
  <c r="W143" i="16"/>
  <c r="V144" i="16" s="1"/>
  <c r="L138" i="16"/>
  <c r="K138" i="16" s="1"/>
  <c r="J139" i="16" s="1"/>
  <c r="P139" i="16"/>
  <c r="O139" i="16" s="1"/>
  <c r="N140" i="16" s="1"/>
  <c r="H140" i="16"/>
  <c r="G140" i="16" s="1"/>
  <c r="F141" i="16" s="1"/>
  <c r="AC142" i="16"/>
  <c r="AA142" i="16"/>
  <c r="Z143" i="16" s="1"/>
  <c r="AB142" i="16"/>
  <c r="U93" i="16"/>
  <c r="AO93" i="16" s="1"/>
  <c r="T93" i="16"/>
  <c r="D62" i="16"/>
  <c r="AL62" i="16"/>
  <c r="AA106" i="12"/>
  <c r="Z107" i="12" s="1"/>
  <c r="Y110" i="12"/>
  <c r="X110" i="12"/>
  <c r="U87" i="12"/>
  <c r="AO87" i="12" s="1"/>
  <c r="T87" i="12"/>
  <c r="P135" i="12"/>
  <c r="O135" i="12" s="1"/>
  <c r="N136" i="12" s="1"/>
  <c r="H136" i="12"/>
  <c r="G136" i="12" s="1"/>
  <c r="F137" i="12" s="1"/>
  <c r="L136" i="12"/>
  <c r="K136" i="12" s="1"/>
  <c r="J137" i="12" s="1"/>
  <c r="AN60" i="12"/>
  <c r="C60" i="12"/>
  <c r="AO98" i="14" l="1"/>
  <c r="S98" i="14"/>
  <c r="R99" i="14" s="1"/>
  <c r="P142" i="17"/>
  <c r="O142" i="17" s="1"/>
  <c r="N143" i="17" s="1"/>
  <c r="Y144" i="17"/>
  <c r="X144" i="17"/>
  <c r="W144" i="17"/>
  <c r="V145" i="17" s="1"/>
  <c r="L141" i="17"/>
  <c r="K141" i="17" s="1"/>
  <c r="J142" i="17" s="1"/>
  <c r="AC144" i="17"/>
  <c r="AB144" i="17"/>
  <c r="AA144" i="17"/>
  <c r="Z145" i="17" s="1"/>
  <c r="H141" i="17"/>
  <c r="G141" i="17" s="1"/>
  <c r="F142" i="17" s="1"/>
  <c r="T98" i="17"/>
  <c r="U98" i="17"/>
  <c r="AO98" i="17" s="1"/>
  <c r="AN63" i="17"/>
  <c r="C63" i="17"/>
  <c r="W142" i="14"/>
  <c r="V143" i="14"/>
  <c r="Y142" i="14"/>
  <c r="X142" i="14"/>
  <c r="AA142" i="14"/>
  <c r="Z143" i="14"/>
  <c r="AC142" i="14"/>
  <c r="AB142" i="14"/>
  <c r="H139" i="14"/>
  <c r="G139" i="14" s="1"/>
  <c r="F140" i="14" s="1"/>
  <c r="L139" i="14"/>
  <c r="K139" i="14" s="1"/>
  <c r="J140" i="14" s="1"/>
  <c r="P140" i="14"/>
  <c r="O140" i="14" s="1"/>
  <c r="N141" i="14" s="1"/>
  <c r="AL62" i="14"/>
  <c r="D62" i="14"/>
  <c r="P140" i="16"/>
  <c r="O140" i="16" s="1"/>
  <c r="N141" i="16" s="1"/>
  <c r="AB143" i="16"/>
  <c r="AC143" i="16"/>
  <c r="AA143" i="16"/>
  <c r="Z144" i="16" s="1"/>
  <c r="H141" i="16"/>
  <c r="G141" i="16" s="1"/>
  <c r="F142" i="16" s="1"/>
  <c r="L139" i="16"/>
  <c r="K139" i="16" s="1"/>
  <c r="J140" i="16" s="1"/>
  <c r="AN62" i="16"/>
  <c r="C62" i="16"/>
  <c r="W144" i="16"/>
  <c r="V145" i="16" s="1"/>
  <c r="Y144" i="16"/>
  <c r="X144" i="16"/>
  <c r="S93" i="16"/>
  <c r="R94" i="16" s="1"/>
  <c r="W110" i="12"/>
  <c r="V111" i="12" s="1"/>
  <c r="Y111" i="12" s="1"/>
  <c r="AB107" i="12"/>
  <c r="AC107" i="12"/>
  <c r="AA107" i="12" s="1"/>
  <c r="Z108" i="12" s="1"/>
  <c r="S87" i="12"/>
  <c r="R88" i="12" s="1"/>
  <c r="H137" i="12"/>
  <c r="G137" i="12" s="1"/>
  <c r="F138" i="12" s="1"/>
  <c r="P136" i="12"/>
  <c r="O136" i="12" s="1"/>
  <c r="N137" i="12" s="1"/>
  <c r="L137" i="12"/>
  <c r="K137" i="12" s="1"/>
  <c r="J138" i="12" s="1"/>
  <c r="AM60" i="12"/>
  <c r="B61" i="12"/>
  <c r="T99" i="14" l="1"/>
  <c r="U99" i="14"/>
  <c r="AO99" i="14" s="1"/>
  <c r="AC145" i="17"/>
  <c r="AA145" i="17"/>
  <c r="Z146" i="17" s="1"/>
  <c r="AB145" i="17"/>
  <c r="Y145" i="17"/>
  <c r="X145" i="17"/>
  <c r="W145" i="17"/>
  <c r="V146" i="17" s="1"/>
  <c r="H142" i="17"/>
  <c r="G142" i="17" s="1"/>
  <c r="F143" i="17" s="1"/>
  <c r="L142" i="17"/>
  <c r="K142" i="17" s="1"/>
  <c r="J143" i="17" s="1"/>
  <c r="P143" i="17"/>
  <c r="O143" i="17" s="1"/>
  <c r="N144" i="17" s="1"/>
  <c r="AM63" i="17"/>
  <c r="B64" i="17"/>
  <c r="S98" i="17"/>
  <c r="R99" i="17" s="1"/>
  <c r="H140" i="14"/>
  <c r="G140" i="14" s="1"/>
  <c r="F141" i="14" s="1"/>
  <c r="P141" i="14"/>
  <c r="O141" i="14" s="1"/>
  <c r="N142" i="14" s="1"/>
  <c r="L140" i="14"/>
  <c r="K140" i="14" s="1"/>
  <c r="J141" i="14" s="1"/>
  <c r="AB143" i="14"/>
  <c r="AA143" i="14"/>
  <c r="Z144" i="14" s="1"/>
  <c r="AC143" i="14"/>
  <c r="X143" i="14"/>
  <c r="W143" i="14"/>
  <c r="V144" i="14" s="1"/>
  <c r="Y143" i="14"/>
  <c r="AN62" i="14"/>
  <c r="C62" i="14"/>
  <c r="H142" i="16"/>
  <c r="G142" i="16" s="1"/>
  <c r="F143" i="16" s="1"/>
  <c r="L140" i="16"/>
  <c r="K140" i="16" s="1"/>
  <c r="J141" i="16" s="1"/>
  <c r="P141" i="16"/>
  <c r="O141" i="16" s="1"/>
  <c r="N142" i="16" s="1"/>
  <c r="AA144" i="16"/>
  <c r="Z145" i="16"/>
  <c r="AC144" i="16"/>
  <c r="AB144" i="16"/>
  <c r="AM62" i="16"/>
  <c r="B63" i="16"/>
  <c r="X145" i="16"/>
  <c r="Y145" i="16"/>
  <c r="W145" i="16"/>
  <c r="V146" i="16"/>
  <c r="T94" i="16"/>
  <c r="U94" i="16"/>
  <c r="AO94" i="16" s="1"/>
  <c r="X111" i="12"/>
  <c r="W111" i="12" s="1"/>
  <c r="V112" i="12" s="1"/>
  <c r="Y112" i="12" s="1"/>
  <c r="AC108" i="12"/>
  <c r="AA108" i="12" s="1"/>
  <c r="Z109" i="12" s="1"/>
  <c r="AB108" i="12"/>
  <c r="T88" i="12"/>
  <c r="U88" i="12"/>
  <c r="AO88" i="12" s="1"/>
  <c r="L138" i="12"/>
  <c r="K138" i="12" s="1"/>
  <c r="J139" i="12" s="1"/>
  <c r="P137" i="12"/>
  <c r="O137" i="12" s="1"/>
  <c r="N138" i="12" s="1"/>
  <c r="H138" i="12"/>
  <c r="G138" i="12" s="1"/>
  <c r="F139" i="12" s="1"/>
  <c r="AL61" i="12"/>
  <c r="D61" i="12"/>
  <c r="S99" i="14" l="1"/>
  <c r="R100" i="14" s="1"/>
  <c r="H143" i="17"/>
  <c r="G143" i="17" s="1"/>
  <c r="F144" i="17" s="1"/>
  <c r="W146" i="17"/>
  <c r="Y146" i="17"/>
  <c r="X146" i="17"/>
  <c r="V147" i="17"/>
  <c r="P144" i="17"/>
  <c r="O144" i="17" s="1"/>
  <c r="N145" i="17" s="1"/>
  <c r="AA146" i="17"/>
  <c r="AB146" i="17"/>
  <c r="Z147" i="17"/>
  <c r="AC146" i="17"/>
  <c r="AL64" i="17"/>
  <c r="D64" i="17"/>
  <c r="L143" i="17"/>
  <c r="K143" i="17" s="1"/>
  <c r="J144" i="17" s="1"/>
  <c r="T99" i="17"/>
  <c r="U99" i="17"/>
  <c r="AO99" i="17" s="1"/>
  <c r="H141" i="14"/>
  <c r="G141" i="14" s="1"/>
  <c r="F142" i="14" s="1"/>
  <c r="V145" i="14"/>
  <c r="Y144" i="14"/>
  <c r="X144" i="14"/>
  <c r="W144" i="14"/>
  <c r="Z145" i="14"/>
  <c r="AC144" i="14"/>
  <c r="AB144" i="14"/>
  <c r="AA144" i="14"/>
  <c r="L141" i="14"/>
  <c r="K141" i="14" s="1"/>
  <c r="J142" i="14" s="1"/>
  <c r="P142" i="14"/>
  <c r="O142" i="14" s="1"/>
  <c r="N143" i="14" s="1"/>
  <c r="AM62" i="14"/>
  <c r="B63" i="14"/>
  <c r="P142" i="16"/>
  <c r="O142" i="16" s="1"/>
  <c r="N143" i="16" s="1"/>
  <c r="L141" i="16"/>
  <c r="K141" i="16" s="1"/>
  <c r="J142" i="16" s="1"/>
  <c r="H143" i="16"/>
  <c r="G143" i="16" s="1"/>
  <c r="F144" i="16" s="1"/>
  <c r="Y146" i="16"/>
  <c r="W146" i="16"/>
  <c r="V147" i="16" s="1"/>
  <c r="X146" i="16"/>
  <c r="AB145" i="16"/>
  <c r="AA145" i="16"/>
  <c r="Z146" i="16" s="1"/>
  <c r="AC145" i="16"/>
  <c r="AL63" i="16"/>
  <c r="D63" i="16"/>
  <c r="S94" i="16"/>
  <c r="R95" i="16" s="1"/>
  <c r="X112" i="12"/>
  <c r="AB109" i="12"/>
  <c r="AC109" i="12"/>
  <c r="AA109" i="12" s="1"/>
  <c r="Z110" i="12" s="1"/>
  <c r="W112" i="12"/>
  <c r="V113" i="12" s="1"/>
  <c r="S88" i="12"/>
  <c r="R89" i="12" s="1"/>
  <c r="P138" i="12"/>
  <c r="O138" i="12" s="1"/>
  <c r="N139" i="12" s="1"/>
  <c r="H139" i="12"/>
  <c r="G139" i="12" s="1"/>
  <c r="F140" i="12" s="1"/>
  <c r="L139" i="12"/>
  <c r="K139" i="12" s="1"/>
  <c r="J140" i="12" s="1"/>
  <c r="AN61" i="12"/>
  <c r="C61" i="12"/>
  <c r="T100" i="14" l="1"/>
  <c r="U100" i="14"/>
  <c r="AO100" i="14" s="1"/>
  <c r="P145" i="17"/>
  <c r="O145" i="17" s="1"/>
  <c r="N146" i="17" s="1"/>
  <c r="H144" i="17"/>
  <c r="G144" i="17" s="1"/>
  <c r="F145" i="17" s="1"/>
  <c r="L144" i="17"/>
  <c r="K144" i="17" s="1"/>
  <c r="J145" i="17" s="1"/>
  <c r="S99" i="17"/>
  <c r="R100" i="17" s="1"/>
  <c r="AN64" i="17"/>
  <c r="C64" i="17"/>
  <c r="AB147" i="17"/>
  <c r="AA147" i="17"/>
  <c r="Z148" i="17" s="1"/>
  <c r="AC147" i="17"/>
  <c r="X147" i="17"/>
  <c r="W147" i="17"/>
  <c r="V148" i="17"/>
  <c r="Y147" i="17"/>
  <c r="P143" i="14"/>
  <c r="O143" i="14" s="1"/>
  <c r="N144" i="14" s="1"/>
  <c r="L142" i="14"/>
  <c r="K142" i="14" s="1"/>
  <c r="J143" i="14" s="1"/>
  <c r="H142" i="14"/>
  <c r="G142" i="14" s="1"/>
  <c r="F143" i="14" s="1"/>
  <c r="AC145" i="14"/>
  <c r="AB145" i="14"/>
  <c r="AA145" i="14"/>
  <c r="Z146" i="14" s="1"/>
  <c r="Y145" i="14"/>
  <c r="X145" i="14"/>
  <c r="W145" i="14"/>
  <c r="V146" i="14" s="1"/>
  <c r="AL63" i="14"/>
  <c r="D63" i="14"/>
  <c r="H144" i="16"/>
  <c r="G144" i="16" s="1"/>
  <c r="F145" i="16" s="1"/>
  <c r="L142" i="16"/>
  <c r="K142" i="16" s="1"/>
  <c r="J143" i="16" s="1"/>
  <c r="AC146" i="16"/>
  <c r="AA146" i="16"/>
  <c r="Z147" i="16" s="1"/>
  <c r="AB146" i="16"/>
  <c r="P143" i="16"/>
  <c r="O143" i="16" s="1"/>
  <c r="N144" i="16" s="1"/>
  <c r="T95" i="16"/>
  <c r="U95" i="16"/>
  <c r="AO95" i="16" s="1"/>
  <c r="X147" i="16"/>
  <c r="V148" i="16"/>
  <c r="Y147" i="16"/>
  <c r="W147" i="16"/>
  <c r="AN63" i="16"/>
  <c r="C63" i="16"/>
  <c r="AC110" i="12"/>
  <c r="AA110" i="12" s="1"/>
  <c r="Z111" i="12" s="1"/>
  <c r="AB110" i="12"/>
  <c r="X113" i="12"/>
  <c r="Y113" i="12"/>
  <c r="W113" i="12" s="1"/>
  <c r="V114" i="12" s="1"/>
  <c r="T89" i="12"/>
  <c r="U89" i="12"/>
  <c r="L140" i="12"/>
  <c r="K140" i="12" s="1"/>
  <c r="J141" i="12" s="1"/>
  <c r="P139" i="12"/>
  <c r="O139" i="12" s="1"/>
  <c r="N140" i="12" s="1"/>
  <c r="H140" i="12"/>
  <c r="G140" i="12" s="1"/>
  <c r="F141" i="12" s="1"/>
  <c r="AM61" i="12"/>
  <c r="B62" i="12"/>
  <c r="S100" i="14" l="1"/>
  <c r="R101" i="14" s="1"/>
  <c r="AC148" i="17"/>
  <c r="AB148" i="17"/>
  <c r="AA148" i="17"/>
  <c r="Z149" i="17" s="1"/>
  <c r="L145" i="17"/>
  <c r="K145" i="17" s="1"/>
  <c r="J146" i="17" s="1"/>
  <c r="H145" i="17"/>
  <c r="G145" i="17" s="1"/>
  <c r="F146" i="17" s="1"/>
  <c r="P146" i="17"/>
  <c r="O146" i="17" s="1"/>
  <c r="N147" i="17"/>
  <c r="Y148" i="17"/>
  <c r="X148" i="17"/>
  <c r="W148" i="17"/>
  <c r="V149" i="17" s="1"/>
  <c r="U100" i="17"/>
  <c r="AO100" i="17" s="1"/>
  <c r="T100" i="17"/>
  <c r="AM64" i="17"/>
  <c r="B65" i="17"/>
  <c r="S95" i="16"/>
  <c r="R96" i="16" s="1"/>
  <c r="T96" i="16" s="1"/>
  <c r="H143" i="14"/>
  <c r="G143" i="14" s="1"/>
  <c r="F144" i="14" s="1"/>
  <c r="L143" i="14"/>
  <c r="K143" i="14" s="1"/>
  <c r="J144" i="14" s="1"/>
  <c r="P144" i="14"/>
  <c r="O144" i="14" s="1"/>
  <c r="N145" i="14" s="1"/>
  <c r="W146" i="14"/>
  <c r="V147" i="14" s="1"/>
  <c r="Y146" i="14"/>
  <c r="X146" i="14"/>
  <c r="AA146" i="14"/>
  <c r="Z147" i="14"/>
  <c r="AC146" i="14"/>
  <c r="AB146" i="14"/>
  <c r="AN63" i="14"/>
  <c r="C63" i="14"/>
  <c r="AB147" i="16"/>
  <c r="AC147" i="16"/>
  <c r="AA147" i="16"/>
  <c r="Z148" i="16"/>
  <c r="P144" i="16"/>
  <c r="O144" i="16" s="1"/>
  <c r="N145" i="16" s="1"/>
  <c r="L143" i="16"/>
  <c r="K143" i="16" s="1"/>
  <c r="J144" i="16" s="1"/>
  <c r="H145" i="16"/>
  <c r="G145" i="16" s="1"/>
  <c r="F146" i="16" s="1"/>
  <c r="AM63" i="16"/>
  <c r="B64" i="16"/>
  <c r="W148" i="16"/>
  <c r="V149" i="16" s="1"/>
  <c r="Y148" i="16"/>
  <c r="X148" i="16"/>
  <c r="AB111" i="12"/>
  <c r="AC111" i="12"/>
  <c r="AA111" i="12" s="1"/>
  <c r="Z112" i="12" s="1"/>
  <c r="X114" i="12"/>
  <c r="Y114" i="12"/>
  <c r="W114" i="12" s="1"/>
  <c r="V115" i="12" s="1"/>
  <c r="AO89" i="12"/>
  <c r="S89" i="12"/>
  <c r="R90" i="12" s="1"/>
  <c r="H141" i="12"/>
  <c r="G141" i="12" s="1"/>
  <c r="F142" i="12" s="1"/>
  <c r="P140" i="12"/>
  <c r="O140" i="12" s="1"/>
  <c r="N141" i="12" s="1"/>
  <c r="L141" i="12"/>
  <c r="K141" i="12" s="1"/>
  <c r="J142" i="12" s="1"/>
  <c r="AL62" i="12"/>
  <c r="D62" i="12"/>
  <c r="U96" i="16" l="1"/>
  <c r="AO96" i="16" s="1"/>
  <c r="U101" i="14"/>
  <c r="AO101" i="14" s="1"/>
  <c r="T101" i="14"/>
  <c r="L146" i="17"/>
  <c r="K146" i="17" s="1"/>
  <c r="J147" i="17" s="1"/>
  <c r="AC149" i="17"/>
  <c r="AB149" i="17"/>
  <c r="AA149" i="17"/>
  <c r="Z150" i="17" s="1"/>
  <c r="V150" i="17"/>
  <c r="Y149" i="17"/>
  <c r="W149" i="17"/>
  <c r="X149" i="17"/>
  <c r="H146" i="17"/>
  <c r="G146" i="17" s="1"/>
  <c r="F147" i="17" s="1"/>
  <c r="D65" i="17"/>
  <c r="AL65" i="17"/>
  <c r="S100" i="17"/>
  <c r="R101" i="17" s="1"/>
  <c r="P147" i="17"/>
  <c r="O147" i="17" s="1"/>
  <c r="N148" i="17" s="1"/>
  <c r="S96" i="16"/>
  <c r="R97" i="16" s="1"/>
  <c r="U97" i="16" s="1"/>
  <c r="AO97" i="16" s="1"/>
  <c r="L144" i="14"/>
  <c r="K144" i="14" s="1"/>
  <c r="J145" i="14" s="1"/>
  <c r="P145" i="14"/>
  <c r="O145" i="14" s="1"/>
  <c r="N146" i="14" s="1"/>
  <c r="H144" i="14"/>
  <c r="G144" i="14" s="1"/>
  <c r="F145" i="14" s="1"/>
  <c r="AB147" i="14"/>
  <c r="AA147" i="14"/>
  <c r="Z148" i="14" s="1"/>
  <c r="AC147" i="14"/>
  <c r="AM63" i="14"/>
  <c r="B64" i="14"/>
  <c r="X147" i="14"/>
  <c r="W147" i="14"/>
  <c r="V148" i="14" s="1"/>
  <c r="Y147" i="14"/>
  <c r="P145" i="16"/>
  <c r="O145" i="16" s="1"/>
  <c r="N146" i="16" s="1"/>
  <c r="H146" i="16"/>
  <c r="G146" i="16" s="1"/>
  <c r="F147" i="16" s="1"/>
  <c r="L144" i="16"/>
  <c r="K144" i="16" s="1"/>
  <c r="J145" i="16" s="1"/>
  <c r="AL64" i="16"/>
  <c r="D64" i="16"/>
  <c r="AA148" i="16"/>
  <c r="Z149" i="16" s="1"/>
  <c r="AC148" i="16"/>
  <c r="AB148" i="16"/>
  <c r="X149" i="16"/>
  <c r="W149" i="16"/>
  <c r="V150" i="16"/>
  <c r="Y149" i="16"/>
  <c r="AB112" i="12"/>
  <c r="AC112" i="12"/>
  <c r="AA112" i="12" s="1"/>
  <c r="Z113" i="12" s="1"/>
  <c r="Y115" i="12"/>
  <c r="W115" i="12" s="1"/>
  <c r="V116" i="12" s="1"/>
  <c r="X115" i="12"/>
  <c r="U90" i="12"/>
  <c r="T90" i="12"/>
  <c r="P141" i="12"/>
  <c r="O141" i="12" s="1"/>
  <c r="N142" i="12" s="1"/>
  <c r="L142" i="12"/>
  <c r="K142" i="12" s="1"/>
  <c r="J143" i="12" s="1"/>
  <c r="H142" i="12"/>
  <c r="G142" i="12" s="1"/>
  <c r="F143" i="12" s="1"/>
  <c r="AN62" i="12"/>
  <c r="C62" i="12"/>
  <c r="S101" i="14" l="1"/>
  <c r="R102" i="14" s="1"/>
  <c r="T97" i="16"/>
  <c r="AA150" i="17"/>
  <c r="AC150" i="17"/>
  <c r="AB150" i="17"/>
  <c r="Z151" i="17"/>
  <c r="P148" i="17"/>
  <c r="O148" i="17" s="1"/>
  <c r="N149" i="17" s="1"/>
  <c r="H147" i="17"/>
  <c r="G147" i="17" s="1"/>
  <c r="F148" i="17" s="1"/>
  <c r="L147" i="17"/>
  <c r="K147" i="17" s="1"/>
  <c r="J148" i="17" s="1"/>
  <c r="W150" i="17"/>
  <c r="V151" i="17" s="1"/>
  <c r="X150" i="17"/>
  <c r="Y150" i="17"/>
  <c r="U101" i="17"/>
  <c r="AO101" i="17" s="1"/>
  <c r="T101" i="17"/>
  <c r="AN65" i="17"/>
  <c r="C65" i="17"/>
  <c r="H145" i="14"/>
  <c r="G145" i="14" s="1"/>
  <c r="F146" i="14" s="1"/>
  <c r="P146" i="14"/>
  <c r="O146" i="14" s="1"/>
  <c r="N147" i="14" s="1"/>
  <c r="AC148" i="14"/>
  <c r="AB148" i="14"/>
  <c r="AA148" i="14"/>
  <c r="Z149" i="14" s="1"/>
  <c r="L145" i="14"/>
  <c r="K145" i="14" s="1"/>
  <c r="J146" i="14" s="1"/>
  <c r="Y148" i="14"/>
  <c r="X148" i="14"/>
  <c r="W148" i="14"/>
  <c r="V149" i="14" s="1"/>
  <c r="AL64" i="14"/>
  <c r="D64" i="14"/>
  <c r="H147" i="16"/>
  <c r="G147" i="16" s="1"/>
  <c r="F148" i="16" s="1"/>
  <c r="L145" i="16"/>
  <c r="K145" i="16" s="1"/>
  <c r="J146" i="16" s="1"/>
  <c r="P146" i="16"/>
  <c r="O146" i="16" s="1"/>
  <c r="N147" i="16" s="1"/>
  <c r="AB149" i="16"/>
  <c r="AC149" i="16"/>
  <c r="AA149" i="16"/>
  <c r="Z150" i="16" s="1"/>
  <c r="S97" i="16"/>
  <c r="R98" i="16" s="1"/>
  <c r="Y150" i="16"/>
  <c r="W150" i="16"/>
  <c r="V151" i="16" s="1"/>
  <c r="X150" i="16"/>
  <c r="AN64" i="16"/>
  <c r="C64" i="16"/>
  <c r="AB113" i="12"/>
  <c r="AC113" i="12"/>
  <c r="X116" i="12"/>
  <c r="Y116" i="12"/>
  <c r="W116" i="12" s="1"/>
  <c r="V117" i="12" s="1"/>
  <c r="AO90" i="12"/>
  <c r="S90" i="12"/>
  <c r="R91" i="12" s="1"/>
  <c r="H143" i="12"/>
  <c r="G143" i="12" s="1"/>
  <c r="F144" i="12" s="1"/>
  <c r="L143" i="12"/>
  <c r="K143" i="12" s="1"/>
  <c r="J144" i="12" s="1"/>
  <c r="P142" i="12"/>
  <c r="O142" i="12" s="1"/>
  <c r="N143" i="12" s="1"/>
  <c r="AM62" i="12"/>
  <c r="B63" i="12"/>
  <c r="T102" i="14" l="1"/>
  <c r="U102" i="14"/>
  <c r="AO102" i="14" s="1"/>
  <c r="S102" i="14"/>
  <c r="R103" i="14" s="1"/>
  <c r="L148" i="17"/>
  <c r="K148" i="17" s="1"/>
  <c r="J149" i="17" s="1"/>
  <c r="X151" i="17"/>
  <c r="W151" i="17"/>
  <c r="V152" i="17" s="1"/>
  <c r="Y151" i="17"/>
  <c r="H148" i="17"/>
  <c r="G148" i="17" s="1"/>
  <c r="F149" i="17" s="1"/>
  <c r="P149" i="17"/>
  <c r="O149" i="17" s="1"/>
  <c r="N150" i="17" s="1"/>
  <c r="AB151" i="17"/>
  <c r="AA151" i="17"/>
  <c r="Z152" i="17" s="1"/>
  <c r="AC151" i="17"/>
  <c r="S101" i="17"/>
  <c r="R102" i="17" s="1"/>
  <c r="AM65" i="17"/>
  <c r="B66" i="17"/>
  <c r="Y149" i="14"/>
  <c r="X149" i="14"/>
  <c r="W149" i="14"/>
  <c r="V150" i="14" s="1"/>
  <c r="P147" i="14"/>
  <c r="O147" i="14" s="1"/>
  <c r="N148" i="14" s="1"/>
  <c r="L146" i="14"/>
  <c r="K146" i="14" s="1"/>
  <c r="J147" i="14" s="1"/>
  <c r="AC149" i="14"/>
  <c r="AB149" i="14"/>
  <c r="AA149" i="14"/>
  <c r="Z150" i="14" s="1"/>
  <c r="H146" i="14"/>
  <c r="G146" i="14" s="1"/>
  <c r="F147" i="14" s="1"/>
  <c r="AN64" i="14"/>
  <c r="C64" i="14"/>
  <c r="P147" i="16"/>
  <c r="O147" i="16" s="1"/>
  <c r="N148" i="16" s="1"/>
  <c r="L146" i="16"/>
  <c r="K146" i="16" s="1"/>
  <c r="J147" i="16" s="1"/>
  <c r="H148" i="16"/>
  <c r="G148" i="16" s="1"/>
  <c r="F149" i="16" s="1"/>
  <c r="X151" i="16"/>
  <c r="Y151" i="16"/>
  <c r="W151" i="16"/>
  <c r="V152" i="16" s="1"/>
  <c r="U98" i="16"/>
  <c r="AO98" i="16" s="1"/>
  <c r="T98" i="16"/>
  <c r="AC150" i="16"/>
  <c r="AA150" i="16"/>
  <c r="Z151" i="16" s="1"/>
  <c r="AB150" i="16"/>
  <c r="AM64" i="16"/>
  <c r="B65" i="16"/>
  <c r="AA113" i="12"/>
  <c r="Z114" i="12" s="1"/>
  <c r="AB114" i="12" s="1"/>
  <c r="X117" i="12"/>
  <c r="Y117" i="12"/>
  <c r="W117" i="12"/>
  <c r="V118" i="12" s="1"/>
  <c r="T91" i="12"/>
  <c r="U91" i="12"/>
  <c r="AO91" i="12" s="1"/>
  <c r="P143" i="12"/>
  <c r="O143" i="12" s="1"/>
  <c r="N144" i="12" s="1"/>
  <c r="H144" i="12"/>
  <c r="G144" i="12" s="1"/>
  <c r="F145" i="12" s="1"/>
  <c r="L144" i="12"/>
  <c r="K144" i="12" s="1"/>
  <c r="J145" i="12" s="1"/>
  <c r="AL63" i="12"/>
  <c r="D63" i="12"/>
  <c r="U103" i="14" l="1"/>
  <c r="AO103" i="14" s="1"/>
  <c r="T103" i="14"/>
  <c r="AC152" i="17"/>
  <c r="AB152" i="17"/>
  <c r="AA152" i="17"/>
  <c r="Z153" i="17" s="1"/>
  <c r="Y152" i="17"/>
  <c r="X152" i="17"/>
  <c r="W152" i="17"/>
  <c r="V153" i="17" s="1"/>
  <c r="P150" i="17"/>
  <c r="O150" i="17" s="1"/>
  <c r="N151" i="17" s="1"/>
  <c r="H149" i="17"/>
  <c r="G149" i="17" s="1"/>
  <c r="F150" i="17" s="1"/>
  <c r="L149" i="17"/>
  <c r="K149" i="17" s="1"/>
  <c r="J150" i="17" s="1"/>
  <c r="T102" i="17"/>
  <c r="U102" i="17"/>
  <c r="AO102" i="17" s="1"/>
  <c r="AL66" i="17"/>
  <c r="D66" i="17"/>
  <c r="P148" i="14"/>
  <c r="O148" i="14" s="1"/>
  <c r="N149" i="14" s="1"/>
  <c r="AA150" i="14"/>
  <c r="Z151" i="14"/>
  <c r="AC150" i="14"/>
  <c r="AB150" i="14"/>
  <c r="W150" i="14"/>
  <c r="V151" i="14"/>
  <c r="Y150" i="14"/>
  <c r="X150" i="14"/>
  <c r="H147" i="14"/>
  <c r="G147" i="14" s="1"/>
  <c r="F148" i="14" s="1"/>
  <c r="L147" i="14"/>
  <c r="K147" i="14" s="1"/>
  <c r="J148" i="14" s="1"/>
  <c r="AM64" i="14"/>
  <c r="B65" i="14"/>
  <c r="H149" i="16"/>
  <c r="G149" i="16" s="1"/>
  <c r="F150" i="16" s="1"/>
  <c r="L147" i="16"/>
  <c r="K147" i="16" s="1"/>
  <c r="J148" i="16" s="1"/>
  <c r="P148" i="16"/>
  <c r="O148" i="16" s="1"/>
  <c r="N149" i="16" s="1"/>
  <c r="AB151" i="16"/>
  <c r="AC151" i="16"/>
  <c r="AA151" i="16"/>
  <c r="Z152" i="16" s="1"/>
  <c r="S98" i="16"/>
  <c r="R99" i="16" s="1"/>
  <c r="AL65" i="16"/>
  <c r="D65" i="16"/>
  <c r="W152" i="16"/>
  <c r="V153" i="16"/>
  <c r="Y152" i="16"/>
  <c r="X152" i="16"/>
  <c r="AC114" i="12"/>
  <c r="AA114" i="12" s="1"/>
  <c r="Z115" i="12" s="1"/>
  <c r="Y118" i="12"/>
  <c r="X118" i="12"/>
  <c r="W118" i="12"/>
  <c r="V119" i="12" s="1"/>
  <c r="S91" i="12"/>
  <c r="R92" i="12" s="1"/>
  <c r="L145" i="12"/>
  <c r="K145" i="12" s="1"/>
  <c r="J146" i="12" s="1"/>
  <c r="H145" i="12"/>
  <c r="G145" i="12" s="1"/>
  <c r="F146" i="12" s="1"/>
  <c r="P144" i="12"/>
  <c r="O144" i="12" s="1"/>
  <c r="N145" i="12" s="1"/>
  <c r="AN63" i="12"/>
  <c r="C63" i="12"/>
  <c r="S103" i="14" l="1"/>
  <c r="R104" i="14" s="1"/>
  <c r="S102" i="17"/>
  <c r="R103" i="17" s="1"/>
  <c r="T104" i="14"/>
  <c r="U104" i="14"/>
  <c r="AO104" i="14" s="1"/>
  <c r="H150" i="17"/>
  <c r="G150" i="17" s="1"/>
  <c r="F151" i="17" s="1"/>
  <c r="P151" i="17"/>
  <c r="O151" i="17" s="1"/>
  <c r="N152" i="17" s="1"/>
  <c r="AC153" i="17"/>
  <c r="AA153" i="17"/>
  <c r="Z154" i="17" s="1"/>
  <c r="AB153" i="17"/>
  <c r="T103" i="17"/>
  <c r="U103" i="17"/>
  <c r="AO103" i="17" s="1"/>
  <c r="Y153" i="17"/>
  <c r="X153" i="17"/>
  <c r="W153" i="17"/>
  <c r="V154" i="17" s="1"/>
  <c r="L150" i="17"/>
  <c r="K150" i="17" s="1"/>
  <c r="J151" i="17" s="1"/>
  <c r="AN66" i="17"/>
  <c r="C66" i="17"/>
  <c r="L148" i="14"/>
  <c r="K148" i="14" s="1"/>
  <c r="J149" i="14" s="1"/>
  <c r="H148" i="14"/>
  <c r="G148" i="14" s="1"/>
  <c r="F149" i="14" s="1"/>
  <c r="P149" i="14"/>
  <c r="O149" i="14" s="1"/>
  <c r="N150" i="14" s="1"/>
  <c r="AL65" i="14"/>
  <c r="D65" i="14"/>
  <c r="X151" i="14"/>
  <c r="W151" i="14"/>
  <c r="V152" i="14" s="1"/>
  <c r="Y151" i="14"/>
  <c r="AB151" i="14"/>
  <c r="AA151" i="14"/>
  <c r="Z152" i="14"/>
  <c r="AC151" i="14"/>
  <c r="P149" i="16"/>
  <c r="O149" i="16" s="1"/>
  <c r="N150" i="16" s="1"/>
  <c r="L148" i="16"/>
  <c r="K148" i="16" s="1"/>
  <c r="J149" i="16" s="1"/>
  <c r="H150" i="16"/>
  <c r="G150" i="16" s="1"/>
  <c r="F151" i="16" s="1"/>
  <c r="T99" i="16"/>
  <c r="U99" i="16"/>
  <c r="AO99" i="16" s="1"/>
  <c r="X153" i="16"/>
  <c r="Y153" i="16"/>
  <c r="W153" i="16"/>
  <c r="V154" i="16" s="1"/>
  <c r="AA152" i="16"/>
  <c r="Z153" i="16" s="1"/>
  <c r="AC152" i="16"/>
  <c r="AB152" i="16"/>
  <c r="AN65" i="16"/>
  <c r="C65" i="16"/>
  <c r="AC115" i="12"/>
  <c r="AB115" i="12"/>
  <c r="AA115" i="12"/>
  <c r="Z116" i="12" s="1"/>
  <c r="AC116" i="12" s="1"/>
  <c r="X119" i="12"/>
  <c r="W119" i="12" s="1"/>
  <c r="V120" i="12" s="1"/>
  <c r="Y119" i="12"/>
  <c r="U92" i="12"/>
  <c r="AO92" i="12" s="1"/>
  <c r="T92" i="12"/>
  <c r="P145" i="12"/>
  <c r="O145" i="12" s="1"/>
  <c r="N146" i="12" s="1"/>
  <c r="H146" i="12"/>
  <c r="G146" i="12" s="1"/>
  <c r="F147" i="12" s="1"/>
  <c r="L146" i="12"/>
  <c r="K146" i="12" s="1"/>
  <c r="J147" i="12" s="1"/>
  <c r="AM63" i="12"/>
  <c r="B64" i="12"/>
  <c r="S104" i="14" l="1"/>
  <c r="R105" i="14" s="1"/>
  <c r="T105" i="14" s="1"/>
  <c r="L151" i="17"/>
  <c r="K151" i="17" s="1"/>
  <c r="J152" i="17" s="1"/>
  <c r="AA154" i="17"/>
  <c r="Z155" i="17" s="1"/>
  <c r="AB154" i="17"/>
  <c r="AC154" i="17"/>
  <c r="W154" i="17"/>
  <c r="Y154" i="17"/>
  <c r="X154" i="17"/>
  <c r="V155" i="17"/>
  <c r="P152" i="17"/>
  <c r="O152" i="17" s="1"/>
  <c r="N153" i="17" s="1"/>
  <c r="H151" i="17"/>
  <c r="G151" i="17" s="1"/>
  <c r="F152" i="17" s="1"/>
  <c r="AM66" i="17"/>
  <c r="B67" i="17"/>
  <c r="S103" i="17"/>
  <c r="R104" i="17" s="1"/>
  <c r="S99" i="16"/>
  <c r="R100" i="16" s="1"/>
  <c r="T100" i="16" s="1"/>
  <c r="H149" i="14"/>
  <c r="G149" i="14" s="1"/>
  <c r="F150" i="14" s="1"/>
  <c r="V153" i="14"/>
  <c r="Y152" i="14"/>
  <c r="X152" i="14"/>
  <c r="W152" i="14"/>
  <c r="P150" i="14"/>
  <c r="O150" i="14" s="1"/>
  <c r="N151" i="14" s="1"/>
  <c r="L149" i="14"/>
  <c r="K149" i="14" s="1"/>
  <c r="J150" i="14" s="1"/>
  <c r="AC152" i="14"/>
  <c r="AB152" i="14"/>
  <c r="AA152" i="14"/>
  <c r="Z153" i="14" s="1"/>
  <c r="AN65" i="14"/>
  <c r="C65" i="14"/>
  <c r="H151" i="16"/>
  <c r="G151" i="16" s="1"/>
  <c r="F152" i="16" s="1"/>
  <c r="L149" i="16"/>
  <c r="K149" i="16" s="1"/>
  <c r="J150" i="16" s="1"/>
  <c r="Y154" i="16"/>
  <c r="W154" i="16"/>
  <c r="V155" i="16" s="1"/>
  <c r="X154" i="16"/>
  <c r="P150" i="16"/>
  <c r="O150" i="16" s="1"/>
  <c r="N151" i="16" s="1"/>
  <c r="AM65" i="16"/>
  <c r="B66" i="16"/>
  <c r="AB153" i="16"/>
  <c r="AA153" i="16"/>
  <c r="Z154" i="16" s="1"/>
  <c r="AC153" i="16"/>
  <c r="AB116" i="12"/>
  <c r="AA116" i="12" s="1"/>
  <c r="Z117" i="12" s="1"/>
  <c r="AC117" i="12" s="1"/>
  <c r="X120" i="12"/>
  <c r="Y120" i="12"/>
  <c r="S92" i="12"/>
  <c r="R93" i="12" s="1"/>
  <c r="H147" i="12"/>
  <c r="G147" i="12" s="1"/>
  <c r="F148" i="12" s="1"/>
  <c r="L147" i="12"/>
  <c r="K147" i="12" s="1"/>
  <c r="J148" i="12" s="1"/>
  <c r="P146" i="12"/>
  <c r="O146" i="12" s="1"/>
  <c r="N147" i="12" s="1"/>
  <c r="AL64" i="12"/>
  <c r="D64" i="12"/>
  <c r="U100" i="16" l="1"/>
  <c r="AO100" i="16" s="1"/>
  <c r="U105" i="14"/>
  <c r="AO105" i="14" s="1"/>
  <c r="H152" i="17"/>
  <c r="G152" i="17" s="1"/>
  <c r="F153" i="17" s="1"/>
  <c r="AB155" i="17"/>
  <c r="AA155" i="17"/>
  <c r="Z156" i="17" s="1"/>
  <c r="AC155" i="17"/>
  <c r="P153" i="17"/>
  <c r="O153" i="17" s="1"/>
  <c r="N154" i="17" s="1"/>
  <c r="L152" i="17"/>
  <c r="K152" i="17" s="1"/>
  <c r="J153" i="17" s="1"/>
  <c r="AL67" i="17"/>
  <c r="D67" i="17"/>
  <c r="X155" i="17"/>
  <c r="W155" i="17"/>
  <c r="V156" i="17"/>
  <c r="Y155" i="17"/>
  <c r="U104" i="17"/>
  <c r="AO104" i="17" s="1"/>
  <c r="T104" i="17"/>
  <c r="H150" i="14"/>
  <c r="G150" i="14" s="1"/>
  <c r="F151" i="14" s="1"/>
  <c r="L150" i="14"/>
  <c r="K150" i="14" s="1"/>
  <c r="J151" i="14" s="1"/>
  <c r="P151" i="14"/>
  <c r="O151" i="14" s="1"/>
  <c r="N152" i="14" s="1"/>
  <c r="AC153" i="14"/>
  <c r="AB153" i="14"/>
  <c r="AA153" i="14"/>
  <c r="Z154" i="14" s="1"/>
  <c r="Y153" i="14"/>
  <c r="X153" i="14"/>
  <c r="W153" i="14"/>
  <c r="V154" i="14" s="1"/>
  <c r="AM65" i="14"/>
  <c r="B66" i="14"/>
  <c r="X155" i="16"/>
  <c r="Y155" i="16"/>
  <c r="W155" i="16"/>
  <c r="V156" i="16" s="1"/>
  <c r="L150" i="16"/>
  <c r="K150" i="16" s="1"/>
  <c r="J151" i="16" s="1"/>
  <c r="P151" i="16"/>
  <c r="O151" i="16" s="1"/>
  <c r="N152" i="16" s="1"/>
  <c r="H152" i="16"/>
  <c r="G152" i="16" s="1"/>
  <c r="F153" i="16" s="1"/>
  <c r="AL66" i="16"/>
  <c r="D66" i="16"/>
  <c r="AC154" i="16"/>
  <c r="AA154" i="16"/>
  <c r="Z155" i="16" s="1"/>
  <c r="AB154" i="16"/>
  <c r="AB117" i="12"/>
  <c r="AA117" i="12" s="1"/>
  <c r="Z118" i="12" s="1"/>
  <c r="AB118" i="12" s="1"/>
  <c r="W120" i="12"/>
  <c r="V121" i="12" s="1"/>
  <c r="U93" i="12"/>
  <c r="AO93" i="12" s="1"/>
  <c r="T93" i="12"/>
  <c r="L148" i="12"/>
  <c r="K148" i="12" s="1"/>
  <c r="J149" i="12" s="1"/>
  <c r="H148" i="12"/>
  <c r="G148" i="12" s="1"/>
  <c r="F149" i="12" s="1"/>
  <c r="P147" i="12"/>
  <c r="O147" i="12" s="1"/>
  <c r="N148" i="12" s="1"/>
  <c r="AN64" i="12"/>
  <c r="C64" i="12"/>
  <c r="S100" i="16" l="1"/>
  <c r="R101" i="16" s="1"/>
  <c r="U101" i="16" s="1"/>
  <c r="AO101" i="16" s="1"/>
  <c r="S105" i="14"/>
  <c r="R106" i="14" s="1"/>
  <c r="T101" i="16"/>
  <c r="S101" i="16" s="1"/>
  <c r="R102" i="16" s="1"/>
  <c r="T102" i="16" s="1"/>
  <c r="AC156" i="17"/>
  <c r="AB156" i="17"/>
  <c r="AA156" i="17"/>
  <c r="Z157" i="17" s="1"/>
  <c r="L153" i="17"/>
  <c r="K153" i="17" s="1"/>
  <c r="J154" i="17" s="1"/>
  <c r="P154" i="17"/>
  <c r="O154" i="17" s="1"/>
  <c r="N155" i="17"/>
  <c r="H153" i="17"/>
  <c r="G153" i="17" s="1"/>
  <c r="F154" i="17" s="1"/>
  <c r="Y156" i="17"/>
  <c r="X156" i="17"/>
  <c r="W156" i="17"/>
  <c r="V157" i="17" s="1"/>
  <c r="S104" i="17"/>
  <c r="R105" i="17" s="1"/>
  <c r="AN67" i="17"/>
  <c r="C67" i="17"/>
  <c r="H151" i="14"/>
  <c r="G151" i="14" s="1"/>
  <c r="F152" i="14" s="1"/>
  <c r="W154" i="14"/>
  <c r="V155" i="14" s="1"/>
  <c r="Y154" i="14"/>
  <c r="X154" i="14"/>
  <c r="P152" i="14"/>
  <c r="O152" i="14" s="1"/>
  <c r="N153" i="14" s="1"/>
  <c r="AA154" i="14"/>
  <c r="Z155" i="14" s="1"/>
  <c r="AC154" i="14"/>
  <c r="AB154" i="14"/>
  <c r="L151" i="14"/>
  <c r="K151" i="14" s="1"/>
  <c r="J152" i="14" s="1"/>
  <c r="AL66" i="14"/>
  <c r="D66" i="14"/>
  <c r="H153" i="16"/>
  <c r="G153" i="16" s="1"/>
  <c r="F154" i="16" s="1"/>
  <c r="P152" i="16"/>
  <c r="O152" i="16" s="1"/>
  <c r="N153" i="16" s="1"/>
  <c r="L151" i="16"/>
  <c r="K151" i="16" s="1"/>
  <c r="J152" i="16" s="1"/>
  <c r="AB155" i="16"/>
  <c r="AC155" i="16"/>
  <c r="AA155" i="16"/>
  <c r="Z156" i="16" s="1"/>
  <c r="W156" i="16"/>
  <c r="V157" i="16"/>
  <c r="Y156" i="16"/>
  <c r="X156" i="16"/>
  <c r="AN66" i="16"/>
  <c r="C66" i="16"/>
  <c r="AC118" i="12"/>
  <c r="AA118" i="12" s="1"/>
  <c r="Z119" i="12" s="1"/>
  <c r="X121" i="12"/>
  <c r="Y121" i="12"/>
  <c r="S93" i="12"/>
  <c r="R94" i="12" s="1"/>
  <c r="L149" i="12"/>
  <c r="K149" i="12" s="1"/>
  <c r="J150" i="12" s="1"/>
  <c r="H149" i="12"/>
  <c r="G149" i="12" s="1"/>
  <c r="F150" i="12" s="1"/>
  <c r="P148" i="12"/>
  <c r="O148" i="12" s="1"/>
  <c r="N149" i="12" s="1"/>
  <c r="AM64" i="12"/>
  <c r="B65" i="12"/>
  <c r="U102" i="16" l="1"/>
  <c r="AO102" i="16" s="1"/>
  <c r="T106" i="14"/>
  <c r="U106" i="14"/>
  <c r="AO106" i="14" s="1"/>
  <c r="L154" i="17"/>
  <c r="K154" i="17" s="1"/>
  <c r="J155" i="17" s="1"/>
  <c r="H154" i="17"/>
  <c r="G154" i="17" s="1"/>
  <c r="F155" i="17" s="1"/>
  <c r="AC157" i="17"/>
  <c r="AB157" i="17"/>
  <c r="AA157" i="17"/>
  <c r="Z158" i="17" s="1"/>
  <c r="Y157" i="17"/>
  <c r="W157" i="17"/>
  <c r="V158" i="17" s="1"/>
  <c r="X157" i="17"/>
  <c r="P155" i="17"/>
  <c r="O155" i="17" s="1"/>
  <c r="N156" i="17" s="1"/>
  <c r="U105" i="17"/>
  <c r="AO105" i="17" s="1"/>
  <c r="T105" i="17"/>
  <c r="AM67" i="17"/>
  <c r="B68" i="17"/>
  <c r="S102" i="16"/>
  <c r="R103" i="16" s="1"/>
  <c r="U103" i="16" s="1"/>
  <c r="AO103" i="16" s="1"/>
  <c r="AB155" i="14"/>
  <c r="AA155" i="14"/>
  <c r="AC155" i="14"/>
  <c r="Z156" i="14"/>
  <c r="P153" i="14"/>
  <c r="O153" i="14" s="1"/>
  <c r="N154" i="14" s="1"/>
  <c r="X155" i="14"/>
  <c r="W155" i="14"/>
  <c r="V156" i="14" s="1"/>
  <c r="Y155" i="14"/>
  <c r="AN66" i="14"/>
  <c r="C66" i="14"/>
  <c r="L152" i="14"/>
  <c r="K152" i="14" s="1"/>
  <c r="J153" i="14" s="1"/>
  <c r="H152" i="14"/>
  <c r="G152" i="14" s="1"/>
  <c r="F153" i="14" s="1"/>
  <c r="L152" i="16"/>
  <c r="K152" i="16" s="1"/>
  <c r="J153" i="16" s="1"/>
  <c r="P153" i="16"/>
  <c r="O153" i="16" s="1"/>
  <c r="N154" i="16" s="1"/>
  <c r="H154" i="16"/>
  <c r="G154" i="16" s="1"/>
  <c r="F155" i="16" s="1"/>
  <c r="AM66" i="16"/>
  <c r="B67" i="16"/>
  <c r="X157" i="16"/>
  <c r="W157" i="16"/>
  <c r="V158" i="16"/>
  <c r="Y157" i="16"/>
  <c r="AA156" i="16"/>
  <c r="Z157" i="16" s="1"/>
  <c r="AC156" i="16"/>
  <c r="AB156" i="16"/>
  <c r="AC119" i="12"/>
  <c r="AB119" i="12"/>
  <c r="AA119" i="12"/>
  <c r="Z120" i="12" s="1"/>
  <c r="AB120" i="12" s="1"/>
  <c r="W121" i="12"/>
  <c r="V122" i="12" s="1"/>
  <c r="T94" i="12"/>
  <c r="U94" i="12"/>
  <c r="AO94" i="12" s="1"/>
  <c r="L150" i="12"/>
  <c r="K150" i="12" s="1"/>
  <c r="J151" i="12" s="1"/>
  <c r="P149" i="12"/>
  <c r="O149" i="12" s="1"/>
  <c r="N150" i="12" s="1"/>
  <c r="H150" i="12"/>
  <c r="G150" i="12" s="1"/>
  <c r="F151" i="12" s="1"/>
  <c r="AL65" i="12"/>
  <c r="D65" i="12"/>
  <c r="S106" i="14" l="1"/>
  <c r="R107" i="14" s="1"/>
  <c r="T103" i="16"/>
  <c r="S103" i="16" s="1"/>
  <c r="R104" i="16" s="1"/>
  <c r="W158" i="17"/>
  <c r="X158" i="17"/>
  <c r="V159" i="17"/>
  <c r="Y158" i="17"/>
  <c r="H155" i="17"/>
  <c r="G155" i="17" s="1"/>
  <c r="F156" i="17" s="1"/>
  <c r="P156" i="17"/>
  <c r="O156" i="17" s="1"/>
  <c r="N157" i="17" s="1"/>
  <c r="AA158" i="17"/>
  <c r="AC158" i="17"/>
  <c r="AB158" i="17"/>
  <c r="Z159" i="17"/>
  <c r="L155" i="17"/>
  <c r="K155" i="17" s="1"/>
  <c r="J156" i="17" s="1"/>
  <c r="AL68" i="17"/>
  <c r="D68" i="17"/>
  <c r="S105" i="17"/>
  <c r="R106" i="17" s="1"/>
  <c r="P154" i="14"/>
  <c r="O154" i="14" s="1"/>
  <c r="N155" i="14" s="1"/>
  <c r="L153" i="14"/>
  <c r="K153" i="14" s="1"/>
  <c r="J154" i="14" s="1"/>
  <c r="Y156" i="14"/>
  <c r="X156" i="14"/>
  <c r="W156" i="14"/>
  <c r="V157" i="14" s="1"/>
  <c r="H153" i="14"/>
  <c r="G153" i="14" s="1"/>
  <c r="F154" i="14" s="1"/>
  <c r="AM66" i="14"/>
  <c r="B67" i="14"/>
  <c r="Z157" i="14"/>
  <c r="AC156" i="14"/>
  <c r="AB156" i="14"/>
  <c r="AA156" i="14"/>
  <c r="H155" i="16"/>
  <c r="G155" i="16" s="1"/>
  <c r="F156" i="16" s="1"/>
  <c r="P154" i="16"/>
  <c r="O154" i="16" s="1"/>
  <c r="N155" i="16" s="1"/>
  <c r="L153" i="16"/>
  <c r="K153" i="16" s="1"/>
  <c r="J154" i="16" s="1"/>
  <c r="AB157" i="16"/>
  <c r="AC157" i="16"/>
  <c r="AA157" i="16"/>
  <c r="Z158" i="16" s="1"/>
  <c r="AL67" i="16"/>
  <c r="D67" i="16"/>
  <c r="Y158" i="16"/>
  <c r="W158" i="16"/>
  <c r="V159" i="16" s="1"/>
  <c r="X158" i="16"/>
  <c r="AC120" i="12"/>
  <c r="AA120" i="12"/>
  <c r="Z121" i="12" s="1"/>
  <c r="AB121" i="12" s="1"/>
  <c r="Y122" i="12"/>
  <c r="W122" i="12" s="1"/>
  <c r="V123" i="12" s="1"/>
  <c r="X122" i="12"/>
  <c r="S94" i="12"/>
  <c r="R95" i="12" s="1"/>
  <c r="P150" i="12"/>
  <c r="O150" i="12" s="1"/>
  <c r="N151" i="12" s="1"/>
  <c r="H151" i="12"/>
  <c r="G151" i="12" s="1"/>
  <c r="F152" i="12" s="1"/>
  <c r="L151" i="12"/>
  <c r="K151" i="12" s="1"/>
  <c r="J152" i="12" s="1"/>
  <c r="AN65" i="12"/>
  <c r="C65" i="12"/>
  <c r="U107" i="14" l="1"/>
  <c r="AO107" i="14" s="1"/>
  <c r="T107" i="14"/>
  <c r="S107" i="14"/>
  <c r="R108" i="14" s="1"/>
  <c r="L156" i="17"/>
  <c r="K156" i="17" s="1"/>
  <c r="J157" i="17" s="1"/>
  <c r="P157" i="17"/>
  <c r="O157" i="17" s="1"/>
  <c r="N158" i="17" s="1"/>
  <c r="H156" i="17"/>
  <c r="G156" i="17" s="1"/>
  <c r="F157" i="17" s="1"/>
  <c r="X159" i="17"/>
  <c r="W159" i="17"/>
  <c r="V160" i="17" s="1"/>
  <c r="Y159" i="17"/>
  <c r="AB159" i="17"/>
  <c r="AA159" i="17"/>
  <c r="Z160" i="17" s="1"/>
  <c r="AC159" i="17"/>
  <c r="T106" i="17"/>
  <c r="U106" i="17"/>
  <c r="AO106" i="17" s="1"/>
  <c r="AN68" i="17"/>
  <c r="C68" i="17"/>
  <c r="AC157" i="14"/>
  <c r="AB157" i="14"/>
  <c r="AA157" i="14"/>
  <c r="Z158" i="14" s="1"/>
  <c r="H154" i="14"/>
  <c r="G154" i="14" s="1"/>
  <c r="F155" i="14" s="1"/>
  <c r="V158" i="14"/>
  <c r="Y157" i="14"/>
  <c r="X157" i="14"/>
  <c r="W157" i="14"/>
  <c r="P155" i="14"/>
  <c r="O155" i="14" s="1"/>
  <c r="N156" i="14" s="1"/>
  <c r="AL67" i="14"/>
  <c r="D67" i="14"/>
  <c r="L154" i="14"/>
  <c r="K154" i="14" s="1"/>
  <c r="J155" i="14" s="1"/>
  <c r="X159" i="16"/>
  <c r="Y159" i="16"/>
  <c r="W159" i="16"/>
  <c r="V160" i="16" s="1"/>
  <c r="L154" i="16"/>
  <c r="K154" i="16" s="1"/>
  <c r="J155" i="16" s="1"/>
  <c r="P155" i="16"/>
  <c r="O155" i="16" s="1"/>
  <c r="N156" i="16" s="1"/>
  <c r="H156" i="16"/>
  <c r="G156" i="16" s="1"/>
  <c r="F157" i="16" s="1"/>
  <c r="U104" i="16"/>
  <c r="AO104" i="16" s="1"/>
  <c r="T104" i="16"/>
  <c r="AC158" i="16"/>
  <c r="AA158" i="16"/>
  <c r="Z159" i="16" s="1"/>
  <c r="AB158" i="16"/>
  <c r="AN67" i="16"/>
  <c r="C67" i="16"/>
  <c r="AC121" i="12"/>
  <c r="AA121" i="12" s="1"/>
  <c r="Z122" i="12" s="1"/>
  <c r="AC122" i="12" s="1"/>
  <c r="Y123" i="12"/>
  <c r="X123" i="12"/>
  <c r="T95" i="12"/>
  <c r="U95" i="12"/>
  <c r="H152" i="12"/>
  <c r="G152" i="12" s="1"/>
  <c r="F153" i="12" s="1"/>
  <c r="L152" i="12"/>
  <c r="K152" i="12" s="1"/>
  <c r="J153" i="12" s="1"/>
  <c r="P151" i="12"/>
  <c r="O151" i="12" s="1"/>
  <c r="N152" i="12" s="1"/>
  <c r="AM65" i="12"/>
  <c r="B66" i="12"/>
  <c r="T108" i="14" l="1"/>
  <c r="U108" i="14"/>
  <c r="AO108" i="14" s="1"/>
  <c r="AC160" i="17"/>
  <c r="AB160" i="17"/>
  <c r="AA160" i="17"/>
  <c r="Z161" i="17" s="1"/>
  <c r="H157" i="17"/>
  <c r="G157" i="17" s="1"/>
  <c r="F158" i="17" s="1"/>
  <c r="P158" i="17"/>
  <c r="O158" i="17" s="1"/>
  <c r="N159" i="17" s="1"/>
  <c r="Y160" i="17"/>
  <c r="X160" i="17"/>
  <c r="W160" i="17"/>
  <c r="V161" i="17" s="1"/>
  <c r="L157" i="17"/>
  <c r="K157" i="17" s="1"/>
  <c r="J158" i="17" s="1"/>
  <c r="S106" i="17"/>
  <c r="R107" i="17" s="1"/>
  <c r="AM68" i="17"/>
  <c r="B69" i="17"/>
  <c r="H155" i="14"/>
  <c r="G155" i="14" s="1"/>
  <c r="F156" i="14" s="1"/>
  <c r="AA158" i="14"/>
  <c r="Z159" i="14" s="1"/>
  <c r="AC158" i="14"/>
  <c r="AB158" i="14"/>
  <c r="L155" i="14"/>
  <c r="K155" i="14" s="1"/>
  <c r="J156" i="14" s="1"/>
  <c r="W158" i="14"/>
  <c r="V159" i="14" s="1"/>
  <c r="Y158" i="14"/>
  <c r="X158" i="14"/>
  <c r="P156" i="14"/>
  <c r="O156" i="14" s="1"/>
  <c r="N157" i="14" s="1"/>
  <c r="AN67" i="14"/>
  <c r="C67" i="14"/>
  <c r="L155" i="16"/>
  <c r="K155" i="16" s="1"/>
  <c r="J156" i="16" s="1"/>
  <c r="H157" i="16"/>
  <c r="G157" i="16" s="1"/>
  <c r="F158" i="16" s="1"/>
  <c r="P156" i="16"/>
  <c r="O156" i="16" s="1"/>
  <c r="N157" i="16" s="1"/>
  <c r="W160" i="16"/>
  <c r="V161" i="16"/>
  <c r="Y160" i="16"/>
  <c r="X160" i="16"/>
  <c r="S104" i="16"/>
  <c r="R105" i="16" s="1"/>
  <c r="AM67" i="16"/>
  <c r="B68" i="16"/>
  <c r="AB159" i="16"/>
  <c r="AC159" i="16"/>
  <c r="AA159" i="16"/>
  <c r="Z160" i="16" s="1"/>
  <c r="W123" i="12"/>
  <c r="V124" i="12" s="1"/>
  <c r="X124" i="12" s="1"/>
  <c r="AB122" i="12"/>
  <c r="AA122" i="12"/>
  <c r="Z123" i="12" s="1"/>
  <c r="AC123" i="12" s="1"/>
  <c r="AO95" i="12"/>
  <c r="S95" i="12"/>
  <c r="R96" i="12" s="1"/>
  <c r="L153" i="12"/>
  <c r="K153" i="12" s="1"/>
  <c r="J154" i="12" s="1"/>
  <c r="P152" i="12"/>
  <c r="O152" i="12" s="1"/>
  <c r="N153" i="12" s="1"/>
  <c r="H153" i="12"/>
  <c r="G153" i="12" s="1"/>
  <c r="F154" i="12" s="1"/>
  <c r="AL66" i="12"/>
  <c r="D66" i="12"/>
  <c r="S108" i="14" l="1"/>
  <c r="R109" i="14" s="1"/>
  <c r="Y161" i="17"/>
  <c r="X161" i="17"/>
  <c r="W161" i="17"/>
  <c r="V162" i="17" s="1"/>
  <c r="AC161" i="17"/>
  <c r="AA161" i="17"/>
  <c r="Z162" i="17" s="1"/>
  <c r="AB161" i="17"/>
  <c r="H158" i="17"/>
  <c r="G158" i="17" s="1"/>
  <c r="F159" i="17" s="1"/>
  <c r="L158" i="17"/>
  <c r="K158" i="17" s="1"/>
  <c r="J159" i="17" s="1"/>
  <c r="P159" i="17"/>
  <c r="O159" i="17" s="1"/>
  <c r="N160" i="17" s="1"/>
  <c r="T107" i="17"/>
  <c r="U107" i="17"/>
  <c r="AO107" i="17" s="1"/>
  <c r="D69" i="17"/>
  <c r="AL69" i="17"/>
  <c r="P157" i="14"/>
  <c r="O157" i="14" s="1"/>
  <c r="N158" i="14" s="1"/>
  <c r="AB159" i="14"/>
  <c r="AA159" i="14"/>
  <c r="Z160" i="14" s="1"/>
  <c r="AC159" i="14"/>
  <c r="H156" i="14"/>
  <c r="G156" i="14" s="1"/>
  <c r="F157" i="14" s="1"/>
  <c r="L156" i="14"/>
  <c r="K156" i="14" s="1"/>
  <c r="J157" i="14" s="1"/>
  <c r="AM67" i="14"/>
  <c r="B68" i="14"/>
  <c r="X159" i="14"/>
  <c r="W159" i="14"/>
  <c r="V160" i="14" s="1"/>
  <c r="Y159" i="14"/>
  <c r="P157" i="16"/>
  <c r="O157" i="16" s="1"/>
  <c r="N158" i="16" s="1"/>
  <c r="H158" i="16"/>
  <c r="G158" i="16" s="1"/>
  <c r="F159" i="16" s="1"/>
  <c r="L156" i="16"/>
  <c r="K156" i="16" s="1"/>
  <c r="J157" i="16" s="1"/>
  <c r="X161" i="16"/>
  <c r="Y161" i="16"/>
  <c r="W161" i="16"/>
  <c r="V162" i="16"/>
  <c r="U105" i="16"/>
  <c r="AO105" i="16" s="1"/>
  <c r="T105" i="16"/>
  <c r="AA160" i="16"/>
  <c r="Z161" i="16"/>
  <c r="AC160" i="16"/>
  <c r="AB160" i="16"/>
  <c r="AL68" i="16"/>
  <c r="D68" i="16"/>
  <c r="Y124" i="12"/>
  <c r="W124" i="12" s="1"/>
  <c r="V125" i="12" s="1"/>
  <c r="X125" i="12" s="1"/>
  <c r="AB123" i="12"/>
  <c r="AA123" i="12" s="1"/>
  <c r="Z124" i="12" s="1"/>
  <c r="AC124" i="12" s="1"/>
  <c r="T96" i="12"/>
  <c r="U96" i="12"/>
  <c r="L154" i="12"/>
  <c r="K154" i="12" s="1"/>
  <c r="J155" i="12" s="1"/>
  <c r="H154" i="12"/>
  <c r="G154" i="12" s="1"/>
  <c r="F155" i="12" s="1"/>
  <c r="P153" i="12"/>
  <c r="O153" i="12" s="1"/>
  <c r="N154" i="12" s="1"/>
  <c r="AN66" i="12"/>
  <c r="C66" i="12"/>
  <c r="U109" i="14" l="1"/>
  <c r="AO109" i="14" s="1"/>
  <c r="T109" i="14"/>
  <c r="S109" i="14"/>
  <c r="R110" i="14" s="1"/>
  <c r="S107" i="17"/>
  <c r="R108" i="17" s="1"/>
  <c r="T108" i="17" s="1"/>
  <c r="L159" i="17"/>
  <c r="K159" i="17" s="1"/>
  <c r="J160" i="17" s="1"/>
  <c r="W162" i="17"/>
  <c r="Y162" i="17"/>
  <c r="X162" i="17"/>
  <c r="V163" i="17"/>
  <c r="H159" i="17"/>
  <c r="G159" i="17" s="1"/>
  <c r="F160" i="17" s="1"/>
  <c r="P160" i="17"/>
  <c r="O160" i="17" s="1"/>
  <c r="N161" i="17" s="1"/>
  <c r="AA162" i="17"/>
  <c r="Z163" i="17" s="1"/>
  <c r="AB162" i="17"/>
  <c r="AC162" i="17"/>
  <c r="AN69" i="17"/>
  <c r="C69" i="17"/>
  <c r="AC160" i="14"/>
  <c r="AB160" i="14"/>
  <c r="AA160" i="14"/>
  <c r="Z161" i="14" s="1"/>
  <c r="Y160" i="14"/>
  <c r="X160" i="14"/>
  <c r="W160" i="14"/>
  <c r="V161" i="14" s="1"/>
  <c r="L157" i="14"/>
  <c r="K157" i="14" s="1"/>
  <c r="J158" i="14" s="1"/>
  <c r="H157" i="14"/>
  <c r="G157" i="14" s="1"/>
  <c r="F158" i="14" s="1"/>
  <c r="P158" i="14"/>
  <c r="O158" i="14" s="1"/>
  <c r="N159" i="14" s="1"/>
  <c r="AL68" i="14"/>
  <c r="D68" i="14"/>
  <c r="L157" i="16"/>
  <c r="K157" i="16" s="1"/>
  <c r="J158" i="16" s="1"/>
  <c r="H159" i="16"/>
  <c r="G159" i="16" s="1"/>
  <c r="F160" i="16" s="1"/>
  <c r="P158" i="16"/>
  <c r="O158" i="16" s="1"/>
  <c r="N159" i="16" s="1"/>
  <c r="S105" i="16"/>
  <c r="R106" i="16" s="1"/>
  <c r="Y162" i="16"/>
  <c r="W162" i="16"/>
  <c r="V163" i="16" s="1"/>
  <c r="X162" i="16"/>
  <c r="AB161" i="16"/>
  <c r="AA161" i="16"/>
  <c r="Z162" i="16" s="1"/>
  <c r="AC161" i="16"/>
  <c r="AN68" i="16"/>
  <c r="C68" i="16"/>
  <c r="Y125" i="12"/>
  <c r="W125" i="12" s="1"/>
  <c r="V126" i="12" s="1"/>
  <c r="Y126" i="12" s="1"/>
  <c r="AB124" i="12"/>
  <c r="AA124" i="12" s="1"/>
  <c r="Z125" i="12" s="1"/>
  <c r="AO96" i="12"/>
  <c r="S96" i="12"/>
  <c r="R97" i="12" s="1"/>
  <c r="P154" i="12"/>
  <c r="O154" i="12" s="1"/>
  <c r="N155" i="12" s="1"/>
  <c r="H155" i="12"/>
  <c r="G155" i="12" s="1"/>
  <c r="F156" i="12" s="1"/>
  <c r="L155" i="12"/>
  <c r="K155" i="12" s="1"/>
  <c r="J156" i="12" s="1"/>
  <c r="AM66" i="12"/>
  <c r="B67" i="12"/>
  <c r="U108" i="17" l="1"/>
  <c r="AO108" i="17" s="1"/>
  <c r="U110" i="14"/>
  <c r="AO110" i="14" s="1"/>
  <c r="T110" i="14"/>
  <c r="S110" i="14"/>
  <c r="R111" i="14" s="1"/>
  <c r="T111" i="14" s="1"/>
  <c r="H160" i="17"/>
  <c r="G160" i="17" s="1"/>
  <c r="F161" i="17" s="1"/>
  <c r="AB163" i="17"/>
  <c r="AA163" i="17"/>
  <c r="Z164" i="17" s="1"/>
  <c r="AC163" i="17"/>
  <c r="P161" i="17"/>
  <c r="O161" i="17" s="1"/>
  <c r="N162" i="17" s="1"/>
  <c r="L160" i="17"/>
  <c r="K160" i="17" s="1"/>
  <c r="J161" i="17" s="1"/>
  <c r="AM69" i="17"/>
  <c r="B70" i="17"/>
  <c r="X163" i="17"/>
  <c r="W163" i="17"/>
  <c r="V164" i="17" s="1"/>
  <c r="Y163" i="17"/>
  <c r="S108" i="17"/>
  <c r="R109" i="17" s="1"/>
  <c r="L158" i="14"/>
  <c r="K158" i="14" s="1"/>
  <c r="J159" i="14" s="1"/>
  <c r="H158" i="14"/>
  <c r="G158" i="14" s="1"/>
  <c r="F159" i="14" s="1"/>
  <c r="AC161" i="14"/>
  <c r="AB161" i="14"/>
  <c r="AA161" i="14"/>
  <c r="Z162" i="14" s="1"/>
  <c r="Y161" i="14"/>
  <c r="X161" i="14"/>
  <c r="W161" i="14"/>
  <c r="V162" i="14" s="1"/>
  <c r="P159" i="14"/>
  <c r="O159" i="14" s="1"/>
  <c r="N160" i="14" s="1"/>
  <c r="AN68" i="14"/>
  <c r="C68" i="14"/>
  <c r="P159" i="16"/>
  <c r="O159" i="16" s="1"/>
  <c r="N160" i="16" s="1"/>
  <c r="H160" i="16"/>
  <c r="G160" i="16" s="1"/>
  <c r="F161" i="16" s="1"/>
  <c r="L158" i="16"/>
  <c r="K158" i="16" s="1"/>
  <c r="J159" i="16" s="1"/>
  <c r="U106" i="16"/>
  <c r="AO106" i="16" s="1"/>
  <c r="T106" i="16"/>
  <c r="AC162" i="16"/>
  <c r="AA162" i="16"/>
  <c r="Z163" i="16" s="1"/>
  <c r="AB162" i="16"/>
  <c r="X163" i="16"/>
  <c r="Y163" i="16"/>
  <c r="W163" i="16"/>
  <c r="V164" i="16" s="1"/>
  <c r="AM68" i="16"/>
  <c r="B69" i="16"/>
  <c r="W126" i="12"/>
  <c r="V127" i="12" s="1"/>
  <c r="X127" i="12" s="1"/>
  <c r="X126" i="12"/>
  <c r="AB125" i="12"/>
  <c r="AC125" i="12"/>
  <c r="AA125" i="12" s="1"/>
  <c r="Z126" i="12" s="1"/>
  <c r="T97" i="12"/>
  <c r="U97" i="12"/>
  <c r="AO97" i="12" s="1"/>
  <c r="L156" i="12"/>
  <c r="K156" i="12" s="1"/>
  <c r="J157" i="12" s="1"/>
  <c r="H156" i="12"/>
  <c r="G156" i="12" s="1"/>
  <c r="F157" i="12" s="1"/>
  <c r="P155" i="12"/>
  <c r="O155" i="12" s="1"/>
  <c r="N156" i="12" s="1"/>
  <c r="AL67" i="12"/>
  <c r="D67" i="12"/>
  <c r="U111" i="14" l="1"/>
  <c r="AO111" i="14" s="1"/>
  <c r="Y127" i="12"/>
  <c r="AC164" i="17"/>
  <c r="AB164" i="17"/>
  <c r="AA164" i="17"/>
  <c r="Z165" i="17" s="1"/>
  <c r="L161" i="17"/>
  <c r="K161" i="17" s="1"/>
  <c r="J162" i="17" s="1"/>
  <c r="Y164" i="17"/>
  <c r="X164" i="17"/>
  <c r="W164" i="17"/>
  <c r="V165" i="17" s="1"/>
  <c r="P162" i="17"/>
  <c r="O162" i="17" s="1"/>
  <c r="N163" i="17"/>
  <c r="H161" i="17"/>
  <c r="G161" i="17" s="1"/>
  <c r="F162" i="17" s="1"/>
  <c r="AL70" i="17"/>
  <c r="D70" i="17"/>
  <c r="U109" i="17"/>
  <c r="AO109" i="17" s="1"/>
  <c r="T109" i="17"/>
  <c r="W162" i="14"/>
  <c r="V163" i="14"/>
  <c r="Y162" i="14"/>
  <c r="X162" i="14"/>
  <c r="H159" i="14"/>
  <c r="G159" i="14" s="1"/>
  <c r="F160" i="14" s="1"/>
  <c r="P160" i="14"/>
  <c r="O160" i="14" s="1"/>
  <c r="N161" i="14" s="1"/>
  <c r="AA162" i="14"/>
  <c r="Z163" i="14" s="1"/>
  <c r="AC162" i="14"/>
  <c r="AB162" i="14"/>
  <c r="L159" i="14"/>
  <c r="K159" i="14" s="1"/>
  <c r="J160" i="14" s="1"/>
  <c r="AM68" i="14"/>
  <c r="B69" i="14"/>
  <c r="L159" i="16"/>
  <c r="K159" i="16" s="1"/>
  <c r="J160" i="16" s="1"/>
  <c r="H161" i="16"/>
  <c r="G161" i="16" s="1"/>
  <c r="F162" i="16" s="1"/>
  <c r="P160" i="16"/>
  <c r="O160" i="16" s="1"/>
  <c r="N161" i="16" s="1"/>
  <c r="W164" i="16"/>
  <c r="V165" i="16"/>
  <c r="Y164" i="16"/>
  <c r="X164" i="16"/>
  <c r="S106" i="16"/>
  <c r="R107" i="16" s="1"/>
  <c r="AL69" i="16"/>
  <c r="D69" i="16"/>
  <c r="AB163" i="16"/>
  <c r="AC163" i="16"/>
  <c r="AA163" i="16"/>
  <c r="Z164" i="16" s="1"/>
  <c r="W127" i="12"/>
  <c r="V128" i="12" s="1"/>
  <c r="X128" i="12" s="1"/>
  <c r="W128" i="12" s="1"/>
  <c r="V129" i="12" s="1"/>
  <c r="AC126" i="12"/>
  <c r="AB126" i="12"/>
  <c r="S97" i="12"/>
  <c r="R98" i="12" s="1"/>
  <c r="H157" i="12"/>
  <c r="G157" i="12" s="1"/>
  <c r="F158" i="12" s="1"/>
  <c r="P156" i="12"/>
  <c r="O156" i="12" s="1"/>
  <c r="N157" i="12" s="1"/>
  <c r="L157" i="12"/>
  <c r="K157" i="12" s="1"/>
  <c r="J158" i="12" s="1"/>
  <c r="AN67" i="12"/>
  <c r="C67" i="12"/>
  <c r="S111" i="14" l="1"/>
  <c r="R112" i="14" s="1"/>
  <c r="AC165" i="17"/>
  <c r="AB165" i="17"/>
  <c r="AA165" i="17"/>
  <c r="Z166" i="17" s="1"/>
  <c r="L162" i="17"/>
  <c r="K162" i="17" s="1"/>
  <c r="J163" i="17" s="1"/>
  <c r="V166" i="17"/>
  <c r="Y165" i="17"/>
  <c r="W165" i="17"/>
  <c r="X165" i="17"/>
  <c r="H162" i="17"/>
  <c r="G162" i="17" s="1"/>
  <c r="F163" i="17" s="1"/>
  <c r="S109" i="17"/>
  <c r="R110" i="17" s="1"/>
  <c r="P163" i="17"/>
  <c r="O163" i="17" s="1"/>
  <c r="N164" i="17" s="1"/>
  <c r="AN70" i="17"/>
  <c r="C70" i="17"/>
  <c r="L160" i="14"/>
  <c r="K160" i="14" s="1"/>
  <c r="J161" i="14" s="1"/>
  <c r="P161" i="14"/>
  <c r="O161" i="14" s="1"/>
  <c r="N162" i="14" s="1"/>
  <c r="H160" i="14"/>
  <c r="G160" i="14" s="1"/>
  <c r="F161" i="14" s="1"/>
  <c r="X163" i="14"/>
  <c r="W163" i="14"/>
  <c r="V164" i="14" s="1"/>
  <c r="Y163" i="14"/>
  <c r="AL69" i="14"/>
  <c r="D69" i="14"/>
  <c r="AB163" i="14"/>
  <c r="AA163" i="14"/>
  <c r="Z164" i="14" s="1"/>
  <c r="AC163" i="14"/>
  <c r="P161" i="16"/>
  <c r="O161" i="16" s="1"/>
  <c r="N162" i="16" s="1"/>
  <c r="H162" i="16"/>
  <c r="G162" i="16" s="1"/>
  <c r="F163" i="16" s="1"/>
  <c r="L160" i="16"/>
  <c r="K160" i="16" s="1"/>
  <c r="J161" i="16" s="1"/>
  <c r="AA164" i="16"/>
  <c r="Z165" i="16" s="1"/>
  <c r="AC164" i="16"/>
  <c r="AB164" i="16"/>
  <c r="AN69" i="16"/>
  <c r="C69" i="16"/>
  <c r="X165" i="16"/>
  <c r="W165" i="16"/>
  <c r="V166" i="16"/>
  <c r="Y165" i="16"/>
  <c r="T107" i="16"/>
  <c r="U107" i="16"/>
  <c r="AO107" i="16" s="1"/>
  <c r="Y128" i="12"/>
  <c r="AA126" i="12"/>
  <c r="Z127" i="12" s="1"/>
  <c r="AC127" i="12" s="1"/>
  <c r="Y129" i="12"/>
  <c r="X129" i="12"/>
  <c r="T98" i="12"/>
  <c r="U98" i="12"/>
  <c r="AO98" i="12" s="1"/>
  <c r="P157" i="12"/>
  <c r="O157" i="12" s="1"/>
  <c r="N158" i="12" s="1"/>
  <c r="H158" i="12"/>
  <c r="G158" i="12" s="1"/>
  <c r="F159" i="12" s="1"/>
  <c r="L158" i="12"/>
  <c r="K158" i="12" s="1"/>
  <c r="J159" i="12" s="1"/>
  <c r="AM67" i="12"/>
  <c r="B68" i="12"/>
  <c r="T112" i="14" l="1"/>
  <c r="U112" i="14"/>
  <c r="P164" i="17"/>
  <c r="O164" i="17" s="1"/>
  <c r="N165" i="17" s="1"/>
  <c r="AA166" i="17"/>
  <c r="AC166" i="17"/>
  <c r="AB166" i="17"/>
  <c r="Z167" i="17"/>
  <c r="L163" i="17"/>
  <c r="K163" i="17" s="1"/>
  <c r="J164" i="17" s="1"/>
  <c r="H163" i="17"/>
  <c r="G163" i="17" s="1"/>
  <c r="F164" i="17" s="1"/>
  <c r="W166" i="17"/>
  <c r="X166" i="17"/>
  <c r="V167" i="17"/>
  <c r="Y166" i="17"/>
  <c r="AM70" i="17"/>
  <c r="B71" i="17"/>
  <c r="T110" i="17"/>
  <c r="S110" i="17" s="1"/>
  <c r="R111" i="17" s="1"/>
  <c r="U110" i="17"/>
  <c r="AO110" i="17" s="1"/>
  <c r="AC164" i="14"/>
  <c r="AB164" i="14"/>
  <c r="AA164" i="14"/>
  <c r="Z165" i="14" s="1"/>
  <c r="H161" i="14"/>
  <c r="G161" i="14" s="1"/>
  <c r="F162" i="14" s="1"/>
  <c r="P162" i="14"/>
  <c r="O162" i="14" s="1"/>
  <c r="N163" i="14" s="1"/>
  <c r="Y164" i="14"/>
  <c r="X164" i="14"/>
  <c r="W164" i="14"/>
  <c r="V165" i="14" s="1"/>
  <c r="L161" i="14"/>
  <c r="K161" i="14" s="1"/>
  <c r="J162" i="14" s="1"/>
  <c r="AN69" i="14"/>
  <c r="C69" i="14"/>
  <c r="L161" i="16"/>
  <c r="K161" i="16" s="1"/>
  <c r="J162" i="16" s="1"/>
  <c r="H163" i="16"/>
  <c r="G163" i="16" s="1"/>
  <c r="F164" i="16" s="1"/>
  <c r="P162" i="16"/>
  <c r="O162" i="16" s="1"/>
  <c r="N163" i="16" s="1"/>
  <c r="AM69" i="16"/>
  <c r="B70" i="16"/>
  <c r="AB165" i="16"/>
  <c r="AC165" i="16"/>
  <c r="AA165" i="16"/>
  <c r="Z166" i="16" s="1"/>
  <c r="Y166" i="16"/>
  <c r="W166" i="16"/>
  <c r="V167" i="16" s="1"/>
  <c r="X166" i="16"/>
  <c r="S107" i="16"/>
  <c r="R108" i="16" s="1"/>
  <c r="W129" i="12"/>
  <c r="V130" i="12" s="1"/>
  <c r="Y130" i="12" s="1"/>
  <c r="W130" i="12" s="1"/>
  <c r="V131" i="12" s="1"/>
  <c r="AB127" i="12"/>
  <c r="AA127" i="12" s="1"/>
  <c r="Z128" i="12" s="1"/>
  <c r="AB128" i="12" s="1"/>
  <c r="S98" i="12"/>
  <c r="R99" i="12" s="1"/>
  <c r="H159" i="12"/>
  <c r="G159" i="12" s="1"/>
  <c r="F160" i="12" s="1"/>
  <c r="L159" i="12"/>
  <c r="K159" i="12" s="1"/>
  <c r="J160" i="12" s="1"/>
  <c r="P158" i="12"/>
  <c r="O158" i="12" s="1"/>
  <c r="N159" i="12" s="1"/>
  <c r="AL68" i="12"/>
  <c r="D68" i="12"/>
  <c r="AO112" i="14" l="1"/>
  <c r="S112" i="14"/>
  <c r="R113" i="14" s="1"/>
  <c r="H164" i="17"/>
  <c r="G164" i="17" s="1"/>
  <c r="F165" i="17" s="1"/>
  <c r="L164" i="17"/>
  <c r="K164" i="17" s="1"/>
  <c r="J165" i="17" s="1"/>
  <c r="T111" i="17"/>
  <c r="U111" i="17"/>
  <c r="AO111" i="17" s="1"/>
  <c r="P165" i="17"/>
  <c r="O165" i="17" s="1"/>
  <c r="N166" i="17" s="1"/>
  <c r="AL71" i="17"/>
  <c r="D71" i="17"/>
  <c r="AB167" i="17"/>
  <c r="AA167" i="17"/>
  <c r="Z168" i="17"/>
  <c r="AC167" i="17"/>
  <c r="X167" i="17"/>
  <c r="W167" i="17"/>
  <c r="Y167" i="17"/>
  <c r="V168" i="17"/>
  <c r="Y165" i="14"/>
  <c r="X165" i="14"/>
  <c r="W165" i="14"/>
  <c r="V166" i="14" s="1"/>
  <c r="H162" i="14"/>
  <c r="G162" i="14" s="1"/>
  <c r="F163" i="14" s="1"/>
  <c r="AC165" i="14"/>
  <c r="AB165" i="14"/>
  <c r="AA165" i="14"/>
  <c r="Z166" i="14" s="1"/>
  <c r="L162" i="14"/>
  <c r="K162" i="14" s="1"/>
  <c r="J163" i="14" s="1"/>
  <c r="P163" i="14"/>
  <c r="O163" i="14" s="1"/>
  <c r="N164" i="14" s="1"/>
  <c r="AM69" i="14"/>
  <c r="B70" i="14"/>
  <c r="X167" i="16"/>
  <c r="Y167" i="16"/>
  <c r="W167" i="16"/>
  <c r="V168" i="16" s="1"/>
  <c r="P163" i="16"/>
  <c r="O163" i="16" s="1"/>
  <c r="N164" i="16" s="1"/>
  <c r="H164" i="16"/>
  <c r="G164" i="16" s="1"/>
  <c r="F165" i="16" s="1"/>
  <c r="L162" i="16"/>
  <c r="K162" i="16" s="1"/>
  <c r="J163" i="16" s="1"/>
  <c r="AC166" i="16"/>
  <c r="AA166" i="16"/>
  <c r="Z167" i="16" s="1"/>
  <c r="AB166" i="16"/>
  <c r="AL70" i="16"/>
  <c r="D70" i="16"/>
  <c r="U108" i="16"/>
  <c r="AO108" i="16" s="1"/>
  <c r="T108" i="16"/>
  <c r="X130" i="12"/>
  <c r="AC128" i="12"/>
  <c r="AA128" i="12" s="1"/>
  <c r="Z129" i="12" s="1"/>
  <c r="AB129" i="12" s="1"/>
  <c r="Y131" i="12"/>
  <c r="X131" i="12"/>
  <c r="W131" i="12"/>
  <c r="V132" i="12" s="1"/>
  <c r="T99" i="12"/>
  <c r="U99" i="12"/>
  <c r="AO99" i="12" s="1"/>
  <c r="H160" i="12"/>
  <c r="G160" i="12" s="1"/>
  <c r="F161" i="12" s="1"/>
  <c r="P159" i="12"/>
  <c r="O159" i="12" s="1"/>
  <c r="N160" i="12" s="1"/>
  <c r="L160" i="12"/>
  <c r="K160" i="12" s="1"/>
  <c r="J161" i="12" s="1"/>
  <c r="AN68" i="12"/>
  <c r="C68" i="12"/>
  <c r="U113" i="14" l="1"/>
  <c r="T113" i="14"/>
  <c r="L165" i="17"/>
  <c r="K165" i="17" s="1"/>
  <c r="J166" i="17" s="1"/>
  <c r="P166" i="17"/>
  <c r="O166" i="17" s="1"/>
  <c r="N167" i="17" s="1"/>
  <c r="H165" i="17"/>
  <c r="G165" i="17" s="1"/>
  <c r="F166" i="17" s="1"/>
  <c r="S111" i="17"/>
  <c r="R112" i="17" s="1"/>
  <c r="Z169" i="17"/>
  <c r="AC168" i="17"/>
  <c r="AB168" i="17"/>
  <c r="AA168" i="17"/>
  <c r="V169" i="17"/>
  <c r="Y168" i="17"/>
  <c r="X168" i="17"/>
  <c r="W168" i="17"/>
  <c r="AN71" i="17"/>
  <c r="C71" i="17"/>
  <c r="L163" i="14"/>
  <c r="K163" i="14" s="1"/>
  <c r="J164" i="14" s="1"/>
  <c r="AA166" i="14"/>
  <c r="Z167" i="14" s="1"/>
  <c r="AC166" i="14"/>
  <c r="AB166" i="14"/>
  <c r="H163" i="14"/>
  <c r="G163" i="14" s="1"/>
  <c r="F164" i="14" s="1"/>
  <c r="W166" i="14"/>
  <c r="V167" i="14" s="1"/>
  <c r="Y166" i="14"/>
  <c r="X166" i="14"/>
  <c r="P164" i="14"/>
  <c r="O164" i="14" s="1"/>
  <c r="N165" i="14" s="1"/>
  <c r="AL70" i="14"/>
  <c r="D70" i="14"/>
  <c r="L163" i="16"/>
  <c r="K163" i="16" s="1"/>
  <c r="J164" i="16" s="1"/>
  <c r="H165" i="16"/>
  <c r="G165" i="16" s="1"/>
  <c r="F166" i="16" s="1"/>
  <c r="P164" i="16"/>
  <c r="O164" i="16" s="1"/>
  <c r="N165" i="16" s="1"/>
  <c r="W168" i="16"/>
  <c r="V169" i="16"/>
  <c r="Y168" i="16"/>
  <c r="X168" i="16"/>
  <c r="AB167" i="16"/>
  <c r="Z168" i="16"/>
  <c r="AC167" i="16"/>
  <c r="AA167" i="16"/>
  <c r="S108" i="16"/>
  <c r="R109" i="16" s="1"/>
  <c r="AN70" i="16"/>
  <c r="C70" i="16"/>
  <c r="AC129" i="12"/>
  <c r="AA129" i="12" s="1"/>
  <c r="Z130" i="12" s="1"/>
  <c r="Y132" i="12"/>
  <c r="X132" i="12"/>
  <c r="S99" i="12"/>
  <c r="R100" i="12" s="1"/>
  <c r="P160" i="12"/>
  <c r="O160" i="12" s="1"/>
  <c r="N161" i="12" s="1"/>
  <c r="L161" i="12"/>
  <c r="K161" i="12" s="1"/>
  <c r="J162" i="12" s="1"/>
  <c r="H161" i="12"/>
  <c r="G161" i="12" s="1"/>
  <c r="F162" i="12" s="1"/>
  <c r="AM68" i="12"/>
  <c r="B69" i="12"/>
  <c r="S113" i="14" l="1"/>
  <c r="R114" i="14" s="1"/>
  <c r="AO113" i="14"/>
  <c r="H166" i="17"/>
  <c r="G166" i="17" s="1"/>
  <c r="F167" i="17" s="1"/>
  <c r="P167" i="17"/>
  <c r="O167" i="17" s="1"/>
  <c r="N168" i="17" s="1"/>
  <c r="L166" i="17"/>
  <c r="K166" i="17" s="1"/>
  <c r="J167" i="17" s="1"/>
  <c r="Y169" i="17"/>
  <c r="X169" i="17"/>
  <c r="W169" i="17"/>
  <c r="V170" i="17" s="1"/>
  <c r="Z170" i="17"/>
  <c r="AC169" i="17"/>
  <c r="AA169" i="17"/>
  <c r="AB169" i="17"/>
  <c r="U112" i="17"/>
  <c r="AO112" i="17" s="1"/>
  <c r="T112" i="17"/>
  <c r="AM71" i="17"/>
  <c r="B72" i="17"/>
  <c r="P165" i="14"/>
  <c r="O165" i="14" s="1"/>
  <c r="N166" i="14" s="1"/>
  <c r="AB167" i="14"/>
  <c r="AA167" i="14"/>
  <c r="Z168" i="14" s="1"/>
  <c r="AC167" i="14"/>
  <c r="L164" i="14"/>
  <c r="K164" i="14" s="1"/>
  <c r="J165" i="14" s="1"/>
  <c r="H164" i="14"/>
  <c r="G164" i="14" s="1"/>
  <c r="F165" i="14" s="1"/>
  <c r="X167" i="14"/>
  <c r="W167" i="14"/>
  <c r="V168" i="14" s="1"/>
  <c r="Y167" i="14"/>
  <c r="AN70" i="14"/>
  <c r="C70" i="14"/>
  <c r="P165" i="16"/>
  <c r="O165" i="16" s="1"/>
  <c r="N166" i="16" s="1"/>
  <c r="H166" i="16"/>
  <c r="G166" i="16" s="1"/>
  <c r="F167" i="16" s="1"/>
  <c r="L164" i="16"/>
  <c r="K164" i="16" s="1"/>
  <c r="J165" i="16" s="1"/>
  <c r="X169" i="16"/>
  <c r="Y169" i="16"/>
  <c r="W169" i="16"/>
  <c r="V170" i="16" s="1"/>
  <c r="AA168" i="16"/>
  <c r="Z169" i="16" s="1"/>
  <c r="AC168" i="16"/>
  <c r="AB168" i="16"/>
  <c r="U109" i="16"/>
  <c r="AO109" i="16" s="1"/>
  <c r="T109" i="16"/>
  <c r="AM70" i="16"/>
  <c r="B71" i="16"/>
  <c r="W132" i="12"/>
  <c r="V133" i="12" s="1"/>
  <c r="X133" i="12" s="1"/>
  <c r="AB130" i="12"/>
  <c r="AC130" i="12"/>
  <c r="AA130" i="12" s="1"/>
  <c r="Z131" i="12" s="1"/>
  <c r="U100" i="12"/>
  <c r="AO100" i="12" s="1"/>
  <c r="T100" i="12"/>
  <c r="L162" i="12"/>
  <c r="K162" i="12" s="1"/>
  <c r="J163" i="12" s="1"/>
  <c r="P161" i="12"/>
  <c r="O161" i="12" s="1"/>
  <c r="N162" i="12" s="1"/>
  <c r="H162" i="12"/>
  <c r="G162" i="12" s="1"/>
  <c r="F163" i="12" s="1"/>
  <c r="AL69" i="12"/>
  <c r="D69" i="12"/>
  <c r="T114" i="14" l="1"/>
  <c r="U114" i="14"/>
  <c r="L167" i="17"/>
  <c r="K167" i="17" s="1"/>
  <c r="J168" i="17" s="1"/>
  <c r="W170" i="17"/>
  <c r="Y170" i="17"/>
  <c r="X170" i="17"/>
  <c r="V171" i="17"/>
  <c r="P168" i="17"/>
  <c r="O168" i="17" s="1"/>
  <c r="N169" i="17" s="1"/>
  <c r="H167" i="17"/>
  <c r="G167" i="17" s="1"/>
  <c r="F168" i="17" s="1"/>
  <c r="AA170" i="17"/>
  <c r="Z171" i="17" s="1"/>
  <c r="AB170" i="17"/>
  <c r="AC170" i="17"/>
  <c r="AL72" i="17"/>
  <c r="D72" i="17"/>
  <c r="S112" i="17"/>
  <c r="R113" i="17" s="1"/>
  <c r="Y168" i="14"/>
  <c r="X168" i="14"/>
  <c r="W168" i="14"/>
  <c r="V169" i="14" s="1"/>
  <c r="H165" i="14"/>
  <c r="G165" i="14" s="1"/>
  <c r="F166" i="14" s="1"/>
  <c r="AC168" i="14"/>
  <c r="AB168" i="14"/>
  <c r="AA168" i="14"/>
  <c r="Z169" i="14" s="1"/>
  <c r="L165" i="14"/>
  <c r="K165" i="14" s="1"/>
  <c r="J166" i="14" s="1"/>
  <c r="P166" i="14"/>
  <c r="O166" i="14" s="1"/>
  <c r="N167" i="14" s="1"/>
  <c r="AM70" i="14"/>
  <c r="B71" i="14"/>
  <c r="L165" i="16"/>
  <c r="K165" i="16" s="1"/>
  <c r="J166" i="16" s="1"/>
  <c r="H167" i="16"/>
  <c r="G167" i="16" s="1"/>
  <c r="F168" i="16" s="1"/>
  <c r="P166" i="16"/>
  <c r="O166" i="16" s="1"/>
  <c r="N167" i="16" s="1"/>
  <c r="AL71" i="16"/>
  <c r="D71" i="16"/>
  <c r="AB169" i="16"/>
  <c r="AA169" i="16"/>
  <c r="Z170" i="16" s="1"/>
  <c r="AC169" i="16"/>
  <c r="Y170" i="16"/>
  <c r="W170" i="16"/>
  <c r="V171" i="16" s="1"/>
  <c r="X170" i="16"/>
  <c r="S109" i="16"/>
  <c r="R110" i="16" s="1"/>
  <c r="Y133" i="12"/>
  <c r="W133" i="12" s="1"/>
  <c r="V134" i="12" s="1"/>
  <c r="X134" i="12" s="1"/>
  <c r="AB131" i="12"/>
  <c r="AC131" i="12"/>
  <c r="S100" i="12"/>
  <c r="R101" i="12" s="1"/>
  <c r="T101" i="12" s="1"/>
  <c r="H163" i="12"/>
  <c r="G163" i="12" s="1"/>
  <c r="F164" i="12" s="1"/>
  <c r="P162" i="12"/>
  <c r="O162" i="12" s="1"/>
  <c r="N163" i="12" s="1"/>
  <c r="L163" i="12"/>
  <c r="K163" i="12" s="1"/>
  <c r="J164" i="12" s="1"/>
  <c r="AN69" i="12"/>
  <c r="C69" i="12"/>
  <c r="S114" i="14" l="1"/>
  <c r="R115" i="14" s="1"/>
  <c r="AO114" i="14"/>
  <c r="H168" i="17"/>
  <c r="G168" i="17" s="1"/>
  <c r="F169" i="17" s="1"/>
  <c r="P169" i="17"/>
  <c r="O169" i="17" s="1"/>
  <c r="N170" i="17" s="1"/>
  <c r="AB171" i="17"/>
  <c r="AA171" i="17"/>
  <c r="AC171" i="17"/>
  <c r="Z172" i="17"/>
  <c r="L168" i="17"/>
  <c r="K168" i="17" s="1"/>
  <c r="J169" i="17" s="1"/>
  <c r="X171" i="17"/>
  <c r="W171" i="17"/>
  <c r="V172" i="17" s="1"/>
  <c r="Y171" i="17"/>
  <c r="U113" i="17"/>
  <c r="AO113" i="17" s="1"/>
  <c r="T113" i="17"/>
  <c r="AN72" i="17"/>
  <c r="C72" i="17"/>
  <c r="AC169" i="14"/>
  <c r="AB169" i="14"/>
  <c r="AA169" i="14"/>
  <c r="Z170" i="14" s="1"/>
  <c r="L166" i="14"/>
  <c r="K166" i="14" s="1"/>
  <c r="J167" i="14" s="1"/>
  <c r="H166" i="14"/>
  <c r="G166" i="14" s="1"/>
  <c r="F167" i="14" s="1"/>
  <c r="Y169" i="14"/>
  <c r="X169" i="14"/>
  <c r="W169" i="14"/>
  <c r="V170" i="14" s="1"/>
  <c r="P167" i="14"/>
  <c r="O167" i="14" s="1"/>
  <c r="N168" i="14" s="1"/>
  <c r="AL71" i="14"/>
  <c r="D71" i="14"/>
  <c r="X171" i="16"/>
  <c r="Y171" i="16"/>
  <c r="W171" i="16"/>
  <c r="V172" i="16" s="1"/>
  <c r="P167" i="16"/>
  <c r="O167" i="16" s="1"/>
  <c r="N168" i="16" s="1"/>
  <c r="H168" i="16"/>
  <c r="G168" i="16" s="1"/>
  <c r="F169" i="16" s="1"/>
  <c r="L166" i="16"/>
  <c r="K166" i="16" s="1"/>
  <c r="J167" i="16" s="1"/>
  <c r="AC170" i="16"/>
  <c r="AA170" i="16"/>
  <c r="Z171" i="16" s="1"/>
  <c r="AB170" i="16"/>
  <c r="U110" i="16"/>
  <c r="AO110" i="16" s="1"/>
  <c r="T110" i="16"/>
  <c r="AN71" i="16"/>
  <c r="C71" i="16"/>
  <c r="Y134" i="12"/>
  <c r="W134" i="12" s="1"/>
  <c r="V135" i="12" s="1"/>
  <c r="Y135" i="12" s="1"/>
  <c r="W135" i="12" s="1"/>
  <c r="V136" i="12" s="1"/>
  <c r="AA131" i="12"/>
  <c r="Z132" i="12" s="1"/>
  <c r="U101" i="12"/>
  <c r="AO101" i="12" s="1"/>
  <c r="L164" i="12"/>
  <c r="K164" i="12" s="1"/>
  <c r="J165" i="12" s="1"/>
  <c r="H164" i="12"/>
  <c r="G164" i="12" s="1"/>
  <c r="F165" i="12" s="1"/>
  <c r="P163" i="12"/>
  <c r="O163" i="12" s="1"/>
  <c r="N164" i="12" s="1"/>
  <c r="AM69" i="12"/>
  <c r="B70" i="12"/>
  <c r="T115" i="14" l="1"/>
  <c r="U115" i="14"/>
  <c r="L169" i="17"/>
  <c r="K169" i="17" s="1"/>
  <c r="J170" i="17" s="1"/>
  <c r="P170" i="17"/>
  <c r="O170" i="17" s="1"/>
  <c r="N171" i="17" s="1"/>
  <c r="Y172" i="17"/>
  <c r="X172" i="17"/>
  <c r="W172" i="17"/>
  <c r="V173" i="17" s="1"/>
  <c r="H169" i="17"/>
  <c r="G169" i="17" s="1"/>
  <c r="F170" i="17" s="1"/>
  <c r="AC172" i="17"/>
  <c r="AB172" i="17"/>
  <c r="AA172" i="17"/>
  <c r="Z173" i="17" s="1"/>
  <c r="AM72" i="17"/>
  <c r="B73" i="17"/>
  <c r="S113" i="17"/>
  <c r="R114" i="17" s="1"/>
  <c r="S110" i="16"/>
  <c r="R111" i="16" s="1"/>
  <c r="U111" i="16" s="1"/>
  <c r="AO111" i="16" s="1"/>
  <c r="W170" i="14"/>
  <c r="V171" i="14" s="1"/>
  <c r="Y170" i="14"/>
  <c r="X170" i="14"/>
  <c r="L167" i="14"/>
  <c r="K167" i="14" s="1"/>
  <c r="J168" i="14" s="1"/>
  <c r="AA170" i="14"/>
  <c r="Z171" i="14"/>
  <c r="AC170" i="14"/>
  <c r="AB170" i="14"/>
  <c r="P168" i="14"/>
  <c r="O168" i="14" s="1"/>
  <c r="N169" i="14" s="1"/>
  <c r="H167" i="14"/>
  <c r="G167" i="14" s="1"/>
  <c r="F168" i="14" s="1"/>
  <c r="AN71" i="14"/>
  <c r="C71" i="14"/>
  <c r="W172" i="16"/>
  <c r="V173" i="16" s="1"/>
  <c r="X172" i="16"/>
  <c r="Y172" i="16"/>
  <c r="P168" i="16"/>
  <c r="O168" i="16" s="1"/>
  <c r="N169" i="16" s="1"/>
  <c r="L167" i="16"/>
  <c r="K167" i="16" s="1"/>
  <c r="J168" i="16" s="1"/>
  <c r="H169" i="16"/>
  <c r="G169" i="16" s="1"/>
  <c r="F170" i="16" s="1"/>
  <c r="AB171" i="16"/>
  <c r="AC171" i="16"/>
  <c r="AA171" i="16"/>
  <c r="Z172" i="16" s="1"/>
  <c r="AM71" i="16"/>
  <c r="B72" i="16"/>
  <c r="X135" i="12"/>
  <c r="AB132" i="12"/>
  <c r="AC132" i="12"/>
  <c r="AA132" i="12" s="1"/>
  <c r="Z133" i="12" s="1"/>
  <c r="S101" i="12"/>
  <c r="R102" i="12" s="1"/>
  <c r="U102" i="12" s="1"/>
  <c r="AO102" i="12" s="1"/>
  <c r="Y136" i="12"/>
  <c r="W136" i="12" s="1"/>
  <c r="V137" i="12" s="1"/>
  <c r="X136" i="12"/>
  <c r="P164" i="12"/>
  <c r="O164" i="12" s="1"/>
  <c r="N165" i="12" s="1"/>
  <c r="L165" i="12"/>
  <c r="K165" i="12" s="1"/>
  <c r="J166" i="12" s="1"/>
  <c r="H165" i="12"/>
  <c r="G165" i="12" s="1"/>
  <c r="F166" i="12" s="1"/>
  <c r="AL70" i="12"/>
  <c r="D70" i="12"/>
  <c r="AO115" i="14" l="1"/>
  <c r="S115" i="14"/>
  <c r="R116" i="14" s="1"/>
  <c r="H170" i="17"/>
  <c r="G170" i="17" s="1"/>
  <c r="F171" i="17" s="1"/>
  <c r="P171" i="17"/>
  <c r="O171" i="17" s="1"/>
  <c r="N172" i="17" s="1"/>
  <c r="AC173" i="17"/>
  <c r="AB173" i="17"/>
  <c r="AA173" i="17"/>
  <c r="Z174" i="17" s="1"/>
  <c r="Y173" i="17"/>
  <c r="X173" i="17"/>
  <c r="W173" i="17"/>
  <c r="V174" i="17" s="1"/>
  <c r="L170" i="17"/>
  <c r="K170" i="17" s="1"/>
  <c r="J171" i="17" s="1"/>
  <c r="AL73" i="17"/>
  <c r="D73" i="17"/>
  <c r="T114" i="17"/>
  <c r="U114" i="17"/>
  <c r="AO114" i="17" s="1"/>
  <c r="T111" i="16"/>
  <c r="S111" i="16" s="1"/>
  <c r="R112" i="16" s="1"/>
  <c r="H168" i="14"/>
  <c r="G168" i="14" s="1"/>
  <c r="F169" i="14" s="1"/>
  <c r="P169" i="14"/>
  <c r="O169" i="14" s="1"/>
  <c r="N170" i="14" s="1"/>
  <c r="L168" i="14"/>
  <c r="K168" i="14" s="1"/>
  <c r="J169" i="14" s="1"/>
  <c r="X171" i="14"/>
  <c r="W171" i="14"/>
  <c r="V172" i="14" s="1"/>
  <c r="Y171" i="14"/>
  <c r="AB171" i="14"/>
  <c r="AA171" i="14"/>
  <c r="Z172" i="14" s="1"/>
  <c r="AC171" i="14"/>
  <c r="AM71" i="14"/>
  <c r="B72" i="14"/>
  <c r="H170" i="16"/>
  <c r="G170" i="16" s="1"/>
  <c r="F171" i="16" s="1"/>
  <c r="L168" i="16"/>
  <c r="K168" i="16" s="1"/>
  <c r="J169" i="16" s="1"/>
  <c r="P169" i="16"/>
  <c r="O169" i="16" s="1"/>
  <c r="N170" i="16" s="1"/>
  <c r="Y173" i="16"/>
  <c r="X173" i="16"/>
  <c r="W173" i="16"/>
  <c r="V174" i="16" s="1"/>
  <c r="AL72" i="16"/>
  <c r="D72" i="16"/>
  <c r="AB172" i="16"/>
  <c r="AA172" i="16"/>
  <c r="Z173" i="16" s="1"/>
  <c r="AC172" i="16"/>
  <c r="T102" i="12"/>
  <c r="S102" i="12" s="1"/>
  <c r="R103" i="12" s="1"/>
  <c r="AB133" i="12"/>
  <c r="AC133" i="12"/>
  <c r="AA133" i="12"/>
  <c r="Z134" i="12" s="1"/>
  <c r="AC134" i="12" s="1"/>
  <c r="Y137" i="12"/>
  <c r="X137" i="12"/>
  <c r="W137" i="12"/>
  <c r="V138" i="12" s="1"/>
  <c r="L166" i="12"/>
  <c r="K166" i="12" s="1"/>
  <c r="J167" i="12" s="1"/>
  <c r="P165" i="12"/>
  <c r="O165" i="12" s="1"/>
  <c r="N166" i="12" s="1"/>
  <c r="H166" i="12"/>
  <c r="G166" i="12" s="1"/>
  <c r="F167" i="12" s="1"/>
  <c r="AN70" i="12"/>
  <c r="C70" i="12"/>
  <c r="U116" i="14" l="1"/>
  <c r="AO116" i="14" s="1"/>
  <c r="T116" i="14"/>
  <c r="S114" i="17"/>
  <c r="R115" i="17" s="1"/>
  <c r="T115" i="17" s="1"/>
  <c r="W174" i="17"/>
  <c r="V175" i="17"/>
  <c r="Y174" i="17"/>
  <c r="X174" i="17"/>
  <c r="P172" i="17"/>
  <c r="O172" i="17" s="1"/>
  <c r="N173" i="17" s="1"/>
  <c r="L171" i="17"/>
  <c r="K171" i="17" s="1"/>
  <c r="J172" i="17" s="1"/>
  <c r="AA174" i="17"/>
  <c r="Z175" i="17"/>
  <c r="AC174" i="17"/>
  <c r="AB174" i="17"/>
  <c r="H171" i="17"/>
  <c r="G171" i="17" s="1"/>
  <c r="F172" i="17" s="1"/>
  <c r="AN73" i="17"/>
  <c r="C73" i="17"/>
  <c r="U112" i="16"/>
  <c r="AO112" i="16" s="1"/>
  <c r="T112" i="16"/>
  <c r="Y172" i="14"/>
  <c r="X172" i="14"/>
  <c r="W172" i="14"/>
  <c r="V173" i="14" s="1"/>
  <c r="AC172" i="14"/>
  <c r="AB172" i="14"/>
  <c r="AA172" i="14"/>
  <c r="Z173" i="14" s="1"/>
  <c r="P170" i="14"/>
  <c r="O170" i="14" s="1"/>
  <c r="N171" i="14" s="1"/>
  <c r="L169" i="14"/>
  <c r="K169" i="14" s="1"/>
  <c r="J170" i="14" s="1"/>
  <c r="H169" i="14"/>
  <c r="G169" i="14" s="1"/>
  <c r="F170" i="14" s="1"/>
  <c r="AL72" i="14"/>
  <c r="D72" i="14"/>
  <c r="P170" i="16"/>
  <c r="O170" i="16" s="1"/>
  <c r="N171" i="16" s="1"/>
  <c r="L169" i="16"/>
  <c r="K169" i="16" s="1"/>
  <c r="J170" i="16" s="1"/>
  <c r="H171" i="16"/>
  <c r="G171" i="16" s="1"/>
  <c r="F172" i="16" s="1"/>
  <c r="Y174" i="16"/>
  <c r="X174" i="16"/>
  <c r="W174" i="16"/>
  <c r="V175" i="16" s="1"/>
  <c r="AC173" i="16"/>
  <c r="AB173" i="16"/>
  <c r="AA173" i="16"/>
  <c r="Z174" i="16" s="1"/>
  <c r="AN72" i="16"/>
  <c r="C72" i="16"/>
  <c r="AB134" i="12"/>
  <c r="AA134" i="12"/>
  <c r="Z135" i="12" s="1"/>
  <c r="AC135" i="12" s="1"/>
  <c r="Y138" i="12"/>
  <c r="X138" i="12"/>
  <c r="W138" i="12"/>
  <c r="V139" i="12" s="1"/>
  <c r="T103" i="12"/>
  <c r="U103" i="12"/>
  <c r="AO103" i="12" s="1"/>
  <c r="H167" i="12"/>
  <c r="G167" i="12" s="1"/>
  <c r="F168" i="12" s="1"/>
  <c r="L167" i="12"/>
  <c r="K167" i="12" s="1"/>
  <c r="J168" i="12" s="1"/>
  <c r="P166" i="12"/>
  <c r="O166" i="12" s="1"/>
  <c r="N167" i="12" s="1"/>
  <c r="AM70" i="12"/>
  <c r="B71" i="12"/>
  <c r="S116" i="14" l="1"/>
  <c r="R117" i="14" s="1"/>
  <c r="U115" i="17"/>
  <c r="AO115" i="17" s="1"/>
  <c r="H172" i="17"/>
  <c r="G172" i="17" s="1"/>
  <c r="F173" i="17" s="1"/>
  <c r="L172" i="17"/>
  <c r="K172" i="17" s="1"/>
  <c r="J173" i="17" s="1"/>
  <c r="P173" i="17"/>
  <c r="O173" i="17" s="1"/>
  <c r="N174" i="17" s="1"/>
  <c r="AM73" i="17"/>
  <c r="B74" i="17"/>
  <c r="AB175" i="17"/>
  <c r="AA175" i="17"/>
  <c r="AC175" i="17"/>
  <c r="Z176" i="17"/>
  <c r="X175" i="17"/>
  <c r="W175" i="17"/>
  <c r="V176" i="17" s="1"/>
  <c r="Y175" i="17"/>
  <c r="S112" i="16"/>
  <c r="R113" i="16" s="1"/>
  <c r="L170" i="14"/>
  <c r="K170" i="14" s="1"/>
  <c r="J171" i="14" s="1"/>
  <c r="P171" i="14"/>
  <c r="O171" i="14" s="1"/>
  <c r="N172" i="14" s="1"/>
  <c r="H170" i="14"/>
  <c r="G170" i="14" s="1"/>
  <c r="F171" i="14" s="1"/>
  <c r="V174" i="14"/>
  <c r="Y173" i="14"/>
  <c r="X173" i="14"/>
  <c r="W173" i="14"/>
  <c r="Z174" i="14"/>
  <c r="AC173" i="14"/>
  <c r="AB173" i="14"/>
  <c r="AA173" i="14"/>
  <c r="AN72" i="14"/>
  <c r="C72" i="14"/>
  <c r="H172" i="16"/>
  <c r="G172" i="16" s="1"/>
  <c r="F173" i="16" s="1"/>
  <c r="L170" i="16"/>
  <c r="K170" i="16" s="1"/>
  <c r="J171" i="16" s="1"/>
  <c r="P171" i="16"/>
  <c r="O171" i="16" s="1"/>
  <c r="N172" i="16" s="1"/>
  <c r="AC174" i="16"/>
  <c r="AB174" i="16"/>
  <c r="AA174" i="16"/>
  <c r="Z175" i="16" s="1"/>
  <c r="AM72" i="16"/>
  <c r="B73" i="16"/>
  <c r="W175" i="16"/>
  <c r="V176" i="16" s="1"/>
  <c r="Y175" i="16"/>
  <c r="X175" i="16"/>
  <c r="AB135" i="12"/>
  <c r="AA135" i="12"/>
  <c r="Z136" i="12" s="1"/>
  <c r="AC136" i="12" s="1"/>
  <c r="X139" i="12"/>
  <c r="Y139" i="12"/>
  <c r="W139" i="12"/>
  <c r="V140" i="12" s="1"/>
  <c r="S103" i="12"/>
  <c r="R104" i="12" s="1"/>
  <c r="L168" i="12"/>
  <c r="K168" i="12" s="1"/>
  <c r="J169" i="12" s="1"/>
  <c r="H168" i="12"/>
  <c r="G168" i="12" s="1"/>
  <c r="F169" i="12" s="1"/>
  <c r="P167" i="12"/>
  <c r="O167" i="12" s="1"/>
  <c r="N168" i="12" s="1"/>
  <c r="AL71" i="12"/>
  <c r="D71" i="12"/>
  <c r="T117" i="14" l="1"/>
  <c r="U117" i="14"/>
  <c r="AO117" i="14" s="1"/>
  <c r="S117" i="14"/>
  <c r="R118" i="14" s="1"/>
  <c r="S115" i="17"/>
  <c r="R116" i="17" s="1"/>
  <c r="P174" i="17"/>
  <c r="O174" i="17" s="1"/>
  <c r="N175" i="17" s="1"/>
  <c r="L173" i="17"/>
  <c r="K173" i="17" s="1"/>
  <c r="J174" i="17" s="1"/>
  <c r="Y176" i="17"/>
  <c r="X176" i="17"/>
  <c r="W176" i="17"/>
  <c r="V177" i="17" s="1"/>
  <c r="H173" i="17"/>
  <c r="G173" i="17" s="1"/>
  <c r="F174" i="17" s="1"/>
  <c r="AC176" i="17"/>
  <c r="AB176" i="17"/>
  <c r="AA176" i="17"/>
  <c r="Z177" i="17" s="1"/>
  <c r="D74" i="17"/>
  <c r="AL74" i="17"/>
  <c r="U113" i="16"/>
  <c r="AO113" i="16" s="1"/>
  <c r="T113" i="16"/>
  <c r="L171" i="14"/>
  <c r="K171" i="14" s="1"/>
  <c r="J172" i="14" s="1"/>
  <c r="H171" i="14"/>
  <c r="G171" i="14" s="1"/>
  <c r="F172" i="14" s="1"/>
  <c r="P172" i="14"/>
  <c r="O172" i="14" s="1"/>
  <c r="N173" i="14" s="1"/>
  <c r="AA174" i="14"/>
  <c r="Z175" i="14"/>
  <c r="AC174" i="14"/>
  <c r="AB174" i="14"/>
  <c r="W174" i="14"/>
  <c r="V175" i="14"/>
  <c r="Y174" i="14"/>
  <c r="X174" i="14"/>
  <c r="AM72" i="14"/>
  <c r="B73" i="14"/>
  <c r="L171" i="16"/>
  <c r="K171" i="16" s="1"/>
  <c r="J172" i="16" s="1"/>
  <c r="P172" i="16"/>
  <c r="O172" i="16" s="1"/>
  <c r="N173" i="16" s="1"/>
  <c r="H173" i="16"/>
  <c r="G173" i="16" s="1"/>
  <c r="F174" i="16" s="1"/>
  <c r="AL73" i="16"/>
  <c r="D73" i="16"/>
  <c r="AA175" i="16"/>
  <c r="Z176" i="16"/>
  <c r="AC175" i="16"/>
  <c r="AB175" i="16"/>
  <c r="X176" i="16"/>
  <c r="W176" i="16"/>
  <c r="V177" i="16" s="1"/>
  <c r="Y176" i="16"/>
  <c r="AB136" i="12"/>
  <c r="Y140" i="12"/>
  <c r="X140" i="12"/>
  <c r="U104" i="12"/>
  <c r="AO104" i="12" s="1"/>
  <c r="T104" i="12"/>
  <c r="AA136" i="12"/>
  <c r="Z137" i="12" s="1"/>
  <c r="P168" i="12"/>
  <c r="O168" i="12" s="1"/>
  <c r="N169" i="12" s="1"/>
  <c r="H169" i="12"/>
  <c r="G169" i="12" s="1"/>
  <c r="F170" i="12" s="1"/>
  <c r="L169" i="12"/>
  <c r="K169" i="12" s="1"/>
  <c r="J170" i="12" s="1"/>
  <c r="AN71" i="12"/>
  <c r="C71" i="12"/>
  <c r="T118" i="14" l="1"/>
  <c r="U118" i="14"/>
  <c r="AO118" i="14" s="1"/>
  <c r="U116" i="17"/>
  <c r="AO116" i="17" s="1"/>
  <c r="T116" i="17"/>
  <c r="S116" i="17" s="1"/>
  <c r="R117" i="17" s="1"/>
  <c r="AC177" i="17"/>
  <c r="AB177" i="17"/>
  <c r="AA177" i="17"/>
  <c r="Z178" i="17" s="1"/>
  <c r="L174" i="17"/>
  <c r="K174" i="17" s="1"/>
  <c r="J175" i="17" s="1"/>
  <c r="H174" i="17"/>
  <c r="G174" i="17" s="1"/>
  <c r="F175" i="17" s="1"/>
  <c r="Y177" i="17"/>
  <c r="X177" i="17"/>
  <c r="W177" i="17"/>
  <c r="V178" i="17" s="1"/>
  <c r="P175" i="17"/>
  <c r="O175" i="17" s="1"/>
  <c r="N176" i="17" s="1"/>
  <c r="AN74" i="17"/>
  <c r="C74" i="17"/>
  <c r="S113" i="16"/>
  <c r="R114" i="16" s="1"/>
  <c r="P173" i="14"/>
  <c r="O173" i="14" s="1"/>
  <c r="N174" i="14" s="1"/>
  <c r="H172" i="14"/>
  <c r="G172" i="14" s="1"/>
  <c r="F173" i="14" s="1"/>
  <c r="L172" i="14"/>
  <c r="K172" i="14" s="1"/>
  <c r="J173" i="14" s="1"/>
  <c r="X175" i="14"/>
  <c r="W175" i="14"/>
  <c r="V176" i="14" s="1"/>
  <c r="Y175" i="14"/>
  <c r="AB175" i="14"/>
  <c r="AA175" i="14"/>
  <c r="Z176" i="14" s="1"/>
  <c r="AC175" i="14"/>
  <c r="AL73" i="14"/>
  <c r="D73" i="14"/>
  <c r="Y177" i="16"/>
  <c r="X177" i="16"/>
  <c r="W177" i="16"/>
  <c r="V178" i="16" s="1"/>
  <c r="H174" i="16"/>
  <c r="G174" i="16" s="1"/>
  <c r="F175" i="16" s="1"/>
  <c r="P173" i="16"/>
  <c r="O173" i="16" s="1"/>
  <c r="N174" i="16" s="1"/>
  <c r="L172" i="16"/>
  <c r="K172" i="16" s="1"/>
  <c r="J173" i="16" s="1"/>
  <c r="AB176" i="16"/>
  <c r="AA176" i="16"/>
  <c r="Z177" i="16" s="1"/>
  <c r="AC176" i="16"/>
  <c r="AN73" i="16"/>
  <c r="C73" i="16"/>
  <c r="W140" i="12"/>
  <c r="V141" i="12" s="1"/>
  <c r="X141" i="12" s="1"/>
  <c r="S104" i="12"/>
  <c r="R105" i="12" s="1"/>
  <c r="AC137" i="12"/>
  <c r="AB137" i="12"/>
  <c r="H170" i="12"/>
  <c r="G170" i="12" s="1"/>
  <c r="F171" i="12" s="1"/>
  <c r="L170" i="12"/>
  <c r="K170" i="12" s="1"/>
  <c r="J171" i="12" s="1"/>
  <c r="P169" i="12"/>
  <c r="O169" i="12" s="1"/>
  <c r="N170" i="12" s="1"/>
  <c r="AM71" i="12"/>
  <c r="B72" i="12"/>
  <c r="S118" i="14" l="1"/>
  <c r="R119" i="14" s="1"/>
  <c r="U117" i="17"/>
  <c r="AO117" i="17" s="1"/>
  <c r="T117" i="17"/>
  <c r="P176" i="17"/>
  <c r="O176" i="17" s="1"/>
  <c r="N177" i="17" s="1"/>
  <c r="H175" i="17"/>
  <c r="G175" i="17" s="1"/>
  <c r="F176" i="17" s="1"/>
  <c r="L175" i="17"/>
  <c r="K175" i="17" s="1"/>
  <c r="J176" i="17" s="1"/>
  <c r="W178" i="17"/>
  <c r="V179" i="17"/>
  <c r="Y178" i="17"/>
  <c r="X178" i="17"/>
  <c r="AA178" i="17"/>
  <c r="Z179" i="17"/>
  <c r="AC178" i="17"/>
  <c r="AB178" i="17"/>
  <c r="AM74" i="17"/>
  <c r="B75" i="17"/>
  <c r="U114" i="16"/>
  <c r="AO114" i="16" s="1"/>
  <c r="T114" i="16"/>
  <c r="Y176" i="14"/>
  <c r="X176" i="14"/>
  <c r="W176" i="14"/>
  <c r="V177" i="14" s="1"/>
  <c r="L173" i="14"/>
  <c r="K173" i="14" s="1"/>
  <c r="J174" i="14" s="1"/>
  <c r="AC176" i="14"/>
  <c r="AB176" i="14"/>
  <c r="AA176" i="14"/>
  <c r="Z177" i="14" s="1"/>
  <c r="P174" i="14"/>
  <c r="O174" i="14" s="1"/>
  <c r="N175" i="14" s="1"/>
  <c r="H173" i="14"/>
  <c r="G173" i="14" s="1"/>
  <c r="F174" i="14" s="1"/>
  <c r="AN73" i="14"/>
  <c r="C73" i="14"/>
  <c r="H175" i="16"/>
  <c r="G175" i="16" s="1"/>
  <c r="F176" i="16" s="1"/>
  <c r="AC177" i="16"/>
  <c r="AB177" i="16"/>
  <c r="AA177" i="16"/>
  <c r="Z178" i="16" s="1"/>
  <c r="V179" i="16"/>
  <c r="Y178" i="16"/>
  <c r="X178" i="16"/>
  <c r="W178" i="16"/>
  <c r="L173" i="16"/>
  <c r="K173" i="16" s="1"/>
  <c r="J174" i="16" s="1"/>
  <c r="P174" i="16"/>
  <c r="O174" i="16" s="1"/>
  <c r="N175" i="16" s="1"/>
  <c r="AM73" i="16"/>
  <c r="B74" i="16"/>
  <c r="Y141" i="12"/>
  <c r="W141" i="12" s="1"/>
  <c r="V142" i="12" s="1"/>
  <c r="Y142" i="12" s="1"/>
  <c r="AA137" i="12"/>
  <c r="Z138" i="12" s="1"/>
  <c r="AC138" i="12" s="1"/>
  <c r="T105" i="12"/>
  <c r="U105" i="12"/>
  <c r="AO105" i="12" s="1"/>
  <c r="H171" i="12"/>
  <c r="G171" i="12" s="1"/>
  <c r="F172" i="12" s="1"/>
  <c r="L171" i="12"/>
  <c r="K171" i="12" s="1"/>
  <c r="J172" i="12" s="1"/>
  <c r="P170" i="12"/>
  <c r="O170" i="12" s="1"/>
  <c r="N171" i="12" s="1"/>
  <c r="AL72" i="12"/>
  <c r="D72" i="12"/>
  <c r="U119" i="14" l="1"/>
  <c r="AO119" i="14" s="1"/>
  <c r="T119" i="14"/>
  <c r="S119" i="14"/>
  <c r="R120" i="14" s="1"/>
  <c r="S117" i="17"/>
  <c r="R118" i="17" s="1"/>
  <c r="U118" i="17" s="1"/>
  <c r="L176" i="17"/>
  <c r="K176" i="17" s="1"/>
  <c r="J177" i="17" s="1"/>
  <c r="H176" i="17"/>
  <c r="G176" i="17" s="1"/>
  <c r="F177" i="17" s="1"/>
  <c r="P177" i="17"/>
  <c r="O177" i="17" s="1"/>
  <c r="N178" i="17" s="1"/>
  <c r="AB179" i="17"/>
  <c r="AA179" i="17"/>
  <c r="Z180" i="17" s="1"/>
  <c r="AC179" i="17"/>
  <c r="X179" i="17"/>
  <c r="W179" i="17"/>
  <c r="V180" i="17" s="1"/>
  <c r="Y179" i="17"/>
  <c r="AL75" i="17"/>
  <c r="D75" i="17"/>
  <c r="S114" i="16"/>
  <c r="R115" i="16" s="1"/>
  <c r="H174" i="14"/>
  <c r="G174" i="14" s="1"/>
  <c r="F175" i="14" s="1"/>
  <c r="P175" i="14"/>
  <c r="O175" i="14" s="1"/>
  <c r="N176" i="14" s="1"/>
  <c r="L174" i="14"/>
  <c r="K174" i="14" s="1"/>
  <c r="J175" i="14" s="1"/>
  <c r="AC177" i="14"/>
  <c r="AB177" i="14"/>
  <c r="AA177" i="14"/>
  <c r="Z178" i="14" s="1"/>
  <c r="Y177" i="14"/>
  <c r="X177" i="14"/>
  <c r="W177" i="14"/>
  <c r="V178" i="14" s="1"/>
  <c r="AM73" i="14"/>
  <c r="B74" i="14"/>
  <c r="L174" i="16"/>
  <c r="K174" i="16" s="1"/>
  <c r="J175" i="16" s="1"/>
  <c r="P175" i="16"/>
  <c r="O175" i="16" s="1"/>
  <c r="N176" i="16" s="1"/>
  <c r="H176" i="16"/>
  <c r="G176" i="16" s="1"/>
  <c r="F177" i="16" s="1"/>
  <c r="W179" i="16"/>
  <c r="V180" i="16" s="1"/>
  <c r="Y179" i="16"/>
  <c r="X179" i="16"/>
  <c r="AL74" i="16"/>
  <c r="D74" i="16"/>
  <c r="Z179" i="16"/>
  <c r="AC178" i="16"/>
  <c r="AB178" i="16"/>
  <c r="AA178" i="16"/>
  <c r="X142" i="12"/>
  <c r="W142" i="12"/>
  <c r="V143" i="12" s="1"/>
  <c r="Y143" i="12" s="1"/>
  <c r="W143" i="12" s="1"/>
  <c r="V144" i="12" s="1"/>
  <c r="AB138" i="12"/>
  <c r="AA138" i="12" s="1"/>
  <c r="Z139" i="12" s="1"/>
  <c r="S105" i="12"/>
  <c r="R106" i="12" s="1"/>
  <c r="L172" i="12"/>
  <c r="K172" i="12" s="1"/>
  <c r="J173" i="12" s="1"/>
  <c r="P171" i="12"/>
  <c r="O171" i="12" s="1"/>
  <c r="N172" i="12" s="1"/>
  <c r="H172" i="12"/>
  <c r="G172" i="12" s="1"/>
  <c r="F173" i="12" s="1"/>
  <c r="AN72" i="12"/>
  <c r="C72" i="12"/>
  <c r="T120" i="14" l="1"/>
  <c r="U120" i="14"/>
  <c r="AO120" i="14" s="1"/>
  <c r="S120" i="14"/>
  <c r="R121" i="14" s="1"/>
  <c r="U121" i="14" s="1"/>
  <c r="T118" i="17"/>
  <c r="S118" i="17" s="1"/>
  <c r="R119" i="17" s="1"/>
  <c r="AO118" i="17"/>
  <c r="Y180" i="17"/>
  <c r="X180" i="17"/>
  <c r="W180" i="17"/>
  <c r="V181" i="17" s="1"/>
  <c r="P178" i="17"/>
  <c r="O178" i="17" s="1"/>
  <c r="N179" i="17" s="1"/>
  <c r="H177" i="17"/>
  <c r="G177" i="17" s="1"/>
  <c r="F178" i="17" s="1"/>
  <c r="AC180" i="17"/>
  <c r="AB180" i="17"/>
  <c r="AA180" i="17"/>
  <c r="Z181" i="17" s="1"/>
  <c r="L177" i="17"/>
  <c r="K177" i="17" s="1"/>
  <c r="J178" i="17" s="1"/>
  <c r="AN75" i="17"/>
  <c r="C75" i="17"/>
  <c r="U115" i="16"/>
  <c r="AO115" i="16" s="1"/>
  <c r="T115" i="16"/>
  <c r="P176" i="14"/>
  <c r="O176" i="14" s="1"/>
  <c r="N177" i="14" s="1"/>
  <c r="W178" i="14"/>
  <c r="V179" i="14" s="1"/>
  <c r="Y178" i="14"/>
  <c r="X178" i="14"/>
  <c r="AA178" i="14"/>
  <c r="Z179" i="14" s="1"/>
  <c r="AC178" i="14"/>
  <c r="AB178" i="14"/>
  <c r="L175" i="14"/>
  <c r="K175" i="14" s="1"/>
  <c r="J176" i="14" s="1"/>
  <c r="H175" i="14"/>
  <c r="G175" i="14" s="1"/>
  <c r="F176" i="14" s="1"/>
  <c r="AL74" i="14"/>
  <c r="D74" i="14"/>
  <c r="H177" i="16"/>
  <c r="G177" i="16" s="1"/>
  <c r="F178" i="16" s="1"/>
  <c r="P176" i="16"/>
  <c r="O176" i="16" s="1"/>
  <c r="N177" i="16" s="1"/>
  <c r="L175" i="16"/>
  <c r="K175" i="16" s="1"/>
  <c r="J176" i="16" s="1"/>
  <c r="X180" i="16"/>
  <c r="W180" i="16"/>
  <c r="V181" i="16" s="1"/>
  <c r="Y180" i="16"/>
  <c r="AA179" i="16"/>
  <c r="Z180" i="16" s="1"/>
  <c r="AC179" i="16"/>
  <c r="AB179" i="16"/>
  <c r="AN74" i="16"/>
  <c r="C74" i="16"/>
  <c r="X143" i="12"/>
  <c r="AB139" i="12"/>
  <c r="AC139" i="12"/>
  <c r="Y144" i="12"/>
  <c r="W144" i="12" s="1"/>
  <c r="V145" i="12" s="1"/>
  <c r="X144" i="12"/>
  <c r="U106" i="12"/>
  <c r="AO106" i="12" s="1"/>
  <c r="T106" i="12"/>
  <c r="AA139" i="12"/>
  <c r="Z140" i="12" s="1"/>
  <c r="H173" i="12"/>
  <c r="G173" i="12" s="1"/>
  <c r="F174" i="12" s="1"/>
  <c r="L173" i="12"/>
  <c r="K173" i="12" s="1"/>
  <c r="J174" i="12" s="1"/>
  <c r="P172" i="12"/>
  <c r="O172" i="12" s="1"/>
  <c r="N173" i="12" s="1"/>
  <c r="AM72" i="12"/>
  <c r="B73" i="12"/>
  <c r="T121" i="14" l="1"/>
  <c r="U119" i="17"/>
  <c r="T119" i="17"/>
  <c r="AO121" i="14"/>
  <c r="S121" i="14"/>
  <c r="R122" i="14" s="1"/>
  <c r="S115" i="16"/>
  <c r="R116" i="16" s="1"/>
  <c r="P179" i="17"/>
  <c r="O179" i="17" s="1"/>
  <c r="N180" i="17" s="1"/>
  <c r="Z182" i="17"/>
  <c r="AC181" i="17"/>
  <c r="AB181" i="17"/>
  <c r="AA181" i="17"/>
  <c r="V182" i="17"/>
  <c r="Y181" i="17"/>
  <c r="X181" i="17"/>
  <c r="W181" i="17"/>
  <c r="L178" i="17"/>
  <c r="K178" i="17" s="1"/>
  <c r="J179" i="17" s="1"/>
  <c r="H178" i="17"/>
  <c r="G178" i="17" s="1"/>
  <c r="F179" i="17" s="1"/>
  <c r="AM75" i="17"/>
  <c r="B76" i="17"/>
  <c r="H176" i="14"/>
  <c r="G176" i="14" s="1"/>
  <c r="F177" i="14" s="1"/>
  <c r="L176" i="14"/>
  <c r="K176" i="14" s="1"/>
  <c r="J177" i="14" s="1"/>
  <c r="P177" i="14"/>
  <c r="O177" i="14" s="1"/>
  <c r="N178" i="14" s="1"/>
  <c r="AB179" i="14"/>
  <c r="AA179" i="14"/>
  <c r="Z180" i="14" s="1"/>
  <c r="AC179" i="14"/>
  <c r="X179" i="14"/>
  <c r="W179" i="14"/>
  <c r="V180" i="14" s="1"/>
  <c r="Y179" i="14"/>
  <c r="AN74" i="14"/>
  <c r="C74" i="14"/>
  <c r="L176" i="16"/>
  <c r="K176" i="16" s="1"/>
  <c r="J177" i="16" s="1"/>
  <c r="P177" i="16"/>
  <c r="O177" i="16" s="1"/>
  <c r="N178" i="16" s="1"/>
  <c r="AB180" i="16"/>
  <c r="AA180" i="16"/>
  <c r="Z181" i="16" s="1"/>
  <c r="AC180" i="16"/>
  <c r="Y181" i="16"/>
  <c r="X181" i="16"/>
  <c r="W181" i="16"/>
  <c r="V182" i="16" s="1"/>
  <c r="H178" i="16"/>
  <c r="G178" i="16" s="1"/>
  <c r="F179" i="16" s="1"/>
  <c r="AM74" i="16"/>
  <c r="B75" i="16"/>
  <c r="X145" i="12"/>
  <c r="Y145" i="12"/>
  <c r="S106" i="12"/>
  <c r="R107" i="12" s="1"/>
  <c r="U107" i="12" s="1"/>
  <c r="AC140" i="12"/>
  <c r="AA140" i="12" s="1"/>
  <c r="Z141" i="12" s="1"/>
  <c r="AB140" i="12"/>
  <c r="P173" i="12"/>
  <c r="O173" i="12" s="1"/>
  <c r="N174" i="12" s="1"/>
  <c r="L174" i="12"/>
  <c r="K174" i="12" s="1"/>
  <c r="J175" i="12" s="1"/>
  <c r="H174" i="12"/>
  <c r="G174" i="12" s="1"/>
  <c r="F175" i="12" s="1"/>
  <c r="AL73" i="12"/>
  <c r="D73" i="12"/>
  <c r="AO119" i="17" l="1"/>
  <c r="S119" i="17"/>
  <c r="R120" i="17" s="1"/>
  <c r="T116" i="16"/>
  <c r="U116" i="16"/>
  <c r="AO116" i="16" s="1"/>
  <c r="U122" i="14"/>
  <c r="AO122" i="14" s="1"/>
  <c r="T122" i="14"/>
  <c r="L179" i="17"/>
  <c r="K179" i="17" s="1"/>
  <c r="J180" i="17" s="1"/>
  <c r="P180" i="17"/>
  <c r="O180" i="17" s="1"/>
  <c r="N181" i="17" s="1"/>
  <c r="H179" i="17"/>
  <c r="G179" i="17" s="1"/>
  <c r="F180" i="17" s="1"/>
  <c r="AL76" i="17"/>
  <c r="D76" i="17"/>
  <c r="AA182" i="17"/>
  <c r="Z183" i="17"/>
  <c r="AC182" i="17"/>
  <c r="AB182" i="17"/>
  <c r="W182" i="17"/>
  <c r="V183" i="17"/>
  <c r="Y182" i="17"/>
  <c r="X182" i="17"/>
  <c r="Y180" i="14"/>
  <c r="X180" i="14"/>
  <c r="W180" i="14"/>
  <c r="V181" i="14" s="1"/>
  <c r="H177" i="14"/>
  <c r="G177" i="14" s="1"/>
  <c r="F178" i="14" s="1"/>
  <c r="AC180" i="14"/>
  <c r="AB180" i="14"/>
  <c r="AA180" i="14"/>
  <c r="Z181" i="14" s="1"/>
  <c r="P178" i="14"/>
  <c r="O178" i="14" s="1"/>
  <c r="N179" i="14" s="1"/>
  <c r="L177" i="14"/>
  <c r="K177" i="14" s="1"/>
  <c r="J178" i="14" s="1"/>
  <c r="AM74" i="14"/>
  <c r="B75" i="14"/>
  <c r="Y182" i="16"/>
  <c r="X182" i="16"/>
  <c r="W182" i="16"/>
  <c r="V183" i="16" s="1"/>
  <c r="L177" i="16"/>
  <c r="K177" i="16" s="1"/>
  <c r="J178" i="16" s="1"/>
  <c r="H179" i="16"/>
  <c r="G179" i="16" s="1"/>
  <c r="F180" i="16" s="1"/>
  <c r="P178" i="16"/>
  <c r="O178" i="16" s="1"/>
  <c r="N179" i="16" s="1"/>
  <c r="AC181" i="16"/>
  <c r="AB181" i="16"/>
  <c r="AA181" i="16"/>
  <c r="Z182" i="16" s="1"/>
  <c r="AL75" i="16"/>
  <c r="D75" i="16"/>
  <c r="T107" i="12"/>
  <c r="S107" i="12" s="1"/>
  <c r="R108" i="12" s="1"/>
  <c r="W145" i="12"/>
  <c r="V146" i="12" s="1"/>
  <c r="AO107" i="12"/>
  <c r="AC141" i="12"/>
  <c r="AB141" i="12"/>
  <c r="H175" i="12"/>
  <c r="G175" i="12" s="1"/>
  <c r="F176" i="12" s="1"/>
  <c r="L175" i="12"/>
  <c r="K175" i="12" s="1"/>
  <c r="J176" i="12" s="1"/>
  <c r="P174" i="12"/>
  <c r="O174" i="12" s="1"/>
  <c r="N175" i="12" s="1"/>
  <c r="AN73" i="12"/>
  <c r="C73" i="12"/>
  <c r="T120" i="17" l="1"/>
  <c r="U120" i="17"/>
  <c r="AO120" i="17" s="1"/>
  <c r="S122" i="14"/>
  <c r="R123" i="14" s="1"/>
  <c r="T123" i="14" s="1"/>
  <c r="S116" i="16"/>
  <c r="R117" i="16" s="1"/>
  <c r="P181" i="17"/>
  <c r="O181" i="17" s="1"/>
  <c r="N182" i="17" s="1"/>
  <c r="H180" i="17"/>
  <c r="G180" i="17" s="1"/>
  <c r="F181" i="17" s="1"/>
  <c r="L180" i="17"/>
  <c r="K180" i="17" s="1"/>
  <c r="J181" i="17" s="1"/>
  <c r="X183" i="17"/>
  <c r="W183" i="17"/>
  <c r="V184" i="17" s="1"/>
  <c r="Y183" i="17"/>
  <c r="AB183" i="17"/>
  <c r="AA183" i="17"/>
  <c r="Z184" i="17" s="1"/>
  <c r="AC183" i="17"/>
  <c r="AN76" i="17"/>
  <c r="C76" i="17"/>
  <c r="L178" i="14"/>
  <c r="K178" i="14" s="1"/>
  <c r="J179" i="14" s="1"/>
  <c r="H178" i="14"/>
  <c r="G178" i="14" s="1"/>
  <c r="F179" i="14" s="1"/>
  <c r="P179" i="14"/>
  <c r="O179" i="14" s="1"/>
  <c r="N180" i="14" s="1"/>
  <c r="Y181" i="14"/>
  <c r="X181" i="14"/>
  <c r="W181" i="14"/>
  <c r="V182" i="14" s="1"/>
  <c r="AL75" i="14"/>
  <c r="D75" i="14"/>
  <c r="Z182" i="14"/>
  <c r="AC181" i="14"/>
  <c r="AB181" i="14"/>
  <c r="AA181" i="14"/>
  <c r="L178" i="16"/>
  <c r="K178" i="16" s="1"/>
  <c r="J179" i="16" s="1"/>
  <c r="W183" i="16"/>
  <c r="V184" i="16" s="1"/>
  <c r="Y183" i="16"/>
  <c r="X183" i="16"/>
  <c r="P179" i="16"/>
  <c r="O179" i="16" s="1"/>
  <c r="N180" i="16" s="1"/>
  <c r="H180" i="16"/>
  <c r="G180" i="16" s="1"/>
  <c r="F181" i="16" s="1"/>
  <c r="AC182" i="16"/>
  <c r="AB182" i="16"/>
  <c r="AA182" i="16"/>
  <c r="Z183" i="16" s="1"/>
  <c r="AN75" i="16"/>
  <c r="C75" i="16"/>
  <c r="Y146" i="12"/>
  <c r="X146" i="12"/>
  <c r="U108" i="12"/>
  <c r="AO108" i="12" s="1"/>
  <c r="T108" i="12"/>
  <c r="AA141" i="12"/>
  <c r="Z142" i="12" s="1"/>
  <c r="L176" i="12"/>
  <c r="K176" i="12" s="1"/>
  <c r="J177" i="12" s="1"/>
  <c r="P175" i="12"/>
  <c r="O175" i="12" s="1"/>
  <c r="N176" i="12" s="1"/>
  <c r="H176" i="12"/>
  <c r="G176" i="12" s="1"/>
  <c r="F177" i="12" s="1"/>
  <c r="AM73" i="12"/>
  <c r="B74" i="12"/>
  <c r="U123" i="14" l="1"/>
  <c r="AO123" i="14" s="1"/>
  <c r="S120" i="17"/>
  <c r="R121" i="17" s="1"/>
  <c r="U121" i="17" s="1"/>
  <c r="T121" i="17"/>
  <c r="S123" i="14"/>
  <c r="R124" i="14" s="1"/>
  <c r="T124" i="14" s="1"/>
  <c r="U117" i="16"/>
  <c r="T117" i="16"/>
  <c r="AC184" i="17"/>
  <c r="AB184" i="17"/>
  <c r="AA184" i="17"/>
  <c r="Z185" i="17" s="1"/>
  <c r="L181" i="17"/>
  <c r="K181" i="17" s="1"/>
  <c r="J182" i="17" s="1"/>
  <c r="H181" i="17"/>
  <c r="G181" i="17" s="1"/>
  <c r="F182" i="17" s="1"/>
  <c r="Y184" i="17"/>
  <c r="X184" i="17"/>
  <c r="W184" i="17"/>
  <c r="V185" i="17" s="1"/>
  <c r="P182" i="17"/>
  <c r="O182" i="17" s="1"/>
  <c r="N183" i="17" s="1"/>
  <c r="AM76" i="17"/>
  <c r="B77" i="17"/>
  <c r="P180" i="14"/>
  <c r="O180" i="14" s="1"/>
  <c r="N181" i="14" s="1"/>
  <c r="W182" i="14"/>
  <c r="V183" i="14"/>
  <c r="Y182" i="14"/>
  <c r="X182" i="14"/>
  <c r="H179" i="14"/>
  <c r="G179" i="14" s="1"/>
  <c r="F180" i="14" s="1"/>
  <c r="L179" i="14"/>
  <c r="K179" i="14" s="1"/>
  <c r="J180" i="14" s="1"/>
  <c r="AA182" i="14"/>
  <c r="Z183" i="14"/>
  <c r="AC182" i="14"/>
  <c r="AB182" i="14"/>
  <c r="AN75" i="14"/>
  <c r="C75" i="14"/>
  <c r="H181" i="16"/>
  <c r="G181" i="16" s="1"/>
  <c r="F182" i="16" s="1"/>
  <c r="X184" i="16"/>
  <c r="W184" i="16"/>
  <c r="V185" i="16" s="1"/>
  <c r="Y184" i="16"/>
  <c r="P180" i="16"/>
  <c r="O180" i="16" s="1"/>
  <c r="N181" i="16" s="1"/>
  <c r="L179" i="16"/>
  <c r="K179" i="16" s="1"/>
  <c r="J180" i="16" s="1"/>
  <c r="AA183" i="16"/>
  <c r="Z184" i="16"/>
  <c r="AC183" i="16"/>
  <c r="AB183" i="16"/>
  <c r="AM75" i="16"/>
  <c r="B76" i="16"/>
  <c r="W146" i="12"/>
  <c r="V147" i="12" s="1"/>
  <c r="Y147" i="12" s="1"/>
  <c r="W147" i="12" s="1"/>
  <c r="V148" i="12" s="1"/>
  <c r="S108" i="12"/>
  <c r="R109" i="12" s="1"/>
  <c r="T109" i="12" s="1"/>
  <c r="AB142" i="12"/>
  <c r="AC142" i="12"/>
  <c r="P176" i="12"/>
  <c r="O176" i="12" s="1"/>
  <c r="N177" i="12" s="1"/>
  <c r="H177" i="12"/>
  <c r="G177" i="12" s="1"/>
  <c r="F178" i="12" s="1"/>
  <c r="L177" i="12"/>
  <c r="K177" i="12" s="1"/>
  <c r="J178" i="12" s="1"/>
  <c r="AL74" i="12"/>
  <c r="D74" i="12"/>
  <c r="U124" i="14" l="1"/>
  <c r="AO124" i="14" s="1"/>
  <c r="AO121" i="17"/>
  <c r="S121" i="17"/>
  <c r="R122" i="17" s="1"/>
  <c r="T122" i="17" s="1"/>
  <c r="U122" i="17"/>
  <c r="AO122" i="17" s="1"/>
  <c r="AO117" i="16"/>
  <c r="S117" i="16"/>
  <c r="R118" i="16" s="1"/>
  <c r="S124" i="14"/>
  <c r="R125" i="14" s="1"/>
  <c r="T125" i="14" s="1"/>
  <c r="Y185" i="17"/>
  <c r="X185" i="17"/>
  <c r="W185" i="17"/>
  <c r="V186" i="17" s="1"/>
  <c r="L182" i="17"/>
  <c r="K182" i="17" s="1"/>
  <c r="J183" i="17" s="1"/>
  <c r="Z186" i="17"/>
  <c r="AC185" i="17"/>
  <c r="AB185" i="17"/>
  <c r="AA185" i="17"/>
  <c r="P183" i="17"/>
  <c r="O183" i="17" s="1"/>
  <c r="N184" i="17" s="1"/>
  <c r="H182" i="17"/>
  <c r="G182" i="17" s="1"/>
  <c r="F183" i="17" s="1"/>
  <c r="AL77" i="17"/>
  <c r="D77" i="17"/>
  <c r="H180" i="14"/>
  <c r="G180" i="14" s="1"/>
  <c r="F181" i="14" s="1"/>
  <c r="L180" i="14"/>
  <c r="K180" i="14" s="1"/>
  <c r="J181" i="14" s="1"/>
  <c r="P181" i="14"/>
  <c r="O181" i="14" s="1"/>
  <c r="N182" i="14" s="1"/>
  <c r="AM75" i="14"/>
  <c r="B76" i="14"/>
  <c r="AB183" i="14"/>
  <c r="AA183" i="14"/>
  <c r="Z184" i="14" s="1"/>
  <c r="AC183" i="14"/>
  <c r="X183" i="14"/>
  <c r="W183" i="14"/>
  <c r="V184" i="14" s="1"/>
  <c r="Y183" i="14"/>
  <c r="Y185" i="16"/>
  <c r="X185" i="16"/>
  <c r="W185" i="16"/>
  <c r="V186" i="16" s="1"/>
  <c r="L180" i="16"/>
  <c r="K180" i="16" s="1"/>
  <c r="J181" i="16" s="1"/>
  <c r="P181" i="16"/>
  <c r="O181" i="16" s="1"/>
  <c r="N182" i="16" s="1"/>
  <c r="H182" i="16"/>
  <c r="G182" i="16" s="1"/>
  <c r="F183" i="16" s="1"/>
  <c r="AL76" i="16"/>
  <c r="D76" i="16"/>
  <c r="AB184" i="16"/>
  <c r="AA184" i="16"/>
  <c r="Z185" i="16"/>
  <c r="AC184" i="16"/>
  <c r="X147" i="12"/>
  <c r="U109" i="12"/>
  <c r="AO109" i="12" s="1"/>
  <c r="X148" i="12"/>
  <c r="Y148" i="12"/>
  <c r="AA142" i="12"/>
  <c r="Z143" i="12" s="1"/>
  <c r="L178" i="12"/>
  <c r="K178" i="12" s="1"/>
  <c r="J179" i="12" s="1"/>
  <c r="H178" i="12"/>
  <c r="G178" i="12" s="1"/>
  <c r="F179" i="12" s="1"/>
  <c r="P177" i="12"/>
  <c r="O177" i="12" s="1"/>
  <c r="N178" i="12" s="1"/>
  <c r="AN74" i="12"/>
  <c r="C74" i="12"/>
  <c r="S122" i="17" l="1"/>
  <c r="R123" i="17" s="1"/>
  <c r="U123" i="17" s="1"/>
  <c r="T123" i="17"/>
  <c r="U125" i="14"/>
  <c r="AO125" i="14" s="1"/>
  <c r="S125" i="14"/>
  <c r="R126" i="14" s="1"/>
  <c r="U126" i="14" s="1"/>
  <c r="AO126" i="14" s="1"/>
  <c r="U118" i="16"/>
  <c r="AO118" i="16" s="1"/>
  <c r="T118" i="16"/>
  <c r="W186" i="17"/>
  <c r="V187" i="17" s="1"/>
  <c r="Y186" i="17"/>
  <c r="X186" i="17"/>
  <c r="P184" i="17"/>
  <c r="O184" i="17" s="1"/>
  <c r="N185" i="17" s="1"/>
  <c r="AA186" i="17"/>
  <c r="Z187" i="17" s="1"/>
  <c r="AC186" i="17"/>
  <c r="AB186" i="17"/>
  <c r="AN77" i="17"/>
  <c r="C77" i="17"/>
  <c r="H183" i="17"/>
  <c r="G183" i="17" s="1"/>
  <c r="F184" i="17" s="1"/>
  <c r="L183" i="17"/>
  <c r="K183" i="17" s="1"/>
  <c r="J184" i="17" s="1"/>
  <c r="P182" i="14"/>
  <c r="O182" i="14" s="1"/>
  <c r="N183" i="14" s="1"/>
  <c r="H181" i="14"/>
  <c r="G181" i="14" s="1"/>
  <c r="F182" i="14" s="1"/>
  <c r="Y184" i="14"/>
  <c r="X184" i="14"/>
  <c r="W184" i="14"/>
  <c r="V185" i="14" s="1"/>
  <c r="AL76" i="14"/>
  <c r="D76" i="14"/>
  <c r="AC184" i="14"/>
  <c r="AB184" i="14"/>
  <c r="AA184" i="14"/>
  <c r="Z185" i="14" s="1"/>
  <c r="L181" i="14"/>
  <c r="K181" i="14" s="1"/>
  <c r="J182" i="14" s="1"/>
  <c r="P182" i="16"/>
  <c r="O182" i="16" s="1"/>
  <c r="N183" i="16" s="1"/>
  <c r="L181" i="16"/>
  <c r="K181" i="16" s="1"/>
  <c r="J182" i="16" s="1"/>
  <c r="Y186" i="16"/>
  <c r="X186" i="16"/>
  <c r="W186" i="16"/>
  <c r="V187" i="16" s="1"/>
  <c r="H183" i="16"/>
  <c r="G183" i="16" s="1"/>
  <c r="F184" i="16" s="1"/>
  <c r="AC185" i="16"/>
  <c r="AB185" i="16"/>
  <c r="AA185" i="16"/>
  <c r="Z186" i="16" s="1"/>
  <c r="AN76" i="16"/>
  <c r="C76" i="16"/>
  <c r="W148" i="12"/>
  <c r="V149" i="12" s="1"/>
  <c r="Y149" i="12" s="1"/>
  <c r="S109" i="12"/>
  <c r="R110" i="12" s="1"/>
  <c r="U110" i="12" s="1"/>
  <c r="AO110" i="12" s="1"/>
  <c r="AC143" i="12"/>
  <c r="AB143" i="12"/>
  <c r="H179" i="12"/>
  <c r="G179" i="12" s="1"/>
  <c r="F180" i="12" s="1"/>
  <c r="P178" i="12"/>
  <c r="O178" i="12" s="1"/>
  <c r="N179" i="12" s="1"/>
  <c r="L179" i="12"/>
  <c r="K179" i="12" s="1"/>
  <c r="J180" i="12" s="1"/>
  <c r="AM74" i="12"/>
  <c r="B75" i="12"/>
  <c r="AO123" i="17" l="1"/>
  <c r="S123" i="17"/>
  <c r="R124" i="17" s="1"/>
  <c r="T126" i="14"/>
  <c r="S126" i="14"/>
  <c r="R127" i="14" s="1"/>
  <c r="T127" i="14" s="1"/>
  <c r="S118" i="16"/>
  <c r="R119" i="16" s="1"/>
  <c r="L184" i="17"/>
  <c r="K184" i="17" s="1"/>
  <c r="J185" i="17" s="1"/>
  <c r="H184" i="17"/>
  <c r="G184" i="17" s="1"/>
  <c r="F185" i="17" s="1"/>
  <c r="P185" i="17"/>
  <c r="O185" i="17" s="1"/>
  <c r="N186" i="17" s="1"/>
  <c r="AB187" i="17"/>
  <c r="AC187" i="17"/>
  <c r="AA187" i="17"/>
  <c r="Z188" i="17" s="1"/>
  <c r="X187" i="17"/>
  <c r="V188" i="17"/>
  <c r="W187" i="17"/>
  <c r="Y187" i="17"/>
  <c r="AM77" i="17"/>
  <c r="B78" i="17"/>
  <c r="P183" i="14"/>
  <c r="O183" i="14" s="1"/>
  <c r="N184" i="14" s="1"/>
  <c r="Y185" i="14"/>
  <c r="X185" i="14"/>
  <c r="W185" i="14"/>
  <c r="V186" i="14" s="1"/>
  <c r="AC185" i="14"/>
  <c r="AB185" i="14"/>
  <c r="AA185" i="14"/>
  <c r="Z186" i="14" s="1"/>
  <c r="L182" i="14"/>
  <c r="K182" i="14" s="1"/>
  <c r="J183" i="14" s="1"/>
  <c r="AN76" i="14"/>
  <c r="C76" i="14"/>
  <c r="H182" i="14"/>
  <c r="G182" i="14" s="1"/>
  <c r="F183" i="14" s="1"/>
  <c r="W187" i="16"/>
  <c r="V188" i="16" s="1"/>
  <c r="Y187" i="16"/>
  <c r="X187" i="16"/>
  <c r="L182" i="16"/>
  <c r="K182" i="16" s="1"/>
  <c r="J183" i="16" s="1"/>
  <c r="H184" i="16"/>
  <c r="G184" i="16" s="1"/>
  <c r="F185" i="16" s="1"/>
  <c r="P183" i="16"/>
  <c r="O183" i="16" s="1"/>
  <c r="N184" i="16" s="1"/>
  <c r="AM76" i="16"/>
  <c r="B77" i="16"/>
  <c r="AC186" i="16"/>
  <c r="AB186" i="16"/>
  <c r="AA186" i="16"/>
  <c r="Z187" i="16" s="1"/>
  <c r="X149" i="12"/>
  <c r="AA143" i="12"/>
  <c r="Z144" i="12" s="1"/>
  <c r="AC144" i="12" s="1"/>
  <c r="T110" i="12"/>
  <c r="S110" i="12" s="1"/>
  <c r="R111" i="12" s="1"/>
  <c r="U111" i="12" s="1"/>
  <c r="AO111" i="12" s="1"/>
  <c r="W149" i="12"/>
  <c r="V150" i="12" s="1"/>
  <c r="P179" i="12"/>
  <c r="O179" i="12" s="1"/>
  <c r="N180" i="12" s="1"/>
  <c r="L180" i="12"/>
  <c r="K180" i="12" s="1"/>
  <c r="J181" i="12" s="1"/>
  <c r="H180" i="12"/>
  <c r="G180" i="12" s="1"/>
  <c r="F181" i="12" s="1"/>
  <c r="AL75" i="12"/>
  <c r="D75" i="12"/>
  <c r="U127" i="14" l="1"/>
  <c r="AO127" i="14" s="1"/>
  <c r="U124" i="17"/>
  <c r="T124" i="17"/>
  <c r="S127" i="14"/>
  <c r="R128" i="14" s="1"/>
  <c r="U128" i="14" s="1"/>
  <c r="AO128" i="14" s="1"/>
  <c r="T119" i="16"/>
  <c r="U119" i="16"/>
  <c r="AO119" i="16" s="1"/>
  <c r="P186" i="17"/>
  <c r="O186" i="17" s="1"/>
  <c r="N187" i="17" s="1"/>
  <c r="AA188" i="17"/>
  <c r="Z189" i="17"/>
  <c r="AC188" i="17"/>
  <c r="AB188" i="17"/>
  <c r="H185" i="17"/>
  <c r="G185" i="17" s="1"/>
  <c r="F186" i="17" s="1"/>
  <c r="L185" i="17"/>
  <c r="K185" i="17" s="1"/>
  <c r="J186" i="17" s="1"/>
  <c r="W188" i="17"/>
  <c r="V189" i="17"/>
  <c r="Y188" i="17"/>
  <c r="X188" i="17"/>
  <c r="AL78" i="17"/>
  <c r="D78" i="17"/>
  <c r="L183" i="14"/>
  <c r="K183" i="14" s="1"/>
  <c r="J184" i="14" s="1"/>
  <c r="H183" i="14"/>
  <c r="G183" i="14" s="1"/>
  <c r="F184" i="14" s="1"/>
  <c r="X186" i="14"/>
  <c r="W186" i="14"/>
  <c r="V187" i="14" s="1"/>
  <c r="Y186" i="14"/>
  <c r="AB186" i="14"/>
  <c r="AC186" i="14"/>
  <c r="AA186" i="14"/>
  <c r="Z187" i="14"/>
  <c r="P184" i="14"/>
  <c r="O184" i="14" s="1"/>
  <c r="N185" i="14" s="1"/>
  <c r="AM76" i="14"/>
  <c r="B77" i="14"/>
  <c r="H185" i="16"/>
  <c r="G185" i="16" s="1"/>
  <c r="F186" i="16" s="1"/>
  <c r="AA187" i="16"/>
  <c r="Z188" i="16" s="1"/>
  <c r="AC187" i="16"/>
  <c r="AB187" i="16"/>
  <c r="P184" i="16"/>
  <c r="O184" i="16" s="1"/>
  <c r="N185" i="16" s="1"/>
  <c r="L183" i="16"/>
  <c r="K183" i="16" s="1"/>
  <c r="J184" i="16" s="1"/>
  <c r="AL77" i="16"/>
  <c r="D77" i="16"/>
  <c r="X188" i="16"/>
  <c r="W188" i="16"/>
  <c r="V189" i="16" s="1"/>
  <c r="Y188" i="16"/>
  <c r="AB144" i="12"/>
  <c r="AA144" i="12" s="1"/>
  <c r="Z145" i="12" s="1"/>
  <c r="AB145" i="12" s="1"/>
  <c r="T111" i="12"/>
  <c r="S111" i="12" s="1"/>
  <c r="R112" i="12" s="1"/>
  <c r="Y150" i="12"/>
  <c r="X150" i="12"/>
  <c r="P180" i="12"/>
  <c r="O180" i="12" s="1"/>
  <c r="N181" i="12" s="1"/>
  <c r="H181" i="12"/>
  <c r="G181" i="12" s="1"/>
  <c r="F182" i="12" s="1"/>
  <c r="L181" i="12"/>
  <c r="K181" i="12" s="1"/>
  <c r="J182" i="12" s="1"/>
  <c r="AN75" i="12"/>
  <c r="C75" i="12"/>
  <c r="S119" i="16" l="1"/>
  <c r="R120" i="16" s="1"/>
  <c r="T128" i="14"/>
  <c r="AO124" i="17"/>
  <c r="S124" i="17"/>
  <c r="R125" i="17" s="1"/>
  <c r="U120" i="16"/>
  <c r="AO120" i="16" s="1"/>
  <c r="T120" i="16"/>
  <c r="L186" i="17"/>
  <c r="K186" i="17" s="1"/>
  <c r="J187" i="17" s="1"/>
  <c r="H186" i="17"/>
  <c r="G186" i="17" s="1"/>
  <c r="F187" i="17" s="1"/>
  <c r="P187" i="17"/>
  <c r="O187" i="17" s="1"/>
  <c r="N188" i="17" s="1"/>
  <c r="X189" i="17"/>
  <c r="Y189" i="17"/>
  <c r="W189" i="17"/>
  <c r="V190" i="17"/>
  <c r="AN78" i="17"/>
  <c r="C78" i="17"/>
  <c r="AB189" i="17"/>
  <c r="Z190" i="17"/>
  <c r="AC189" i="17"/>
  <c r="AA189" i="17"/>
  <c r="S128" i="14"/>
  <c r="R129" i="14" s="1"/>
  <c r="U129" i="14" s="1"/>
  <c r="AO129" i="14" s="1"/>
  <c r="W187" i="14"/>
  <c r="V188" i="14" s="1"/>
  <c r="Y187" i="14"/>
  <c r="X187" i="14"/>
  <c r="P185" i="14"/>
  <c r="O185" i="14" s="1"/>
  <c r="N186" i="14" s="1"/>
  <c r="H184" i="14"/>
  <c r="G184" i="14" s="1"/>
  <c r="F185" i="14" s="1"/>
  <c r="L184" i="14"/>
  <c r="K184" i="14" s="1"/>
  <c r="J185" i="14" s="1"/>
  <c r="AL77" i="14"/>
  <c r="D77" i="14"/>
  <c r="AA187" i="14"/>
  <c r="Z188" i="14" s="1"/>
  <c r="AC187" i="14"/>
  <c r="AB187" i="14"/>
  <c r="L184" i="16"/>
  <c r="K184" i="16" s="1"/>
  <c r="J185" i="16" s="1"/>
  <c r="AB188" i="16"/>
  <c r="AA188" i="16"/>
  <c r="Z189" i="16" s="1"/>
  <c r="AC188" i="16"/>
  <c r="P185" i="16"/>
  <c r="O185" i="16" s="1"/>
  <c r="N186" i="16" s="1"/>
  <c r="H186" i="16"/>
  <c r="G186" i="16" s="1"/>
  <c r="F187" i="16" s="1"/>
  <c r="Y189" i="16"/>
  <c r="X189" i="16"/>
  <c r="W189" i="16"/>
  <c r="V190" i="16" s="1"/>
  <c r="AN77" i="16"/>
  <c r="C77" i="16"/>
  <c r="W150" i="12"/>
  <c r="V151" i="12" s="1"/>
  <c r="X151" i="12" s="1"/>
  <c r="W151" i="12" s="1"/>
  <c r="V152" i="12" s="1"/>
  <c r="AC145" i="12"/>
  <c r="AA145" i="12" s="1"/>
  <c r="Z146" i="12" s="1"/>
  <c r="T112" i="12"/>
  <c r="U112" i="12"/>
  <c r="AO112" i="12" s="1"/>
  <c r="H182" i="12"/>
  <c r="G182" i="12" s="1"/>
  <c r="F183" i="12" s="1"/>
  <c r="L182" i="12"/>
  <c r="K182" i="12" s="1"/>
  <c r="J183" i="12" s="1"/>
  <c r="P181" i="12"/>
  <c r="O181" i="12" s="1"/>
  <c r="N182" i="12" s="1"/>
  <c r="AM75" i="12"/>
  <c r="B76" i="12"/>
  <c r="U125" i="17" l="1"/>
  <c r="T125" i="17"/>
  <c r="S120" i="16"/>
  <c r="R121" i="16" s="1"/>
  <c r="T129" i="14"/>
  <c r="S129" i="14" s="1"/>
  <c r="R130" i="14" s="1"/>
  <c r="T130" i="14" s="1"/>
  <c r="P188" i="17"/>
  <c r="O188" i="17" s="1"/>
  <c r="N189" i="17" s="1"/>
  <c r="H187" i="17"/>
  <c r="G187" i="17" s="1"/>
  <c r="F188" i="17" s="1"/>
  <c r="L187" i="17"/>
  <c r="K187" i="17" s="1"/>
  <c r="J188" i="17" s="1"/>
  <c r="Z191" i="17"/>
  <c r="AC190" i="17"/>
  <c r="AA190" i="17"/>
  <c r="AB190" i="17"/>
  <c r="V191" i="17"/>
  <c r="Y190" i="17"/>
  <c r="W190" i="17"/>
  <c r="X190" i="17"/>
  <c r="AM78" i="17"/>
  <c r="B79" i="17"/>
  <c r="L185" i="14"/>
  <c r="K185" i="14" s="1"/>
  <c r="J186" i="14" s="1"/>
  <c r="P186" i="14"/>
  <c r="O186" i="14" s="1"/>
  <c r="N187" i="14" s="1"/>
  <c r="AB188" i="14"/>
  <c r="AC188" i="14"/>
  <c r="AA188" i="14"/>
  <c r="Z189" i="14" s="1"/>
  <c r="H185" i="14"/>
  <c r="G185" i="14" s="1"/>
  <c r="F186" i="14" s="1"/>
  <c r="X188" i="14"/>
  <c r="Y188" i="14"/>
  <c r="W188" i="14"/>
  <c r="V189" i="14" s="1"/>
  <c r="AN77" i="14"/>
  <c r="C77" i="14"/>
  <c r="AC189" i="16"/>
  <c r="AB189" i="16"/>
  <c r="AA189" i="16"/>
  <c r="Z190" i="16" s="1"/>
  <c r="H187" i="16"/>
  <c r="G187" i="16" s="1"/>
  <c r="F188" i="16" s="1"/>
  <c r="P186" i="16"/>
  <c r="O186" i="16" s="1"/>
  <c r="N187" i="16" s="1"/>
  <c r="L185" i="16"/>
  <c r="K185" i="16" s="1"/>
  <c r="J186" i="16" s="1"/>
  <c r="AM77" i="16"/>
  <c r="B78" i="16"/>
  <c r="Y190" i="16"/>
  <c r="X190" i="16"/>
  <c r="W190" i="16"/>
  <c r="V191" i="16" s="1"/>
  <c r="Y151" i="12"/>
  <c r="AC146" i="12"/>
  <c r="AB146" i="12"/>
  <c r="Y152" i="12"/>
  <c r="X152" i="12"/>
  <c r="S112" i="12"/>
  <c r="R113" i="12" s="1"/>
  <c r="L183" i="12"/>
  <c r="K183" i="12" s="1"/>
  <c r="J184" i="12" s="1"/>
  <c r="H183" i="12"/>
  <c r="G183" i="12" s="1"/>
  <c r="F184" i="12" s="1"/>
  <c r="P182" i="12"/>
  <c r="O182" i="12" s="1"/>
  <c r="N183" i="12" s="1"/>
  <c r="AL76" i="12"/>
  <c r="D76" i="12"/>
  <c r="AO125" i="17" l="1"/>
  <c r="S125" i="17"/>
  <c r="R126" i="17" s="1"/>
  <c r="U130" i="14"/>
  <c r="AO130" i="14" s="1"/>
  <c r="U121" i="16"/>
  <c r="AO121" i="16" s="1"/>
  <c r="T121" i="16"/>
  <c r="L188" i="17"/>
  <c r="K188" i="17" s="1"/>
  <c r="J189" i="17" s="1"/>
  <c r="H188" i="17"/>
  <c r="G188" i="17" s="1"/>
  <c r="F189" i="17" s="1"/>
  <c r="P189" i="17"/>
  <c r="O189" i="17" s="1"/>
  <c r="N190" i="17" s="1"/>
  <c r="AB191" i="17"/>
  <c r="AA191" i="17"/>
  <c r="Z192" i="17" s="1"/>
  <c r="AC191" i="17"/>
  <c r="AL79" i="17"/>
  <c r="D79" i="17"/>
  <c r="X191" i="17"/>
  <c r="Y191" i="17"/>
  <c r="W191" i="17"/>
  <c r="V192" i="17" s="1"/>
  <c r="H186" i="14"/>
  <c r="G186" i="14" s="1"/>
  <c r="F187" i="14" s="1"/>
  <c r="Y189" i="14"/>
  <c r="X189" i="14"/>
  <c r="W189" i="14"/>
  <c r="V190" i="14" s="1"/>
  <c r="AC189" i="14"/>
  <c r="AB189" i="14"/>
  <c r="AA189" i="14"/>
  <c r="Z190" i="14" s="1"/>
  <c r="P187" i="14"/>
  <c r="O187" i="14" s="1"/>
  <c r="N188" i="14" s="1"/>
  <c r="L186" i="14"/>
  <c r="K186" i="14" s="1"/>
  <c r="J187" i="14" s="1"/>
  <c r="AM77" i="14"/>
  <c r="B78" i="14"/>
  <c r="H188" i="16"/>
  <c r="G188" i="16" s="1"/>
  <c r="F189" i="16" s="1"/>
  <c r="P187" i="16"/>
  <c r="O187" i="16" s="1"/>
  <c r="N188" i="16" s="1"/>
  <c r="W191" i="16"/>
  <c r="V192" i="16" s="1"/>
  <c r="Y191" i="16"/>
  <c r="X191" i="16"/>
  <c r="AC190" i="16"/>
  <c r="AB190" i="16"/>
  <c r="AA190" i="16"/>
  <c r="Z191" i="16" s="1"/>
  <c r="L186" i="16"/>
  <c r="K186" i="16" s="1"/>
  <c r="J187" i="16" s="1"/>
  <c r="AL78" i="16"/>
  <c r="D78" i="16"/>
  <c r="AA146" i="12"/>
  <c r="Z147" i="12" s="1"/>
  <c r="AB147" i="12" s="1"/>
  <c r="W152" i="12"/>
  <c r="V153" i="12" s="1"/>
  <c r="T113" i="12"/>
  <c r="U113" i="12"/>
  <c r="AO113" i="12" s="1"/>
  <c r="P183" i="12"/>
  <c r="O183" i="12" s="1"/>
  <c r="N184" i="12" s="1"/>
  <c r="H184" i="12"/>
  <c r="G184" i="12" s="1"/>
  <c r="F185" i="12" s="1"/>
  <c r="L184" i="12"/>
  <c r="K184" i="12" s="1"/>
  <c r="J185" i="12" s="1"/>
  <c r="AN76" i="12"/>
  <c r="C76" i="12"/>
  <c r="S130" i="14" l="1"/>
  <c r="R131" i="14" s="1"/>
  <c r="T131" i="14" s="1"/>
  <c r="U126" i="17"/>
  <c r="T126" i="17"/>
  <c r="S121" i="16"/>
  <c r="R122" i="16" s="1"/>
  <c r="H189" i="17"/>
  <c r="G189" i="17" s="1"/>
  <c r="F190" i="17" s="1"/>
  <c r="AA192" i="17"/>
  <c r="Z193" i="17"/>
  <c r="AC192" i="17"/>
  <c r="AB192" i="17"/>
  <c r="L189" i="17"/>
  <c r="K189" i="17" s="1"/>
  <c r="J190" i="17" s="1"/>
  <c r="W192" i="17"/>
  <c r="V193" i="17" s="1"/>
  <c r="Y192" i="17"/>
  <c r="X192" i="17"/>
  <c r="P190" i="17"/>
  <c r="O190" i="17" s="1"/>
  <c r="N191" i="17" s="1"/>
  <c r="AN79" i="17"/>
  <c r="C79" i="17"/>
  <c r="P188" i="14"/>
  <c r="O188" i="14" s="1"/>
  <c r="N189" i="14" s="1"/>
  <c r="L187" i="14"/>
  <c r="K187" i="14" s="1"/>
  <c r="J188" i="14" s="1"/>
  <c r="H187" i="14"/>
  <c r="G187" i="14" s="1"/>
  <c r="F188" i="14" s="1"/>
  <c r="AL78" i="14"/>
  <c r="D78" i="14"/>
  <c r="AC190" i="14"/>
  <c r="AB190" i="14"/>
  <c r="AA190" i="14"/>
  <c r="Z191" i="14" s="1"/>
  <c r="Y190" i="14"/>
  <c r="X190" i="14"/>
  <c r="W190" i="14"/>
  <c r="V191" i="14" s="1"/>
  <c r="U131" i="14"/>
  <c r="AO131" i="14" s="1"/>
  <c r="AA191" i="16"/>
  <c r="Z192" i="16" s="1"/>
  <c r="AC191" i="16"/>
  <c r="AB191" i="16"/>
  <c r="P188" i="16"/>
  <c r="O188" i="16" s="1"/>
  <c r="N189" i="16" s="1"/>
  <c r="L187" i="16"/>
  <c r="K187" i="16" s="1"/>
  <c r="J188" i="16" s="1"/>
  <c r="H189" i="16"/>
  <c r="G189" i="16" s="1"/>
  <c r="F190" i="16" s="1"/>
  <c r="X192" i="16"/>
  <c r="W192" i="16"/>
  <c r="V193" i="16" s="1"/>
  <c r="Y192" i="16"/>
  <c r="AN78" i="16"/>
  <c r="C78" i="16"/>
  <c r="AC147" i="12"/>
  <c r="Y153" i="12"/>
  <c r="X153" i="12"/>
  <c r="AA147" i="12"/>
  <c r="Z148" i="12" s="1"/>
  <c r="S113" i="12"/>
  <c r="R114" i="12" s="1"/>
  <c r="L185" i="12"/>
  <c r="K185" i="12" s="1"/>
  <c r="J186" i="12" s="1"/>
  <c r="H185" i="12"/>
  <c r="G185" i="12" s="1"/>
  <c r="F186" i="12" s="1"/>
  <c r="P184" i="12"/>
  <c r="O184" i="12" s="1"/>
  <c r="N185" i="12" s="1"/>
  <c r="AM76" i="12"/>
  <c r="B77" i="12"/>
  <c r="AO126" i="17" l="1"/>
  <c r="S126" i="17"/>
  <c r="R127" i="17" s="1"/>
  <c r="U122" i="16"/>
  <c r="AO122" i="16" s="1"/>
  <c r="T122" i="16"/>
  <c r="P191" i="17"/>
  <c r="O191" i="17" s="1"/>
  <c r="N192" i="17" s="1"/>
  <c r="L190" i="17"/>
  <c r="K190" i="17" s="1"/>
  <c r="J191" i="17" s="1"/>
  <c r="X193" i="17"/>
  <c r="Y193" i="17"/>
  <c r="W193" i="17"/>
  <c r="V194" i="17" s="1"/>
  <c r="H190" i="17"/>
  <c r="G190" i="17" s="1"/>
  <c r="F191" i="17" s="1"/>
  <c r="AB193" i="17"/>
  <c r="AC193" i="17"/>
  <c r="AA193" i="17"/>
  <c r="Z194" i="17" s="1"/>
  <c r="AM79" i="17"/>
  <c r="B80" i="17"/>
  <c r="AA191" i="14"/>
  <c r="Z192" i="14" s="1"/>
  <c r="AC191" i="14"/>
  <c r="AB191" i="14"/>
  <c r="W191" i="14"/>
  <c r="V192" i="14" s="1"/>
  <c r="Y191" i="14"/>
  <c r="X191" i="14"/>
  <c r="L188" i="14"/>
  <c r="K188" i="14" s="1"/>
  <c r="J189" i="14" s="1"/>
  <c r="H188" i="14"/>
  <c r="G188" i="14" s="1"/>
  <c r="F189" i="14" s="1"/>
  <c r="P189" i="14"/>
  <c r="O189" i="14" s="1"/>
  <c r="N190" i="14" s="1"/>
  <c r="S131" i="14"/>
  <c r="R132" i="14" s="1"/>
  <c r="AN78" i="14"/>
  <c r="C78" i="14"/>
  <c r="Y193" i="16"/>
  <c r="X193" i="16"/>
  <c r="W193" i="16"/>
  <c r="V194" i="16" s="1"/>
  <c r="L188" i="16"/>
  <c r="K188" i="16" s="1"/>
  <c r="J189" i="16" s="1"/>
  <c r="H190" i="16"/>
  <c r="G190" i="16" s="1"/>
  <c r="F191" i="16" s="1"/>
  <c r="P189" i="16"/>
  <c r="O189" i="16" s="1"/>
  <c r="N190" i="16" s="1"/>
  <c r="AM78" i="16"/>
  <c r="B79" i="16"/>
  <c r="AB192" i="16"/>
  <c r="AA192" i="16"/>
  <c r="Z193" i="16"/>
  <c r="AC192" i="16"/>
  <c r="W153" i="12"/>
  <c r="V154" i="12" s="1"/>
  <c r="X154" i="12" s="1"/>
  <c r="AC148" i="12"/>
  <c r="AB148" i="12"/>
  <c r="T114" i="12"/>
  <c r="U114" i="12"/>
  <c r="AO114" i="12" s="1"/>
  <c r="P185" i="12"/>
  <c r="O185" i="12" s="1"/>
  <c r="N186" i="12" s="1"/>
  <c r="H186" i="12"/>
  <c r="G186" i="12" s="1"/>
  <c r="F187" i="12" s="1"/>
  <c r="L186" i="12"/>
  <c r="K186" i="12" s="1"/>
  <c r="J187" i="12" s="1"/>
  <c r="AL77" i="12"/>
  <c r="D77" i="12"/>
  <c r="T127" i="17" l="1"/>
  <c r="U127" i="17"/>
  <c r="AO127" i="17" s="1"/>
  <c r="S122" i="16"/>
  <c r="R123" i="16" s="1"/>
  <c r="U123" i="16" s="1"/>
  <c r="AO123" i="16" s="1"/>
  <c r="T123" i="16"/>
  <c r="J192" i="17"/>
  <c r="L191" i="17"/>
  <c r="K191" i="17" s="1"/>
  <c r="H191" i="17"/>
  <c r="G191" i="17" s="1"/>
  <c r="F192" i="17" s="1"/>
  <c r="Z195" i="17"/>
  <c r="AC194" i="17"/>
  <c r="AA194" i="17"/>
  <c r="AB194" i="17"/>
  <c r="V195" i="17"/>
  <c r="Y194" i="17"/>
  <c r="W194" i="17"/>
  <c r="X194" i="17"/>
  <c r="N193" i="17"/>
  <c r="P192" i="17"/>
  <c r="O192" i="17" s="1"/>
  <c r="AL80" i="17"/>
  <c r="AL20" i="17" s="1"/>
  <c r="B20" i="17"/>
  <c r="D80" i="17"/>
  <c r="X192" i="14"/>
  <c r="W192" i="14"/>
  <c r="V193" i="14" s="1"/>
  <c r="Y192" i="14"/>
  <c r="AB192" i="14"/>
  <c r="AA192" i="14"/>
  <c r="Z193" i="14" s="1"/>
  <c r="AC192" i="14"/>
  <c r="AM78" i="14"/>
  <c r="B79" i="14"/>
  <c r="P190" i="14"/>
  <c r="O190" i="14" s="1"/>
  <c r="N191" i="14" s="1"/>
  <c r="L189" i="14"/>
  <c r="K189" i="14" s="1"/>
  <c r="J190" i="14" s="1"/>
  <c r="U132" i="14"/>
  <c r="AO132" i="14" s="1"/>
  <c r="T132" i="14"/>
  <c r="H189" i="14"/>
  <c r="G189" i="14" s="1"/>
  <c r="F190" i="14" s="1"/>
  <c r="L189" i="16"/>
  <c r="K189" i="16" s="1"/>
  <c r="J190" i="16" s="1"/>
  <c r="Y194" i="16"/>
  <c r="X194" i="16"/>
  <c r="W194" i="16"/>
  <c r="V195" i="16" s="1"/>
  <c r="P190" i="16"/>
  <c r="O190" i="16" s="1"/>
  <c r="N191" i="16" s="1"/>
  <c r="H191" i="16"/>
  <c r="G191" i="16" s="1"/>
  <c r="F192" i="16" s="1"/>
  <c r="B19" i="16"/>
  <c r="AL79" i="16"/>
  <c r="AL19" i="16" s="1"/>
  <c r="D79" i="16"/>
  <c r="AC193" i="16"/>
  <c r="AB193" i="16"/>
  <c r="AA193" i="16"/>
  <c r="Z194" i="16" s="1"/>
  <c r="W154" i="12"/>
  <c r="V155" i="12" s="1"/>
  <c r="Y154" i="12"/>
  <c r="AA148" i="12"/>
  <c r="Z149" i="12" s="1"/>
  <c r="AC149" i="12" s="1"/>
  <c r="S114" i="12"/>
  <c r="R115" i="12" s="1"/>
  <c r="L187" i="12"/>
  <c r="K187" i="12" s="1"/>
  <c r="J188" i="12" s="1"/>
  <c r="H187" i="12"/>
  <c r="G187" i="12" s="1"/>
  <c r="F188" i="12" s="1"/>
  <c r="P186" i="12"/>
  <c r="O186" i="12" s="1"/>
  <c r="N187" i="12" s="1"/>
  <c r="AN77" i="12"/>
  <c r="C77" i="12"/>
  <c r="S127" i="17" l="1"/>
  <c r="R128" i="17" s="1"/>
  <c r="S123" i="16"/>
  <c r="R124" i="16" s="1"/>
  <c r="T124" i="16" s="1"/>
  <c r="U124" i="16"/>
  <c r="AO124" i="16" s="1"/>
  <c r="H192" i="17"/>
  <c r="G192" i="17" s="1"/>
  <c r="F193" i="17" s="1"/>
  <c r="P193" i="17"/>
  <c r="O193" i="17" s="1"/>
  <c r="N194" i="17" s="1"/>
  <c r="X195" i="17"/>
  <c r="W195" i="17"/>
  <c r="V196" i="17"/>
  <c r="Y195" i="17"/>
  <c r="AB195" i="17"/>
  <c r="AC195" i="17"/>
  <c r="AA195" i="17"/>
  <c r="Z196" i="17"/>
  <c r="D20" i="17"/>
  <c r="AN80" i="17"/>
  <c r="AN20" i="17" s="1"/>
  <c r="C80" i="17"/>
  <c r="L192" i="17"/>
  <c r="K192" i="17" s="1"/>
  <c r="J193" i="17" s="1"/>
  <c r="S132" i="14"/>
  <c r="R133" i="14" s="1"/>
  <c r="T133" i="14" s="1"/>
  <c r="L190" i="14"/>
  <c r="K190" i="14" s="1"/>
  <c r="J191" i="14" s="1"/>
  <c r="Y193" i="14"/>
  <c r="X193" i="14"/>
  <c r="W193" i="14"/>
  <c r="V194" i="14" s="1"/>
  <c r="AC193" i="14"/>
  <c r="AB193" i="14"/>
  <c r="AA193" i="14"/>
  <c r="Z194" i="14" s="1"/>
  <c r="H190" i="14"/>
  <c r="G190" i="14" s="1"/>
  <c r="F191" i="14" s="1"/>
  <c r="P191" i="14"/>
  <c r="O191" i="14" s="1"/>
  <c r="N192" i="14" s="1"/>
  <c r="AL79" i="14"/>
  <c r="AL19" i="14" s="1"/>
  <c r="B19" i="14"/>
  <c r="D79" i="14"/>
  <c r="H192" i="16"/>
  <c r="G192" i="16" s="1"/>
  <c r="F193" i="16" s="1"/>
  <c r="P191" i="16"/>
  <c r="O191" i="16" s="1"/>
  <c r="N192" i="16" s="1"/>
  <c r="L190" i="16"/>
  <c r="K190" i="16" s="1"/>
  <c r="J191" i="16" s="1"/>
  <c r="W195" i="16"/>
  <c r="V196" i="16" s="1"/>
  <c r="Y195" i="16"/>
  <c r="X195" i="16"/>
  <c r="AN79" i="16"/>
  <c r="AN19" i="16" s="1"/>
  <c r="D19" i="16"/>
  <c r="C79" i="16"/>
  <c r="AC194" i="16"/>
  <c r="AB194" i="16"/>
  <c r="AA194" i="16"/>
  <c r="Z195" i="16" s="1"/>
  <c r="W155" i="12"/>
  <c r="V156" i="12" s="1"/>
  <c r="Y156" i="12" s="1"/>
  <c r="Y155" i="12"/>
  <c r="X155" i="12"/>
  <c r="AB149" i="12"/>
  <c r="AA149" i="12" s="1"/>
  <c r="Z150" i="12" s="1"/>
  <c r="T115" i="12"/>
  <c r="U115" i="12"/>
  <c r="AO115" i="12" s="1"/>
  <c r="H188" i="12"/>
  <c r="G188" i="12" s="1"/>
  <c r="F189" i="12" s="1"/>
  <c r="P187" i="12"/>
  <c r="O187" i="12" s="1"/>
  <c r="N188" i="12" s="1"/>
  <c r="L188" i="12"/>
  <c r="K188" i="12" s="1"/>
  <c r="J189" i="12" s="1"/>
  <c r="AM77" i="12"/>
  <c r="B78" i="12"/>
  <c r="S124" i="16" l="1"/>
  <c r="R125" i="16" s="1"/>
  <c r="U125" i="16" s="1"/>
  <c r="AO125" i="16" s="1"/>
  <c r="U128" i="17"/>
  <c r="AO128" i="17" s="1"/>
  <c r="T128" i="17"/>
  <c r="S128" i="17"/>
  <c r="R129" i="17" s="1"/>
  <c r="T125" i="16"/>
  <c r="U133" i="14"/>
  <c r="AO133" i="14" s="1"/>
  <c r="H193" i="17"/>
  <c r="G193" i="17" s="1"/>
  <c r="F194" i="17" s="1"/>
  <c r="P194" i="17"/>
  <c r="O194" i="17" s="1"/>
  <c r="N195" i="17" s="1"/>
  <c r="L193" i="17"/>
  <c r="K193" i="17" s="1"/>
  <c r="J194" i="17" s="1"/>
  <c r="AA196" i="17"/>
  <c r="Z197" i="17"/>
  <c r="AC196" i="17"/>
  <c r="AB196" i="17"/>
  <c r="C20" i="17"/>
  <c r="AM80" i="17"/>
  <c r="AM20" i="17" s="1"/>
  <c r="B81" i="17"/>
  <c r="W196" i="17"/>
  <c r="V197" i="17" s="1"/>
  <c r="Y196" i="17"/>
  <c r="X196" i="17"/>
  <c r="H191" i="14"/>
  <c r="G191" i="14" s="1"/>
  <c r="F192" i="14" s="1"/>
  <c r="P192" i="14"/>
  <c r="O192" i="14" s="1"/>
  <c r="N193" i="14" s="1"/>
  <c r="Y194" i="14"/>
  <c r="X194" i="14"/>
  <c r="W194" i="14"/>
  <c r="V195" i="14" s="1"/>
  <c r="AC194" i="14"/>
  <c r="AB194" i="14"/>
  <c r="AA194" i="14"/>
  <c r="Z195" i="14" s="1"/>
  <c r="L191" i="14"/>
  <c r="K191" i="14" s="1"/>
  <c r="J192" i="14" s="1"/>
  <c r="D19" i="14"/>
  <c r="AN79" i="14"/>
  <c r="AN19" i="14" s="1"/>
  <c r="C79" i="14"/>
  <c r="H193" i="16"/>
  <c r="G193" i="16" s="1"/>
  <c r="F194" i="16" s="1"/>
  <c r="L191" i="16"/>
  <c r="K191" i="16" s="1"/>
  <c r="J192" i="16" s="1"/>
  <c r="P192" i="16"/>
  <c r="O192" i="16" s="1"/>
  <c r="N193" i="16" s="1"/>
  <c r="X196" i="16"/>
  <c r="W196" i="16"/>
  <c r="V197" i="16" s="1"/>
  <c r="Y196" i="16"/>
  <c r="AA195" i="16"/>
  <c r="Z196" i="16" s="1"/>
  <c r="AC195" i="16"/>
  <c r="AB195" i="16"/>
  <c r="AM79" i="16"/>
  <c r="AM19" i="16" s="1"/>
  <c r="C19" i="16"/>
  <c r="B80" i="16"/>
  <c r="X156" i="12"/>
  <c r="W156" i="12" s="1"/>
  <c r="V157" i="12" s="1"/>
  <c r="AB150" i="12"/>
  <c r="AC150" i="12"/>
  <c r="S115" i="12"/>
  <c r="R116" i="12" s="1"/>
  <c r="P188" i="12"/>
  <c r="O188" i="12" s="1"/>
  <c r="N189" i="12" s="1"/>
  <c r="L189" i="12"/>
  <c r="K189" i="12" s="1"/>
  <c r="J190" i="12" s="1"/>
  <c r="H189" i="12"/>
  <c r="G189" i="12" s="1"/>
  <c r="F190" i="12" s="1"/>
  <c r="AL78" i="12"/>
  <c r="D78" i="12"/>
  <c r="U129" i="17" l="1"/>
  <c r="T129" i="17"/>
  <c r="S133" i="14"/>
  <c r="R134" i="14" s="1"/>
  <c r="U134" i="14" s="1"/>
  <c r="AO134" i="14" s="1"/>
  <c r="S125" i="16"/>
  <c r="R126" i="16" s="1"/>
  <c r="T126" i="16" s="1"/>
  <c r="X197" i="17"/>
  <c r="Y197" i="17"/>
  <c r="W197" i="17"/>
  <c r="V198" i="17"/>
  <c r="N196" i="17"/>
  <c r="P195" i="17"/>
  <c r="O195" i="17" s="1"/>
  <c r="L194" i="17"/>
  <c r="K194" i="17" s="1"/>
  <c r="J195" i="17" s="1"/>
  <c r="H194" i="17"/>
  <c r="G194" i="17" s="1"/>
  <c r="F195" i="17" s="1"/>
  <c r="AB197" i="17"/>
  <c r="Z198" i="17"/>
  <c r="AC197" i="17"/>
  <c r="AA197" i="17"/>
  <c r="AL81" i="17"/>
  <c r="D81" i="17"/>
  <c r="L192" i="14"/>
  <c r="K192" i="14" s="1"/>
  <c r="J193" i="14" s="1"/>
  <c r="W195" i="14"/>
  <c r="V196" i="14"/>
  <c r="Y195" i="14"/>
  <c r="X195" i="14"/>
  <c r="P193" i="14"/>
  <c r="O193" i="14" s="1"/>
  <c r="N194" i="14" s="1"/>
  <c r="H192" i="14"/>
  <c r="G192" i="14" s="1"/>
  <c r="F193" i="14" s="1"/>
  <c r="AA195" i="14"/>
  <c r="Z196" i="14"/>
  <c r="AC195" i="14"/>
  <c r="AB195" i="14"/>
  <c r="AM79" i="14"/>
  <c r="AM19" i="14" s="1"/>
  <c r="C19" i="14"/>
  <c r="B80" i="14"/>
  <c r="L192" i="16"/>
  <c r="K192" i="16" s="1"/>
  <c r="J193" i="16" s="1"/>
  <c r="Y197" i="16"/>
  <c r="X197" i="16"/>
  <c r="W197" i="16"/>
  <c r="V198" i="16" s="1"/>
  <c r="AB196" i="16"/>
  <c r="AA196" i="16"/>
  <c r="Z197" i="16" s="1"/>
  <c r="AC196" i="16"/>
  <c r="P193" i="16"/>
  <c r="O193" i="16" s="1"/>
  <c r="N194" i="16" s="1"/>
  <c r="H194" i="16"/>
  <c r="G194" i="16" s="1"/>
  <c r="F195" i="16" s="1"/>
  <c r="AL80" i="16"/>
  <c r="D80" i="16"/>
  <c r="X157" i="12"/>
  <c r="Y157" i="12"/>
  <c r="AA150" i="12"/>
  <c r="Z151" i="12" s="1"/>
  <c r="T116" i="12"/>
  <c r="U116" i="12"/>
  <c r="AO116" i="12" s="1"/>
  <c r="H190" i="12"/>
  <c r="G190" i="12" s="1"/>
  <c r="F191" i="12" s="1"/>
  <c r="P189" i="12"/>
  <c r="O189" i="12" s="1"/>
  <c r="N190" i="12" s="1"/>
  <c r="L190" i="12"/>
  <c r="K190" i="12" s="1"/>
  <c r="J191" i="12" s="1"/>
  <c r="AN78" i="12"/>
  <c r="C78" i="12"/>
  <c r="T134" i="14" l="1"/>
  <c r="S134" i="14" s="1"/>
  <c r="R135" i="14" s="1"/>
  <c r="U126" i="16"/>
  <c r="AO126" i="16" s="1"/>
  <c r="AO129" i="17"/>
  <c r="S129" i="17"/>
  <c r="R130" i="17" s="1"/>
  <c r="L195" i="17"/>
  <c r="K195" i="17" s="1"/>
  <c r="J196" i="17" s="1"/>
  <c r="V199" i="17"/>
  <c r="Y198" i="17"/>
  <c r="W198" i="17"/>
  <c r="X198" i="17"/>
  <c r="Z199" i="17"/>
  <c r="AC198" i="17"/>
  <c r="AA198" i="17"/>
  <c r="AB198" i="17"/>
  <c r="AN81" i="17"/>
  <c r="C81" i="17"/>
  <c r="H195" i="17"/>
  <c r="G195" i="17" s="1"/>
  <c r="F196" i="17" s="1"/>
  <c r="P196" i="17"/>
  <c r="O196" i="17" s="1"/>
  <c r="N197" i="17" s="1"/>
  <c r="H193" i="14"/>
  <c r="G193" i="14" s="1"/>
  <c r="F194" i="14" s="1"/>
  <c r="P194" i="14"/>
  <c r="O194" i="14" s="1"/>
  <c r="N195" i="14" s="1"/>
  <c r="L193" i="14"/>
  <c r="K193" i="14" s="1"/>
  <c r="J194" i="14" s="1"/>
  <c r="AB196" i="14"/>
  <c r="AA196" i="14"/>
  <c r="Z197" i="14" s="1"/>
  <c r="AC196" i="14"/>
  <c r="X196" i="14"/>
  <c r="W196" i="14"/>
  <c r="V197" i="14" s="1"/>
  <c r="Y196" i="14"/>
  <c r="AL80" i="14"/>
  <c r="D80" i="14"/>
  <c r="AC197" i="16"/>
  <c r="AB197" i="16"/>
  <c r="AA197" i="16"/>
  <c r="Z198" i="16" s="1"/>
  <c r="H195" i="16"/>
  <c r="G195" i="16" s="1"/>
  <c r="F196" i="16" s="1"/>
  <c r="P194" i="16"/>
  <c r="O194" i="16" s="1"/>
  <c r="N195" i="16" s="1"/>
  <c r="L193" i="16"/>
  <c r="K193" i="16" s="1"/>
  <c r="J194" i="16" s="1"/>
  <c r="AN80" i="16"/>
  <c r="C80" i="16"/>
  <c r="Y198" i="16"/>
  <c r="X198" i="16"/>
  <c r="W198" i="16"/>
  <c r="V199" i="16" s="1"/>
  <c r="W157" i="12"/>
  <c r="V158" i="12" s="1"/>
  <c r="AC151" i="12"/>
  <c r="AB151" i="12"/>
  <c r="S116" i="12"/>
  <c r="R117" i="12" s="1"/>
  <c r="P190" i="12"/>
  <c r="O190" i="12" s="1"/>
  <c r="N191" i="12" s="1"/>
  <c r="L191" i="12"/>
  <c r="K191" i="12" s="1"/>
  <c r="J192" i="12" s="1"/>
  <c r="H191" i="12"/>
  <c r="G191" i="12" s="1"/>
  <c r="F192" i="12" s="1"/>
  <c r="AM78" i="12"/>
  <c r="B79" i="12"/>
  <c r="U135" i="14" l="1"/>
  <c r="AO135" i="14" s="1"/>
  <c r="T135" i="14"/>
  <c r="S126" i="16"/>
  <c r="R127" i="16" s="1"/>
  <c r="T130" i="17"/>
  <c r="U130" i="17"/>
  <c r="S135" i="14"/>
  <c r="R136" i="14" s="1"/>
  <c r="T136" i="14" s="1"/>
  <c r="P197" i="17"/>
  <c r="O197" i="17" s="1"/>
  <c r="N198" i="17" s="1"/>
  <c r="L196" i="17"/>
  <c r="K196" i="17" s="1"/>
  <c r="J197" i="17" s="1"/>
  <c r="X199" i="17"/>
  <c r="Y199" i="17"/>
  <c r="W199" i="17"/>
  <c r="V200" i="17"/>
  <c r="AM81" i="17"/>
  <c r="B82" i="17"/>
  <c r="G24" i="15" s="1"/>
  <c r="AB199" i="17"/>
  <c r="AA199" i="17"/>
  <c r="Z200" i="17" s="1"/>
  <c r="AC199" i="17"/>
  <c r="H196" i="17"/>
  <c r="G196" i="17" s="1"/>
  <c r="F197" i="17" s="1"/>
  <c r="L194" i="14"/>
  <c r="K194" i="14" s="1"/>
  <c r="J195" i="14" s="1"/>
  <c r="P195" i="14"/>
  <c r="O195" i="14" s="1"/>
  <c r="N196" i="14" s="1"/>
  <c r="Y197" i="14"/>
  <c r="X197" i="14"/>
  <c r="W197" i="14"/>
  <c r="V198" i="14" s="1"/>
  <c r="AC197" i="14"/>
  <c r="AB197" i="14"/>
  <c r="AA197" i="14"/>
  <c r="Z198" i="14" s="1"/>
  <c r="H194" i="14"/>
  <c r="G194" i="14" s="1"/>
  <c r="F195" i="14" s="1"/>
  <c r="AN80" i="14"/>
  <c r="C80" i="14"/>
  <c r="H196" i="16"/>
  <c r="G196" i="16" s="1"/>
  <c r="F197" i="16" s="1"/>
  <c r="L194" i="16"/>
  <c r="K194" i="16" s="1"/>
  <c r="J195" i="16" s="1"/>
  <c r="AC198" i="16"/>
  <c r="AB198" i="16"/>
  <c r="AA198" i="16"/>
  <c r="Z199" i="16" s="1"/>
  <c r="W199" i="16"/>
  <c r="V200" i="16" s="1"/>
  <c r="Y199" i="16"/>
  <c r="X199" i="16"/>
  <c r="P195" i="16"/>
  <c r="O195" i="16" s="1"/>
  <c r="N196" i="16" s="1"/>
  <c r="AM80" i="16"/>
  <c r="B81" i="16"/>
  <c r="G17" i="15" s="1"/>
  <c r="Y158" i="12"/>
  <c r="W158" i="12" s="1"/>
  <c r="V159" i="12" s="1"/>
  <c r="X158" i="12"/>
  <c r="AA151" i="12"/>
  <c r="Z152" i="12" s="1"/>
  <c r="AB152" i="12" s="1"/>
  <c r="T117" i="12"/>
  <c r="U117" i="12"/>
  <c r="AO117" i="12" s="1"/>
  <c r="H192" i="12"/>
  <c r="G192" i="12" s="1"/>
  <c r="F193" i="12" s="1"/>
  <c r="P191" i="12"/>
  <c r="O191" i="12" s="1"/>
  <c r="N192" i="12" s="1"/>
  <c r="L192" i="12"/>
  <c r="K192" i="12" s="1"/>
  <c r="J193" i="12" s="1"/>
  <c r="AL79" i="12"/>
  <c r="D79" i="12"/>
  <c r="U127" i="16" l="1"/>
  <c r="T127" i="16"/>
  <c r="H27" i="15"/>
  <c r="G27" i="15"/>
  <c r="AO130" i="17"/>
  <c r="S130" i="17"/>
  <c r="R131" i="17" s="1"/>
  <c r="U136" i="14"/>
  <c r="AO136" i="14" s="1"/>
  <c r="H17" i="15"/>
  <c r="H20" i="15" s="1"/>
  <c r="G20" i="15"/>
  <c r="P198" i="17"/>
  <c r="O198" i="17" s="1"/>
  <c r="N199" i="17" s="1"/>
  <c r="H197" i="17"/>
  <c r="G197" i="17" s="1"/>
  <c r="F198" i="17" s="1"/>
  <c r="AA200" i="17"/>
  <c r="Z201" i="17"/>
  <c r="AC200" i="17"/>
  <c r="AB200" i="17"/>
  <c r="L197" i="17"/>
  <c r="K197" i="17" s="1"/>
  <c r="J198" i="17" s="1"/>
  <c r="W200" i="17"/>
  <c r="V201" i="17"/>
  <c r="Y200" i="17"/>
  <c r="X200" i="17"/>
  <c r="AL82" i="17"/>
  <c r="D82" i="17"/>
  <c r="AC198" i="14"/>
  <c r="AB198" i="14"/>
  <c r="AA198" i="14"/>
  <c r="Z199" i="14" s="1"/>
  <c r="P196" i="14"/>
  <c r="O196" i="14" s="1"/>
  <c r="N197" i="14" s="1"/>
  <c r="H195" i="14"/>
  <c r="G195" i="14" s="1"/>
  <c r="F196" i="14" s="1"/>
  <c r="Y198" i="14"/>
  <c r="X198" i="14"/>
  <c r="W198" i="14"/>
  <c r="V199" i="14" s="1"/>
  <c r="L195" i="14"/>
  <c r="K195" i="14" s="1"/>
  <c r="J196" i="14" s="1"/>
  <c r="AM80" i="14"/>
  <c r="B81" i="14"/>
  <c r="G3" i="15" s="1"/>
  <c r="H3" i="15" s="1"/>
  <c r="H6" i="15" s="1"/>
  <c r="P196" i="16"/>
  <c r="O196" i="16" s="1"/>
  <c r="N197" i="16" s="1"/>
  <c r="L195" i="16"/>
  <c r="K195" i="16" s="1"/>
  <c r="J196" i="16" s="1"/>
  <c r="AA199" i="16"/>
  <c r="Z200" i="16" s="1"/>
  <c r="AC199" i="16"/>
  <c r="AB199" i="16"/>
  <c r="H197" i="16"/>
  <c r="G197" i="16" s="1"/>
  <c r="F198" i="16" s="1"/>
  <c r="AL81" i="16"/>
  <c r="D81" i="16"/>
  <c r="X200" i="16"/>
  <c r="W200" i="16"/>
  <c r="V201" i="16" s="1"/>
  <c r="Y200" i="16"/>
  <c r="X159" i="12"/>
  <c r="W159" i="12" s="1"/>
  <c r="V160" i="12" s="1"/>
  <c r="Y159" i="12"/>
  <c r="AC152" i="12"/>
  <c r="AA152" i="12" s="1"/>
  <c r="Z153" i="12" s="1"/>
  <c r="S117" i="12"/>
  <c r="R118" i="12" s="1"/>
  <c r="U118" i="12" s="1"/>
  <c r="AO118" i="12" s="1"/>
  <c r="H193" i="12"/>
  <c r="G193" i="12" s="1"/>
  <c r="F194" i="12" s="1"/>
  <c r="P192" i="12"/>
  <c r="O192" i="12" s="1"/>
  <c r="N193" i="12" s="1"/>
  <c r="L193" i="12"/>
  <c r="K193" i="12" s="1"/>
  <c r="J194" i="12" s="1"/>
  <c r="AN79" i="12"/>
  <c r="C79" i="12"/>
  <c r="S136" i="14" l="1"/>
  <c r="R137" i="14" s="1"/>
  <c r="AO127" i="16"/>
  <c r="S127" i="16"/>
  <c r="R128" i="16" s="1"/>
  <c r="T131" i="17"/>
  <c r="U131" i="17"/>
  <c r="AO131" i="17" s="1"/>
  <c r="G6" i="15"/>
  <c r="L198" i="17"/>
  <c r="K198" i="17" s="1"/>
  <c r="J199" i="17" s="1"/>
  <c r="H198" i="17"/>
  <c r="G198" i="17" s="1"/>
  <c r="F199" i="17" s="1"/>
  <c r="P199" i="17"/>
  <c r="O199" i="17" s="1"/>
  <c r="N200" i="17" s="1"/>
  <c r="X201" i="17"/>
  <c r="V202" i="17"/>
  <c r="Y201" i="17"/>
  <c r="W201" i="17"/>
  <c r="AB201" i="17"/>
  <c r="AC201" i="17"/>
  <c r="AA201" i="17"/>
  <c r="Z202" i="17" s="1"/>
  <c r="AN82" i="17"/>
  <c r="C82" i="17"/>
  <c r="P197" i="14"/>
  <c r="O197" i="14" s="1"/>
  <c r="N198" i="14" s="1"/>
  <c r="AA199" i="14"/>
  <c r="Z200" i="14" s="1"/>
  <c r="AC199" i="14"/>
  <c r="AB199" i="14"/>
  <c r="W199" i="14"/>
  <c r="V200" i="14" s="1"/>
  <c r="Y199" i="14"/>
  <c r="X199" i="14"/>
  <c r="L196" i="14"/>
  <c r="K196" i="14" s="1"/>
  <c r="J197" i="14" s="1"/>
  <c r="H196" i="14"/>
  <c r="G196" i="14" s="1"/>
  <c r="F197" i="14" s="1"/>
  <c r="AL81" i="14"/>
  <c r="D81" i="14"/>
  <c r="T137" i="14"/>
  <c r="U137" i="14"/>
  <c r="AO137" i="14" s="1"/>
  <c r="H198" i="16"/>
  <c r="G198" i="16" s="1"/>
  <c r="F199" i="16" s="1"/>
  <c r="L196" i="16"/>
  <c r="K196" i="16" s="1"/>
  <c r="J197" i="16" s="1"/>
  <c r="P197" i="16"/>
  <c r="O197" i="16" s="1"/>
  <c r="N198" i="16" s="1"/>
  <c r="AB200" i="16"/>
  <c r="AA200" i="16"/>
  <c r="Z201" i="16" s="1"/>
  <c r="AC200" i="16"/>
  <c r="Y201" i="16"/>
  <c r="X201" i="16"/>
  <c r="W201" i="16"/>
  <c r="V202" i="16" s="1"/>
  <c r="AN81" i="16"/>
  <c r="C81" i="16"/>
  <c r="Y160" i="12"/>
  <c r="W160" i="12" s="1"/>
  <c r="V161" i="12" s="1"/>
  <c r="X160" i="12"/>
  <c r="AB153" i="12"/>
  <c r="AC153" i="12"/>
  <c r="T118" i="12"/>
  <c r="S118" i="12" s="1"/>
  <c r="R119" i="12" s="1"/>
  <c r="P193" i="12"/>
  <c r="O193" i="12" s="1"/>
  <c r="N194" i="12" s="1"/>
  <c r="L194" i="12"/>
  <c r="K194" i="12" s="1"/>
  <c r="J195" i="12" s="1"/>
  <c r="H194" i="12"/>
  <c r="G194" i="12" s="1"/>
  <c r="F195" i="12" s="1"/>
  <c r="AM79" i="12"/>
  <c r="B80" i="12"/>
  <c r="U128" i="16" l="1"/>
  <c r="AO128" i="16" s="1"/>
  <c r="T128" i="16"/>
  <c r="S131" i="17"/>
  <c r="R132" i="17" s="1"/>
  <c r="S137" i="14"/>
  <c r="R138" i="14" s="1"/>
  <c r="T138" i="14" s="1"/>
  <c r="P200" i="17"/>
  <c r="O200" i="17" s="1"/>
  <c r="N201" i="17" s="1"/>
  <c r="Z203" i="17"/>
  <c r="AC202" i="17"/>
  <c r="AA202" i="17"/>
  <c r="AB202" i="17"/>
  <c r="H199" i="17"/>
  <c r="G199" i="17" s="1"/>
  <c r="F200" i="17" s="1"/>
  <c r="AM82" i="17"/>
  <c r="B83" i="17"/>
  <c r="V203" i="17"/>
  <c r="Y202" i="17"/>
  <c r="W202" i="17"/>
  <c r="X202" i="17"/>
  <c r="L199" i="17"/>
  <c r="K199" i="17" s="1"/>
  <c r="J200" i="17" s="1"/>
  <c r="L197" i="14"/>
  <c r="K197" i="14" s="1"/>
  <c r="J198" i="14" s="1"/>
  <c r="AB200" i="14"/>
  <c r="AA200" i="14"/>
  <c r="Z201" i="14"/>
  <c r="AC200" i="14"/>
  <c r="H197" i="14"/>
  <c r="G197" i="14" s="1"/>
  <c r="F198" i="14" s="1"/>
  <c r="X200" i="14"/>
  <c r="W200" i="14"/>
  <c r="V201" i="14"/>
  <c r="Y200" i="14"/>
  <c r="P198" i="14"/>
  <c r="O198" i="14" s="1"/>
  <c r="N199" i="14" s="1"/>
  <c r="AN81" i="14"/>
  <c r="C81" i="14"/>
  <c r="AC201" i="16"/>
  <c r="AB201" i="16"/>
  <c r="AA201" i="16"/>
  <c r="Z202" i="16" s="1"/>
  <c r="P198" i="16"/>
  <c r="O198" i="16" s="1"/>
  <c r="N199" i="16" s="1"/>
  <c r="L197" i="16"/>
  <c r="K197" i="16" s="1"/>
  <c r="J198" i="16" s="1"/>
  <c r="H199" i="16"/>
  <c r="G199" i="16" s="1"/>
  <c r="F200" i="16" s="1"/>
  <c r="AM81" i="16"/>
  <c r="B82" i="16"/>
  <c r="Y202" i="16"/>
  <c r="X202" i="16"/>
  <c r="W202" i="16"/>
  <c r="V203" i="16" s="1"/>
  <c r="Y161" i="12"/>
  <c r="W161" i="12" s="1"/>
  <c r="V162" i="12" s="1"/>
  <c r="X161" i="12"/>
  <c r="AA153" i="12"/>
  <c r="Z154" i="12" s="1"/>
  <c r="AB154" i="12" s="1"/>
  <c r="T119" i="12"/>
  <c r="U119" i="12"/>
  <c r="AO119" i="12" s="1"/>
  <c r="H195" i="12"/>
  <c r="G195" i="12" s="1"/>
  <c r="F196" i="12" s="1"/>
  <c r="L195" i="12"/>
  <c r="K195" i="12" s="1"/>
  <c r="J196" i="12" s="1"/>
  <c r="P194" i="12"/>
  <c r="O194" i="12" s="1"/>
  <c r="N195" i="12" s="1"/>
  <c r="AL80" i="12"/>
  <c r="D80" i="12"/>
  <c r="S128" i="16" l="1"/>
  <c r="R129" i="16" s="1"/>
  <c r="U129" i="16" s="1"/>
  <c r="AO129" i="16" s="1"/>
  <c r="U138" i="14"/>
  <c r="AO138" i="14" s="1"/>
  <c r="U132" i="17"/>
  <c r="AO132" i="17" s="1"/>
  <c r="T132" i="17"/>
  <c r="H200" i="17"/>
  <c r="G200" i="17" s="1"/>
  <c r="F201" i="17" s="1"/>
  <c r="L200" i="17"/>
  <c r="K200" i="17" s="1"/>
  <c r="J201" i="17" s="1"/>
  <c r="P201" i="17"/>
  <c r="O201" i="17" s="1"/>
  <c r="N202" i="17" s="1"/>
  <c r="X203" i="17"/>
  <c r="W203" i="17"/>
  <c r="V204" i="17" s="1"/>
  <c r="Y203" i="17"/>
  <c r="AB203" i="17"/>
  <c r="AC203" i="17"/>
  <c r="AA203" i="17"/>
  <c r="Z204" i="17"/>
  <c r="AL83" i="17"/>
  <c r="D83" i="17"/>
  <c r="P199" i="14"/>
  <c r="O199" i="14" s="1"/>
  <c r="N200" i="14" s="1"/>
  <c r="L198" i="14"/>
  <c r="K198" i="14" s="1"/>
  <c r="J199" i="14" s="1"/>
  <c r="Y201" i="14"/>
  <c r="X201" i="14"/>
  <c r="W201" i="14"/>
  <c r="V202" i="14" s="1"/>
  <c r="H198" i="14"/>
  <c r="G198" i="14" s="1"/>
  <c r="F199" i="14" s="1"/>
  <c r="AC201" i="14"/>
  <c r="AB201" i="14"/>
  <c r="AA201" i="14"/>
  <c r="Z202" i="14" s="1"/>
  <c r="AM81" i="14"/>
  <c r="B82" i="14"/>
  <c r="W203" i="16"/>
  <c r="V204" i="16"/>
  <c r="Y203" i="16"/>
  <c r="X203" i="16"/>
  <c r="H200" i="16"/>
  <c r="G200" i="16" s="1"/>
  <c r="F201" i="16" s="1"/>
  <c r="AC202" i="16"/>
  <c r="AB202" i="16"/>
  <c r="AA202" i="16"/>
  <c r="Z203" i="16" s="1"/>
  <c r="L198" i="16"/>
  <c r="K198" i="16" s="1"/>
  <c r="J199" i="16" s="1"/>
  <c r="AL82" i="16"/>
  <c r="D82" i="16"/>
  <c r="P199" i="16"/>
  <c r="O199" i="16" s="1"/>
  <c r="N200" i="16" s="1"/>
  <c r="Y162" i="12"/>
  <c r="W162" i="12" s="1"/>
  <c r="V163" i="12" s="1"/>
  <c r="X162" i="12"/>
  <c r="AC154" i="12"/>
  <c r="AA154" i="12" s="1"/>
  <c r="Z155" i="12" s="1"/>
  <c r="S119" i="12"/>
  <c r="R120" i="12" s="1"/>
  <c r="H196" i="12"/>
  <c r="G196" i="12" s="1"/>
  <c r="F197" i="12" s="1"/>
  <c r="P195" i="12"/>
  <c r="O195" i="12" s="1"/>
  <c r="N196" i="12" s="1"/>
  <c r="L196" i="12"/>
  <c r="K196" i="12" s="1"/>
  <c r="J197" i="12" s="1"/>
  <c r="AN80" i="12"/>
  <c r="C80" i="12"/>
  <c r="T129" i="16" l="1"/>
  <c r="S129" i="16"/>
  <c r="R130" i="16" s="1"/>
  <c r="U130" i="16" s="1"/>
  <c r="AO130" i="16" s="1"/>
  <c r="S138" i="14"/>
  <c r="R139" i="14" s="1"/>
  <c r="S132" i="17"/>
  <c r="R133" i="17" s="1"/>
  <c r="H201" i="17"/>
  <c r="G201" i="17" s="1"/>
  <c r="F202" i="17" s="1"/>
  <c r="W204" i="17"/>
  <c r="V205" i="17"/>
  <c r="Y204" i="17"/>
  <c r="X204" i="17"/>
  <c r="P202" i="17"/>
  <c r="O202" i="17" s="1"/>
  <c r="N203" i="17" s="1"/>
  <c r="L201" i="17"/>
  <c r="K201" i="17" s="1"/>
  <c r="J202" i="17" s="1"/>
  <c r="AA204" i="17"/>
  <c r="Z205" i="17"/>
  <c r="AC204" i="17"/>
  <c r="AB204" i="17"/>
  <c r="AN83" i="17"/>
  <c r="C83" i="17"/>
  <c r="AC202" i="14"/>
  <c r="AB202" i="14"/>
  <c r="AA202" i="14"/>
  <c r="Z203" i="14" s="1"/>
  <c r="Y202" i="14"/>
  <c r="X202" i="14"/>
  <c r="W202" i="14"/>
  <c r="V203" i="14" s="1"/>
  <c r="H199" i="14"/>
  <c r="G199" i="14" s="1"/>
  <c r="F200" i="14" s="1"/>
  <c r="L199" i="14"/>
  <c r="K199" i="14" s="1"/>
  <c r="J200" i="14" s="1"/>
  <c r="P200" i="14"/>
  <c r="O200" i="14" s="1"/>
  <c r="N201" i="14" s="1"/>
  <c r="AL82" i="14"/>
  <c r="D82" i="14"/>
  <c r="P200" i="16"/>
  <c r="O200" i="16" s="1"/>
  <c r="N201" i="16" s="1"/>
  <c r="L199" i="16"/>
  <c r="K199" i="16" s="1"/>
  <c r="J200" i="16" s="1"/>
  <c r="H201" i="16"/>
  <c r="G201" i="16" s="1"/>
  <c r="F202" i="16" s="1"/>
  <c r="AN82" i="16"/>
  <c r="C82" i="16"/>
  <c r="X204" i="16"/>
  <c r="W204" i="16"/>
  <c r="V205" i="16" s="1"/>
  <c r="Y204" i="16"/>
  <c r="AA203" i="16"/>
  <c r="Z204" i="16" s="1"/>
  <c r="AC203" i="16"/>
  <c r="AB203" i="16"/>
  <c r="Y163" i="12"/>
  <c r="W163" i="12" s="1"/>
  <c r="V164" i="12" s="1"/>
  <c r="X164" i="12" s="1"/>
  <c r="X163" i="12"/>
  <c r="AC155" i="12"/>
  <c r="AB155" i="12"/>
  <c r="U120" i="12"/>
  <c r="AO120" i="12" s="1"/>
  <c r="T120" i="12"/>
  <c r="L197" i="12"/>
  <c r="K197" i="12" s="1"/>
  <c r="J198" i="12" s="1"/>
  <c r="P196" i="12"/>
  <c r="O196" i="12" s="1"/>
  <c r="N197" i="12" s="1"/>
  <c r="H197" i="12"/>
  <c r="G197" i="12" s="1"/>
  <c r="F198" i="12" s="1"/>
  <c r="AM80" i="12"/>
  <c r="B81" i="12"/>
  <c r="T130" i="16" l="1"/>
  <c r="S130" i="16" s="1"/>
  <c r="R131" i="16" s="1"/>
  <c r="U131" i="16" s="1"/>
  <c r="AO131" i="16" s="1"/>
  <c r="U139" i="14"/>
  <c r="T139" i="14"/>
  <c r="T131" i="16"/>
  <c r="T133" i="17"/>
  <c r="U133" i="17"/>
  <c r="AO133" i="17" s="1"/>
  <c r="B19" i="12"/>
  <c r="G10" i="15"/>
  <c r="L202" i="17"/>
  <c r="K202" i="17" s="1"/>
  <c r="J203" i="17" s="1"/>
  <c r="P203" i="17"/>
  <c r="O203" i="17" s="1"/>
  <c r="N204" i="17" s="1"/>
  <c r="H202" i="17"/>
  <c r="G202" i="17" s="1"/>
  <c r="F203" i="17" s="1"/>
  <c r="X205" i="17"/>
  <c r="Y205" i="17"/>
  <c r="W205" i="17"/>
  <c r="V206" i="17" s="1"/>
  <c r="AM83" i="17"/>
  <c r="B84" i="17"/>
  <c r="AB205" i="17"/>
  <c r="AC205" i="17"/>
  <c r="AA205" i="17"/>
  <c r="Z206" i="17" s="1"/>
  <c r="P201" i="14"/>
  <c r="O201" i="14" s="1"/>
  <c r="N202" i="14" s="1"/>
  <c r="AA203" i="14"/>
  <c r="Z204" i="14"/>
  <c r="AC203" i="14"/>
  <c r="AB203" i="14"/>
  <c r="L200" i="14"/>
  <c r="K200" i="14" s="1"/>
  <c r="J201" i="14" s="1"/>
  <c r="H200" i="14"/>
  <c r="G200" i="14" s="1"/>
  <c r="F201" i="14" s="1"/>
  <c r="W203" i="14"/>
  <c r="V204" i="14" s="1"/>
  <c r="Y203" i="14"/>
  <c r="X203" i="14"/>
  <c r="AN82" i="14"/>
  <c r="C82" i="14"/>
  <c r="H202" i="16"/>
  <c r="G202" i="16" s="1"/>
  <c r="F203" i="16" s="1"/>
  <c r="L200" i="16"/>
  <c r="K200" i="16" s="1"/>
  <c r="J201" i="16" s="1"/>
  <c r="P201" i="16"/>
  <c r="O201" i="16" s="1"/>
  <c r="N202" i="16" s="1"/>
  <c r="AB204" i="16"/>
  <c r="AA204" i="16"/>
  <c r="Z205" i="16" s="1"/>
  <c r="AC204" i="16"/>
  <c r="AM82" i="16"/>
  <c r="B83" i="16"/>
  <c r="Y205" i="16"/>
  <c r="X205" i="16"/>
  <c r="W205" i="16"/>
  <c r="V206" i="16" s="1"/>
  <c r="Y164" i="12"/>
  <c r="W164" i="12" s="1"/>
  <c r="V165" i="12" s="1"/>
  <c r="X165" i="12" s="1"/>
  <c r="AA155" i="12"/>
  <c r="Z156" i="12" s="1"/>
  <c r="AC156" i="12" s="1"/>
  <c r="S120" i="12"/>
  <c r="R121" i="12" s="1"/>
  <c r="P197" i="12"/>
  <c r="O197" i="12" s="1"/>
  <c r="N198" i="12" s="1"/>
  <c r="L198" i="12"/>
  <c r="K198" i="12" s="1"/>
  <c r="J199" i="12" s="1"/>
  <c r="H198" i="12"/>
  <c r="G198" i="12" s="1"/>
  <c r="F199" i="12" s="1"/>
  <c r="AL81" i="12"/>
  <c r="AL19" i="12" s="1"/>
  <c r="D81" i="12"/>
  <c r="D19" i="12" s="1"/>
  <c r="S131" i="16" l="1"/>
  <c r="R132" i="16" s="1"/>
  <c r="U132" i="16" s="1"/>
  <c r="AO132" i="16" s="1"/>
  <c r="AO139" i="14"/>
  <c r="S139" i="14"/>
  <c r="R140" i="14" s="1"/>
  <c r="T132" i="16"/>
  <c r="S133" i="17"/>
  <c r="R134" i="17" s="1"/>
  <c r="T134" i="17"/>
  <c r="U134" i="17"/>
  <c r="AO134" i="17" s="1"/>
  <c r="S134" i="17"/>
  <c r="R135" i="17" s="1"/>
  <c r="H10" i="15"/>
  <c r="H13" i="15" s="1"/>
  <c r="G13" i="15"/>
  <c r="Y206" i="17"/>
  <c r="W206" i="17"/>
  <c r="V207" i="17" s="1"/>
  <c r="X206" i="17"/>
  <c r="AC206" i="17"/>
  <c r="AA206" i="17"/>
  <c r="Z207" i="17" s="1"/>
  <c r="AB206" i="17"/>
  <c r="H203" i="17"/>
  <c r="G203" i="17" s="1"/>
  <c r="F204" i="17" s="1"/>
  <c r="P204" i="17"/>
  <c r="O204" i="17" s="1"/>
  <c r="N205" i="17" s="1"/>
  <c r="L203" i="17"/>
  <c r="K203" i="17" s="1"/>
  <c r="J204" i="17" s="1"/>
  <c r="AL84" i="17"/>
  <c r="D84" i="17"/>
  <c r="P202" i="14"/>
  <c r="O202" i="14" s="1"/>
  <c r="N203" i="14" s="1"/>
  <c r="H201" i="14"/>
  <c r="G201" i="14" s="1"/>
  <c r="F202" i="14" s="1"/>
  <c r="L201" i="14"/>
  <c r="K201" i="14" s="1"/>
  <c r="J202" i="14" s="1"/>
  <c r="X204" i="14"/>
  <c r="W204" i="14"/>
  <c r="V205" i="14" s="1"/>
  <c r="Y204" i="14"/>
  <c r="AB204" i="14"/>
  <c r="AA204" i="14"/>
  <c r="Z205" i="14" s="1"/>
  <c r="AC204" i="14"/>
  <c r="AM82" i="14"/>
  <c r="B83" i="14"/>
  <c r="P202" i="16"/>
  <c r="O202" i="16" s="1"/>
  <c r="N203" i="16" s="1"/>
  <c r="H203" i="16"/>
  <c r="G203" i="16" s="1"/>
  <c r="F204" i="16" s="1"/>
  <c r="AC205" i="16"/>
  <c r="AB205" i="16"/>
  <c r="AA205" i="16"/>
  <c r="Z206" i="16" s="1"/>
  <c r="L201" i="16"/>
  <c r="K201" i="16" s="1"/>
  <c r="J202" i="16" s="1"/>
  <c r="Y206" i="16"/>
  <c r="X206" i="16"/>
  <c r="W206" i="16"/>
  <c r="V207" i="16" s="1"/>
  <c r="AL83" i="16"/>
  <c r="D83" i="16"/>
  <c r="Y165" i="12"/>
  <c r="W165" i="12"/>
  <c r="V166" i="12" s="1"/>
  <c r="X166" i="12" s="1"/>
  <c r="AB156" i="12"/>
  <c r="AA156" i="12"/>
  <c r="Z157" i="12" s="1"/>
  <c r="AB157" i="12" s="1"/>
  <c r="T121" i="12"/>
  <c r="U121" i="12"/>
  <c r="AO121" i="12" s="1"/>
  <c r="L199" i="12"/>
  <c r="K199" i="12" s="1"/>
  <c r="J200" i="12" s="1"/>
  <c r="H199" i="12"/>
  <c r="G199" i="12" s="1"/>
  <c r="F200" i="12" s="1"/>
  <c r="P198" i="12"/>
  <c r="O198" i="12" s="1"/>
  <c r="N199" i="12" s="1"/>
  <c r="AN81" i="12"/>
  <c r="AN19" i="12" s="1"/>
  <c r="C81" i="12"/>
  <c r="C19" i="12" s="1"/>
  <c r="T140" i="14" l="1"/>
  <c r="U140" i="14"/>
  <c r="AO140" i="14" s="1"/>
  <c r="S132" i="16"/>
  <c r="R133" i="16" s="1"/>
  <c r="T135" i="17"/>
  <c r="S135" i="17" s="1"/>
  <c r="R136" i="17" s="1"/>
  <c r="U135" i="17"/>
  <c r="AO135" i="17" s="1"/>
  <c r="H204" i="17"/>
  <c r="G204" i="17" s="1"/>
  <c r="F205" i="17" s="1"/>
  <c r="X207" i="17"/>
  <c r="Y207" i="17"/>
  <c r="W207" i="17"/>
  <c r="V208" i="17"/>
  <c r="P205" i="17"/>
  <c r="O205" i="17" s="1"/>
  <c r="N206" i="17" s="1"/>
  <c r="L204" i="17"/>
  <c r="K204" i="17" s="1"/>
  <c r="J205" i="17" s="1"/>
  <c r="AB207" i="17"/>
  <c r="AA207" i="17"/>
  <c r="Z208" i="17" s="1"/>
  <c r="AC207" i="17"/>
  <c r="AN84" i="17"/>
  <c r="C84" i="17"/>
  <c r="Y205" i="14"/>
  <c r="X205" i="14"/>
  <c r="W205" i="14"/>
  <c r="V206" i="14" s="1"/>
  <c r="H202" i="14"/>
  <c r="G202" i="14" s="1"/>
  <c r="F203" i="14" s="1"/>
  <c r="AC205" i="14"/>
  <c r="AB205" i="14"/>
  <c r="AA205" i="14"/>
  <c r="Z206" i="14" s="1"/>
  <c r="L202" i="14"/>
  <c r="K202" i="14" s="1"/>
  <c r="J203" i="14" s="1"/>
  <c r="P203" i="14"/>
  <c r="O203" i="14" s="1"/>
  <c r="N204" i="14" s="1"/>
  <c r="AL83" i="14"/>
  <c r="D83" i="14"/>
  <c r="W207" i="16"/>
  <c r="V208" i="16" s="1"/>
  <c r="Y207" i="16"/>
  <c r="X207" i="16"/>
  <c r="H204" i="16"/>
  <c r="G204" i="16" s="1"/>
  <c r="F205" i="16" s="1"/>
  <c r="P203" i="16"/>
  <c r="O203" i="16" s="1"/>
  <c r="N204" i="16" s="1"/>
  <c r="L202" i="16"/>
  <c r="K202" i="16" s="1"/>
  <c r="J203" i="16" s="1"/>
  <c r="AC206" i="16"/>
  <c r="AB206" i="16"/>
  <c r="AA206" i="16"/>
  <c r="Z207" i="16" s="1"/>
  <c r="AN83" i="16"/>
  <c r="C83" i="16"/>
  <c r="Y166" i="12"/>
  <c r="W166" i="12" s="1"/>
  <c r="V167" i="12" s="1"/>
  <c r="AC157" i="12"/>
  <c r="AA157" i="12" s="1"/>
  <c r="Z158" i="12" s="1"/>
  <c r="AB158" i="12" s="1"/>
  <c r="S121" i="12"/>
  <c r="R122" i="12" s="1"/>
  <c r="L200" i="12"/>
  <c r="K200" i="12" s="1"/>
  <c r="J201" i="12" s="1"/>
  <c r="P199" i="12"/>
  <c r="O199" i="12" s="1"/>
  <c r="N200" i="12" s="1"/>
  <c r="H200" i="12"/>
  <c r="G200" i="12" s="1"/>
  <c r="F201" i="12" s="1"/>
  <c r="AM81" i="12"/>
  <c r="AM19" i="12" s="1"/>
  <c r="B82" i="12"/>
  <c r="S140" i="14" l="1"/>
  <c r="R141" i="14" s="1"/>
  <c r="U133" i="16"/>
  <c r="AO133" i="16" s="1"/>
  <c r="T133" i="16"/>
  <c r="S133" i="16"/>
  <c r="R134" i="16" s="1"/>
  <c r="U136" i="17"/>
  <c r="AO136" i="17" s="1"/>
  <c r="T136" i="17"/>
  <c r="S136" i="17"/>
  <c r="R137" i="17" s="1"/>
  <c r="AA208" i="17"/>
  <c r="Z209" i="17" s="1"/>
  <c r="AC208" i="17"/>
  <c r="AB208" i="17"/>
  <c r="N207" i="17"/>
  <c r="P206" i="17"/>
  <c r="O206" i="17" s="1"/>
  <c r="H205" i="17"/>
  <c r="G205" i="17" s="1"/>
  <c r="F206" i="17" s="1"/>
  <c r="J206" i="17"/>
  <c r="L205" i="17"/>
  <c r="K205" i="17" s="1"/>
  <c r="AM84" i="17"/>
  <c r="B85" i="17"/>
  <c r="W208" i="17"/>
  <c r="V209" i="17"/>
  <c r="Y208" i="17"/>
  <c r="X208" i="17"/>
  <c r="AC206" i="14"/>
  <c r="AB206" i="14"/>
  <c r="AA206" i="14"/>
  <c r="Z207" i="14" s="1"/>
  <c r="Y206" i="14"/>
  <c r="X206" i="14"/>
  <c r="W206" i="14"/>
  <c r="V207" i="14" s="1"/>
  <c r="L203" i="14"/>
  <c r="K203" i="14" s="1"/>
  <c r="J204" i="14" s="1"/>
  <c r="H203" i="14"/>
  <c r="G203" i="14" s="1"/>
  <c r="F204" i="14" s="1"/>
  <c r="P204" i="14"/>
  <c r="O204" i="14" s="1"/>
  <c r="N205" i="14" s="1"/>
  <c r="AN83" i="14"/>
  <c r="C83" i="14"/>
  <c r="L203" i="16"/>
  <c r="K203" i="16" s="1"/>
  <c r="J204" i="16" s="1"/>
  <c r="P204" i="16"/>
  <c r="O204" i="16" s="1"/>
  <c r="N205" i="16" s="1"/>
  <c r="H205" i="16"/>
  <c r="G205" i="16" s="1"/>
  <c r="F206" i="16" s="1"/>
  <c r="X208" i="16"/>
  <c r="W208" i="16"/>
  <c r="V209" i="16" s="1"/>
  <c r="Y208" i="16"/>
  <c r="AA207" i="16"/>
  <c r="Z208" i="16" s="1"/>
  <c r="AC207" i="16"/>
  <c r="AB207" i="16"/>
  <c r="AM83" i="16"/>
  <c r="B84" i="16"/>
  <c r="AC158" i="12"/>
  <c r="AA158" i="12" s="1"/>
  <c r="Z159" i="12" s="1"/>
  <c r="Y167" i="12"/>
  <c r="X167" i="12"/>
  <c r="U122" i="12"/>
  <c r="AO122" i="12" s="1"/>
  <c r="T122" i="12"/>
  <c r="H201" i="12"/>
  <c r="G201" i="12" s="1"/>
  <c r="F202" i="12" s="1"/>
  <c r="P200" i="12"/>
  <c r="O200" i="12" s="1"/>
  <c r="N201" i="12" s="1"/>
  <c r="L201" i="12"/>
  <c r="K201" i="12" s="1"/>
  <c r="J202" i="12" s="1"/>
  <c r="AL82" i="12"/>
  <c r="D82" i="12"/>
  <c r="U141" i="14" l="1"/>
  <c r="AO141" i="14" s="1"/>
  <c r="T141" i="14"/>
  <c r="S141" i="14" s="1"/>
  <c r="R142" i="14" s="1"/>
  <c r="U134" i="16"/>
  <c r="AO134" i="16" s="1"/>
  <c r="T134" i="16"/>
  <c r="U137" i="17"/>
  <c r="AO137" i="17" s="1"/>
  <c r="T137" i="17"/>
  <c r="S137" i="17"/>
  <c r="R138" i="17" s="1"/>
  <c r="H206" i="17"/>
  <c r="G206" i="17" s="1"/>
  <c r="F207" i="17" s="1"/>
  <c r="AB209" i="17"/>
  <c r="AC209" i="17"/>
  <c r="AA209" i="17"/>
  <c r="Z210" i="17" s="1"/>
  <c r="X209" i="17"/>
  <c r="V210" i="17"/>
  <c r="Y209" i="17"/>
  <c r="W209" i="17"/>
  <c r="AL85" i="17"/>
  <c r="D85" i="17"/>
  <c r="L206" i="17"/>
  <c r="K206" i="17" s="1"/>
  <c r="J207" i="17" s="1"/>
  <c r="N208" i="17"/>
  <c r="P207" i="17"/>
  <c r="O207" i="17" s="1"/>
  <c r="H204" i="14"/>
  <c r="G204" i="14" s="1"/>
  <c r="F205" i="14" s="1"/>
  <c r="L204" i="14"/>
  <c r="K204" i="14" s="1"/>
  <c r="J205" i="14" s="1"/>
  <c r="W207" i="14"/>
  <c r="V208" i="14" s="1"/>
  <c r="Y207" i="14"/>
  <c r="X207" i="14"/>
  <c r="AA207" i="14"/>
  <c r="Z208" i="14" s="1"/>
  <c r="AC207" i="14"/>
  <c r="AB207" i="14"/>
  <c r="P205" i="14"/>
  <c r="O205" i="14" s="1"/>
  <c r="N206" i="14" s="1"/>
  <c r="AM83" i="14"/>
  <c r="B84" i="14"/>
  <c r="Y209" i="16"/>
  <c r="X209" i="16"/>
  <c r="W209" i="16"/>
  <c r="V210" i="16" s="1"/>
  <c r="P205" i="16"/>
  <c r="O205" i="16" s="1"/>
  <c r="N206" i="16" s="1"/>
  <c r="L204" i="16"/>
  <c r="K204" i="16" s="1"/>
  <c r="J205" i="16" s="1"/>
  <c r="H206" i="16"/>
  <c r="G206" i="16" s="1"/>
  <c r="F207" i="16" s="1"/>
  <c r="AL84" i="16"/>
  <c r="D84" i="16"/>
  <c r="AB208" i="16"/>
  <c r="AA208" i="16"/>
  <c r="Z209" i="16" s="1"/>
  <c r="AC208" i="16"/>
  <c r="W167" i="12"/>
  <c r="V168" i="12" s="1"/>
  <c r="Y168" i="12" s="1"/>
  <c r="AB159" i="12"/>
  <c r="AC159" i="12"/>
  <c r="AA159" i="12" s="1"/>
  <c r="Z160" i="12" s="1"/>
  <c r="S122" i="12"/>
  <c r="R123" i="12" s="1"/>
  <c r="T123" i="12" s="1"/>
  <c r="P201" i="12"/>
  <c r="O201" i="12" s="1"/>
  <c r="N202" i="12" s="1"/>
  <c r="L202" i="12"/>
  <c r="K202" i="12" s="1"/>
  <c r="J203" i="12" s="1"/>
  <c r="H202" i="12"/>
  <c r="G202" i="12" s="1"/>
  <c r="F203" i="12" s="1"/>
  <c r="AN82" i="12"/>
  <c r="C82" i="12"/>
  <c r="T142" i="14" l="1"/>
  <c r="U142" i="14"/>
  <c r="AO142" i="14" s="1"/>
  <c r="S134" i="16"/>
  <c r="R135" i="16" s="1"/>
  <c r="U138" i="17"/>
  <c r="AO138" i="17" s="1"/>
  <c r="T138" i="17"/>
  <c r="AC210" i="17"/>
  <c r="AA210" i="17"/>
  <c r="Z211" i="17" s="1"/>
  <c r="AB210" i="17"/>
  <c r="L207" i="17"/>
  <c r="K207" i="17" s="1"/>
  <c r="J208" i="17" s="1"/>
  <c r="H207" i="17"/>
  <c r="G207" i="17" s="1"/>
  <c r="F208" i="17" s="1"/>
  <c r="P208" i="17"/>
  <c r="O208" i="17" s="1"/>
  <c r="N209" i="17" s="1"/>
  <c r="V211" i="17"/>
  <c r="Y210" i="17"/>
  <c r="W210" i="17"/>
  <c r="X210" i="17"/>
  <c r="AN85" i="17"/>
  <c r="C85" i="17"/>
  <c r="L205" i="14"/>
  <c r="K205" i="14" s="1"/>
  <c r="J206" i="14" s="1"/>
  <c r="P206" i="14"/>
  <c r="O206" i="14" s="1"/>
  <c r="N207" i="14" s="1"/>
  <c r="H205" i="14"/>
  <c r="G205" i="14" s="1"/>
  <c r="F206" i="14" s="1"/>
  <c r="AB208" i="14"/>
  <c r="AA208" i="14"/>
  <c r="Z209" i="14" s="1"/>
  <c r="AC208" i="14"/>
  <c r="X208" i="14"/>
  <c r="W208" i="14"/>
  <c r="V209" i="14" s="1"/>
  <c r="Y208" i="14"/>
  <c r="AL84" i="14"/>
  <c r="D84" i="14"/>
  <c r="P206" i="16"/>
  <c r="O206" i="16" s="1"/>
  <c r="N207" i="16" s="1"/>
  <c r="V211" i="16"/>
  <c r="Y210" i="16"/>
  <c r="X210" i="16"/>
  <c r="W210" i="16"/>
  <c r="H207" i="16"/>
  <c r="G207" i="16" s="1"/>
  <c r="F208" i="16" s="1"/>
  <c r="L205" i="16"/>
  <c r="K205" i="16" s="1"/>
  <c r="J206" i="16" s="1"/>
  <c r="AC209" i="16"/>
  <c r="AB209" i="16"/>
  <c r="AA209" i="16"/>
  <c r="Z210" i="16" s="1"/>
  <c r="AN84" i="16"/>
  <c r="C84" i="16"/>
  <c r="W168" i="12"/>
  <c r="V169" i="12" s="1"/>
  <c r="Y169" i="12" s="1"/>
  <c r="X168" i="12"/>
  <c r="AB160" i="12"/>
  <c r="AC160" i="12"/>
  <c r="AA160" i="12" s="1"/>
  <c r="Z161" i="12" s="1"/>
  <c r="U123" i="12"/>
  <c r="AO123" i="12" s="1"/>
  <c r="H203" i="12"/>
  <c r="G203" i="12" s="1"/>
  <c r="F204" i="12" s="1"/>
  <c r="L203" i="12"/>
  <c r="K203" i="12" s="1"/>
  <c r="J204" i="12" s="1"/>
  <c r="P202" i="12"/>
  <c r="O202" i="12" s="1"/>
  <c r="N203" i="12" s="1"/>
  <c r="AM82" i="12"/>
  <c r="B83" i="12"/>
  <c r="S138" i="17" l="1"/>
  <c r="R139" i="17" s="1"/>
  <c r="S142" i="14"/>
  <c r="R143" i="14" s="1"/>
  <c r="U135" i="16"/>
  <c r="AO135" i="16" s="1"/>
  <c r="T135" i="16"/>
  <c r="T139" i="17"/>
  <c r="U139" i="17"/>
  <c r="AO139" i="17" s="1"/>
  <c r="S139" i="17"/>
  <c r="R140" i="17" s="1"/>
  <c r="AB211" i="17"/>
  <c r="AC211" i="17"/>
  <c r="AA211" i="17"/>
  <c r="Z212" i="17"/>
  <c r="H208" i="17"/>
  <c r="G208" i="17" s="1"/>
  <c r="F209" i="17" s="1"/>
  <c r="P209" i="17"/>
  <c r="O209" i="17" s="1"/>
  <c r="N210" i="17" s="1"/>
  <c r="L208" i="17"/>
  <c r="K208" i="17" s="1"/>
  <c r="J209" i="17" s="1"/>
  <c r="AM85" i="17"/>
  <c r="B86" i="17"/>
  <c r="X211" i="17"/>
  <c r="W211" i="17"/>
  <c r="V212" i="17"/>
  <c r="Y211" i="17"/>
  <c r="Y209" i="14"/>
  <c r="X209" i="14"/>
  <c r="W209" i="14"/>
  <c r="V210" i="14" s="1"/>
  <c r="H206" i="14"/>
  <c r="G206" i="14" s="1"/>
  <c r="F207" i="14" s="1"/>
  <c r="P207" i="14"/>
  <c r="O207" i="14" s="1"/>
  <c r="N208" i="14" s="1"/>
  <c r="AC209" i="14"/>
  <c r="AB209" i="14"/>
  <c r="AA209" i="14"/>
  <c r="Z210" i="14" s="1"/>
  <c r="L206" i="14"/>
  <c r="K206" i="14" s="1"/>
  <c r="J207" i="14" s="1"/>
  <c r="AN84" i="14"/>
  <c r="C84" i="14"/>
  <c r="L206" i="16"/>
  <c r="K206" i="16" s="1"/>
  <c r="J207" i="16" s="1"/>
  <c r="H208" i="16"/>
  <c r="G208" i="16" s="1"/>
  <c r="F209" i="16" s="1"/>
  <c r="P207" i="16"/>
  <c r="O207" i="16" s="1"/>
  <c r="N208" i="16" s="1"/>
  <c r="AC210" i="16"/>
  <c r="AB210" i="16"/>
  <c r="AA210" i="16"/>
  <c r="Z211" i="16" s="1"/>
  <c r="AM84" i="16"/>
  <c r="B85" i="16"/>
  <c r="W211" i="16"/>
  <c r="V212" i="16"/>
  <c r="Y211" i="16"/>
  <c r="X211" i="16"/>
  <c r="X169" i="12"/>
  <c r="AC161" i="12"/>
  <c r="AB161" i="12"/>
  <c r="W169" i="12"/>
  <c r="V170" i="12" s="1"/>
  <c r="S123" i="12"/>
  <c r="R124" i="12" s="1"/>
  <c r="T124" i="12" s="1"/>
  <c r="L204" i="12"/>
  <c r="K204" i="12" s="1"/>
  <c r="J205" i="12" s="1"/>
  <c r="P203" i="12"/>
  <c r="O203" i="12" s="1"/>
  <c r="N204" i="12" s="1"/>
  <c r="H204" i="12"/>
  <c r="G204" i="12" s="1"/>
  <c r="F205" i="12" s="1"/>
  <c r="AL83" i="12"/>
  <c r="D83" i="12"/>
  <c r="S135" i="16" l="1"/>
  <c r="R136" i="16" s="1"/>
  <c r="U143" i="14"/>
  <c r="AO143" i="14" s="1"/>
  <c r="T143" i="14"/>
  <c r="U136" i="16"/>
  <c r="T136" i="16"/>
  <c r="U140" i="17"/>
  <c r="AO140" i="17" s="1"/>
  <c r="T140" i="17"/>
  <c r="P210" i="17"/>
  <c r="O210" i="17" s="1"/>
  <c r="N211" i="17" s="1"/>
  <c r="L209" i="17"/>
  <c r="K209" i="17" s="1"/>
  <c r="J210" i="17" s="1"/>
  <c r="H209" i="17"/>
  <c r="G209" i="17" s="1"/>
  <c r="F210" i="17" s="1"/>
  <c r="W212" i="17"/>
  <c r="V213" i="17"/>
  <c r="Y212" i="17"/>
  <c r="X212" i="17"/>
  <c r="AL86" i="17"/>
  <c r="D86" i="17"/>
  <c r="AA212" i="17"/>
  <c r="Z213" i="17" s="1"/>
  <c r="AC212" i="17"/>
  <c r="AB212" i="17"/>
  <c r="AC210" i="14"/>
  <c r="AB210" i="14"/>
  <c r="AA210" i="14"/>
  <c r="Z211" i="14" s="1"/>
  <c r="Y210" i="14"/>
  <c r="X210" i="14"/>
  <c r="W210" i="14"/>
  <c r="V211" i="14" s="1"/>
  <c r="H207" i="14"/>
  <c r="G207" i="14" s="1"/>
  <c r="F208" i="14" s="1"/>
  <c r="L207" i="14"/>
  <c r="K207" i="14" s="1"/>
  <c r="J208" i="14" s="1"/>
  <c r="P208" i="14"/>
  <c r="O208" i="14" s="1"/>
  <c r="N209" i="14" s="1"/>
  <c r="AM84" i="14"/>
  <c r="B85" i="14"/>
  <c r="P208" i="16"/>
  <c r="O208" i="16" s="1"/>
  <c r="N209" i="16" s="1"/>
  <c r="H209" i="16"/>
  <c r="G209" i="16" s="1"/>
  <c r="F210" i="16" s="1"/>
  <c r="L207" i="16"/>
  <c r="K207" i="16" s="1"/>
  <c r="J208" i="16" s="1"/>
  <c r="AA211" i="16"/>
  <c r="Z212" i="16" s="1"/>
  <c r="AC211" i="16"/>
  <c r="AB211" i="16"/>
  <c r="X212" i="16"/>
  <c r="W212" i="16"/>
  <c r="V213" i="16" s="1"/>
  <c r="Y212" i="16"/>
  <c r="AL85" i="16"/>
  <c r="D85" i="16"/>
  <c r="AA161" i="12"/>
  <c r="Z162" i="12" s="1"/>
  <c r="AC162" i="12" s="1"/>
  <c r="U124" i="12"/>
  <c r="AO124" i="12" s="1"/>
  <c r="X170" i="12"/>
  <c r="Y170" i="12"/>
  <c r="W170" i="12" s="1"/>
  <c r="V171" i="12" s="1"/>
  <c r="P204" i="12"/>
  <c r="O204" i="12" s="1"/>
  <c r="N205" i="12" s="1"/>
  <c r="H205" i="12"/>
  <c r="G205" i="12" s="1"/>
  <c r="F206" i="12" s="1"/>
  <c r="L205" i="12"/>
  <c r="K205" i="12" s="1"/>
  <c r="J206" i="12" s="1"/>
  <c r="AN83" i="12"/>
  <c r="C83" i="12"/>
  <c r="S143" i="14" l="1"/>
  <c r="R144" i="14" s="1"/>
  <c r="S144" i="14" s="1"/>
  <c r="R145" i="14" s="1"/>
  <c r="U144" i="14"/>
  <c r="AO144" i="14" s="1"/>
  <c r="T144" i="14"/>
  <c r="AO136" i="16"/>
  <c r="S136" i="16"/>
  <c r="R137" i="16" s="1"/>
  <c r="S140" i="17"/>
  <c r="R141" i="17" s="1"/>
  <c r="AB213" i="17"/>
  <c r="AC213" i="17"/>
  <c r="AA213" i="17"/>
  <c r="Z214" i="17" s="1"/>
  <c r="P211" i="17"/>
  <c r="O211" i="17" s="1"/>
  <c r="N212" i="17" s="1"/>
  <c r="L210" i="17"/>
  <c r="K210" i="17" s="1"/>
  <c r="J211" i="17" s="1"/>
  <c r="H210" i="17"/>
  <c r="G210" i="17" s="1"/>
  <c r="F211" i="17" s="1"/>
  <c r="AN86" i="17"/>
  <c r="C86" i="17"/>
  <c r="X213" i="17"/>
  <c r="Y213" i="17"/>
  <c r="W213" i="17"/>
  <c r="V214" i="17" s="1"/>
  <c r="H208" i="14"/>
  <c r="G208" i="14" s="1"/>
  <c r="F209" i="14" s="1"/>
  <c r="W211" i="14"/>
  <c r="V212" i="14"/>
  <c r="Y211" i="14"/>
  <c r="X211" i="14"/>
  <c r="L208" i="14"/>
  <c r="K208" i="14" s="1"/>
  <c r="J209" i="14" s="1"/>
  <c r="AA211" i="14"/>
  <c r="Z212" i="14" s="1"/>
  <c r="AC211" i="14"/>
  <c r="AB211" i="14"/>
  <c r="P209" i="14"/>
  <c r="O209" i="14" s="1"/>
  <c r="N210" i="14" s="1"/>
  <c r="AL85" i="14"/>
  <c r="D85" i="14"/>
  <c r="Y213" i="16"/>
  <c r="X213" i="16"/>
  <c r="W213" i="16"/>
  <c r="V214" i="16" s="1"/>
  <c r="L208" i="16"/>
  <c r="K208" i="16" s="1"/>
  <c r="J209" i="16" s="1"/>
  <c r="AB212" i="16"/>
  <c r="AA212" i="16"/>
  <c r="Z213" i="16" s="1"/>
  <c r="AC212" i="16"/>
  <c r="H210" i="16"/>
  <c r="G210" i="16" s="1"/>
  <c r="F211" i="16" s="1"/>
  <c r="P209" i="16"/>
  <c r="O209" i="16" s="1"/>
  <c r="N210" i="16" s="1"/>
  <c r="AN85" i="16"/>
  <c r="C85" i="16"/>
  <c r="AB162" i="12"/>
  <c r="AA162" i="12" s="1"/>
  <c r="Z163" i="12" s="1"/>
  <c r="AC163" i="12" s="1"/>
  <c r="S124" i="12"/>
  <c r="R125" i="12" s="1"/>
  <c r="U125" i="12" s="1"/>
  <c r="AO125" i="12" s="1"/>
  <c r="X171" i="12"/>
  <c r="Y171" i="12"/>
  <c r="W171" i="12" s="1"/>
  <c r="V172" i="12" s="1"/>
  <c r="Y172" i="12" s="1"/>
  <c r="L206" i="12"/>
  <c r="K206" i="12" s="1"/>
  <c r="J207" i="12" s="1"/>
  <c r="H206" i="12"/>
  <c r="G206" i="12" s="1"/>
  <c r="F207" i="12" s="1"/>
  <c r="P205" i="12"/>
  <c r="O205" i="12" s="1"/>
  <c r="N206" i="12" s="1"/>
  <c r="AM83" i="12"/>
  <c r="B84" i="12"/>
  <c r="U145" i="14" l="1"/>
  <c r="AO145" i="14" s="1"/>
  <c r="T145" i="14"/>
  <c r="T137" i="16"/>
  <c r="U137" i="16"/>
  <c r="T141" i="17"/>
  <c r="U141" i="17"/>
  <c r="AO141" i="17" s="1"/>
  <c r="V215" i="17"/>
  <c r="Y214" i="17"/>
  <c r="W214" i="17"/>
  <c r="X214" i="17"/>
  <c r="N213" i="17"/>
  <c r="P212" i="17"/>
  <c r="O212" i="17" s="1"/>
  <c r="AC214" i="17"/>
  <c r="AA214" i="17"/>
  <c r="Z215" i="17" s="1"/>
  <c r="AB214" i="17"/>
  <c r="H211" i="17"/>
  <c r="G211" i="17" s="1"/>
  <c r="F212" i="17" s="1"/>
  <c r="L211" i="17"/>
  <c r="K211" i="17" s="1"/>
  <c r="J212" i="17" s="1"/>
  <c r="AM86" i="17"/>
  <c r="B87" i="17"/>
  <c r="P210" i="14"/>
  <c r="O210" i="14" s="1"/>
  <c r="N211" i="14" s="1"/>
  <c r="L209" i="14"/>
  <c r="K209" i="14" s="1"/>
  <c r="J210" i="14" s="1"/>
  <c r="AB212" i="14"/>
  <c r="AA212" i="14"/>
  <c r="Z213" i="14" s="1"/>
  <c r="AC212" i="14"/>
  <c r="H209" i="14"/>
  <c r="G209" i="14" s="1"/>
  <c r="F210" i="14" s="1"/>
  <c r="X212" i="14"/>
  <c r="W212" i="14"/>
  <c r="V213" i="14" s="1"/>
  <c r="Y212" i="14"/>
  <c r="AN85" i="14"/>
  <c r="C85" i="14"/>
  <c r="H211" i="16"/>
  <c r="G211" i="16" s="1"/>
  <c r="F212" i="16" s="1"/>
  <c r="Y214" i="16"/>
  <c r="X214" i="16"/>
  <c r="W214" i="16"/>
  <c r="V215" i="16" s="1"/>
  <c r="L209" i="16"/>
  <c r="K209" i="16" s="1"/>
  <c r="J210" i="16" s="1"/>
  <c r="AC213" i="16"/>
  <c r="AB213" i="16"/>
  <c r="AA213" i="16"/>
  <c r="Z214" i="16" s="1"/>
  <c r="P210" i="16"/>
  <c r="O210" i="16" s="1"/>
  <c r="N211" i="16" s="1"/>
  <c r="AM85" i="16"/>
  <c r="B86" i="16"/>
  <c r="T125" i="12"/>
  <c r="S125" i="12" s="1"/>
  <c r="R126" i="12" s="1"/>
  <c r="AB163" i="12"/>
  <c r="AA163" i="12"/>
  <c r="Z164" i="12" s="1"/>
  <c r="X172" i="12"/>
  <c r="W172" i="12" s="1"/>
  <c r="V173" i="12" s="1"/>
  <c r="P206" i="12"/>
  <c r="O206" i="12" s="1"/>
  <c r="N207" i="12" s="1"/>
  <c r="H207" i="12"/>
  <c r="G207" i="12" s="1"/>
  <c r="F208" i="12" s="1"/>
  <c r="L207" i="12"/>
  <c r="K207" i="12" s="1"/>
  <c r="J208" i="12" s="1"/>
  <c r="AL84" i="12"/>
  <c r="D84" i="12"/>
  <c r="S145" i="14" l="1"/>
  <c r="R146" i="14" s="1"/>
  <c r="AO137" i="16"/>
  <c r="S137" i="16"/>
  <c r="R138" i="16" s="1"/>
  <c r="S141" i="17"/>
  <c r="R142" i="17" s="1"/>
  <c r="T142" i="17" s="1"/>
  <c r="AB215" i="17"/>
  <c r="AA215" i="17"/>
  <c r="Z216" i="17"/>
  <c r="AC215" i="17"/>
  <c r="H212" i="17"/>
  <c r="G212" i="17" s="1"/>
  <c r="F213" i="17" s="1"/>
  <c r="AL87" i="17"/>
  <c r="D87" i="17"/>
  <c r="L212" i="17"/>
  <c r="K212" i="17" s="1"/>
  <c r="J213" i="17" s="1"/>
  <c r="N214" i="17"/>
  <c r="P213" i="17"/>
  <c r="O213" i="17" s="1"/>
  <c r="X215" i="17"/>
  <c r="Y215" i="17"/>
  <c r="W215" i="17"/>
  <c r="V216" i="17" s="1"/>
  <c r="L210" i="14"/>
  <c r="K210" i="14" s="1"/>
  <c r="J211" i="14" s="1"/>
  <c r="H210" i="14"/>
  <c r="G210" i="14" s="1"/>
  <c r="F211" i="14" s="1"/>
  <c r="Y213" i="14"/>
  <c r="X213" i="14"/>
  <c r="W213" i="14"/>
  <c r="V214" i="14" s="1"/>
  <c r="P211" i="14"/>
  <c r="O211" i="14" s="1"/>
  <c r="N212" i="14" s="1"/>
  <c r="AM85" i="14"/>
  <c r="B86" i="14"/>
  <c r="AC213" i="14"/>
  <c r="AB213" i="14"/>
  <c r="AA213" i="14"/>
  <c r="Z214" i="14" s="1"/>
  <c r="L210" i="16"/>
  <c r="K210" i="16" s="1"/>
  <c r="J211" i="16" s="1"/>
  <c r="P211" i="16"/>
  <c r="O211" i="16" s="1"/>
  <c r="N212" i="16" s="1"/>
  <c r="AC214" i="16"/>
  <c r="AB214" i="16"/>
  <c r="AA214" i="16"/>
  <c r="Z215" i="16" s="1"/>
  <c r="H212" i="16"/>
  <c r="G212" i="16" s="1"/>
  <c r="F213" i="16" s="1"/>
  <c r="AL86" i="16"/>
  <c r="D86" i="16"/>
  <c r="W215" i="16"/>
  <c r="V216" i="16" s="1"/>
  <c r="Y215" i="16"/>
  <c r="X215" i="16"/>
  <c r="AB164" i="12"/>
  <c r="AC164" i="12"/>
  <c r="AA164" i="12" s="1"/>
  <c r="Z165" i="12" s="1"/>
  <c r="Y173" i="12"/>
  <c r="X173" i="12"/>
  <c r="U126" i="12"/>
  <c r="AO126" i="12" s="1"/>
  <c r="T126" i="12"/>
  <c r="H208" i="12"/>
  <c r="G208" i="12" s="1"/>
  <c r="F209" i="12" s="1"/>
  <c r="P207" i="12"/>
  <c r="O207" i="12" s="1"/>
  <c r="N208" i="12" s="1"/>
  <c r="L208" i="12"/>
  <c r="K208" i="12" s="1"/>
  <c r="J209" i="12" s="1"/>
  <c r="AN84" i="12"/>
  <c r="C84" i="12"/>
  <c r="U142" i="17" l="1"/>
  <c r="AO142" i="17" s="1"/>
  <c r="U146" i="14"/>
  <c r="T146" i="14"/>
  <c r="U138" i="16"/>
  <c r="AO138" i="16" s="1"/>
  <c r="T138" i="16"/>
  <c r="S142" i="17"/>
  <c r="R143" i="17" s="1"/>
  <c r="S143" i="17" s="1"/>
  <c r="R144" i="17" s="1"/>
  <c r="U143" i="17"/>
  <c r="AO143" i="17" s="1"/>
  <c r="T143" i="17"/>
  <c r="W216" i="17"/>
  <c r="V217" i="17" s="1"/>
  <c r="Y216" i="17"/>
  <c r="X216" i="17"/>
  <c r="L213" i="17"/>
  <c r="K213" i="17" s="1"/>
  <c r="J214" i="17" s="1"/>
  <c r="AA216" i="17"/>
  <c r="Z217" i="17"/>
  <c r="AC216" i="17"/>
  <c r="AB216" i="17"/>
  <c r="P214" i="17"/>
  <c r="O214" i="17" s="1"/>
  <c r="N215" i="17" s="1"/>
  <c r="AN87" i="17"/>
  <c r="C87" i="17"/>
  <c r="H213" i="17"/>
  <c r="G213" i="17" s="1"/>
  <c r="F214" i="17" s="1"/>
  <c r="AC214" i="14"/>
  <c r="AB214" i="14"/>
  <c r="AA214" i="14"/>
  <c r="Z215" i="14" s="1"/>
  <c r="P212" i="14"/>
  <c r="O212" i="14" s="1"/>
  <c r="N213" i="14" s="1"/>
  <c r="H211" i="14"/>
  <c r="G211" i="14" s="1"/>
  <c r="F212" i="14" s="1"/>
  <c r="Y214" i="14"/>
  <c r="X214" i="14"/>
  <c r="W214" i="14"/>
  <c r="V215" i="14" s="1"/>
  <c r="L211" i="14"/>
  <c r="K211" i="14" s="1"/>
  <c r="J212" i="14" s="1"/>
  <c r="AL86" i="14"/>
  <c r="D86" i="14"/>
  <c r="AA215" i="16"/>
  <c r="Z216" i="16" s="1"/>
  <c r="AC215" i="16"/>
  <c r="AB215" i="16"/>
  <c r="X216" i="16"/>
  <c r="W216" i="16"/>
  <c r="V217" i="16" s="1"/>
  <c r="Y216" i="16"/>
  <c r="H213" i="16"/>
  <c r="G213" i="16" s="1"/>
  <c r="F214" i="16" s="1"/>
  <c r="P212" i="16"/>
  <c r="O212" i="16" s="1"/>
  <c r="N213" i="16" s="1"/>
  <c r="L211" i="16"/>
  <c r="K211" i="16" s="1"/>
  <c r="J212" i="16" s="1"/>
  <c r="AN86" i="16"/>
  <c r="C86" i="16"/>
  <c r="AC165" i="12"/>
  <c r="AB165" i="12"/>
  <c r="W173" i="12"/>
  <c r="V174" i="12" s="1"/>
  <c r="S126" i="12"/>
  <c r="R127" i="12" s="1"/>
  <c r="P208" i="12"/>
  <c r="O208" i="12" s="1"/>
  <c r="N209" i="12" s="1"/>
  <c r="L209" i="12"/>
  <c r="K209" i="12" s="1"/>
  <c r="J210" i="12" s="1"/>
  <c r="H209" i="12"/>
  <c r="G209" i="12" s="1"/>
  <c r="F210" i="12" s="1"/>
  <c r="AM84" i="12"/>
  <c r="B85" i="12"/>
  <c r="S138" i="16" l="1"/>
  <c r="R139" i="16" s="1"/>
  <c r="AO146" i="14"/>
  <c r="S146" i="14"/>
  <c r="R147" i="14" s="1"/>
  <c r="U139" i="16"/>
  <c r="AO139" i="16" s="1"/>
  <c r="T139" i="16"/>
  <c r="U144" i="17"/>
  <c r="AO144" i="17" s="1"/>
  <c r="T144" i="17"/>
  <c r="S144" i="17"/>
  <c r="R145" i="17" s="1"/>
  <c r="P215" i="17"/>
  <c r="O215" i="17" s="1"/>
  <c r="N216" i="17" s="1"/>
  <c r="H214" i="17"/>
  <c r="G214" i="17" s="1"/>
  <c r="F215" i="17" s="1"/>
  <c r="X217" i="17"/>
  <c r="Y217" i="17"/>
  <c r="W217" i="17"/>
  <c r="V218" i="17" s="1"/>
  <c r="AM87" i="17"/>
  <c r="B88" i="17"/>
  <c r="AB217" i="17"/>
  <c r="AC217" i="17"/>
  <c r="AA217" i="17"/>
  <c r="Z218" i="17"/>
  <c r="L214" i="17"/>
  <c r="K214" i="17" s="1"/>
  <c r="J215" i="17" s="1"/>
  <c r="W215" i="14"/>
  <c r="V216" i="14" s="1"/>
  <c r="Y215" i="14"/>
  <c r="X215" i="14"/>
  <c r="P213" i="14"/>
  <c r="O213" i="14" s="1"/>
  <c r="N214" i="14" s="1"/>
  <c r="AA215" i="14"/>
  <c r="Z216" i="14"/>
  <c r="AC215" i="14"/>
  <c r="AB215" i="14"/>
  <c r="L212" i="14"/>
  <c r="K212" i="14" s="1"/>
  <c r="J213" i="14" s="1"/>
  <c r="H212" i="14"/>
  <c r="G212" i="14" s="1"/>
  <c r="F213" i="14" s="1"/>
  <c r="AN86" i="14"/>
  <c r="C86" i="14"/>
  <c r="H214" i="16"/>
  <c r="G214" i="16" s="1"/>
  <c r="F215" i="16" s="1"/>
  <c r="L212" i="16"/>
  <c r="K212" i="16" s="1"/>
  <c r="J213" i="16" s="1"/>
  <c r="P213" i="16"/>
  <c r="O213" i="16" s="1"/>
  <c r="N214" i="16" s="1"/>
  <c r="AB216" i="16"/>
  <c r="AA216" i="16"/>
  <c r="Z217" i="16" s="1"/>
  <c r="AC216" i="16"/>
  <c r="AM86" i="16"/>
  <c r="B87" i="16"/>
  <c r="Y217" i="16"/>
  <c r="X217" i="16"/>
  <c r="W217" i="16"/>
  <c r="V218" i="16" s="1"/>
  <c r="AA165" i="12"/>
  <c r="Z166" i="12" s="1"/>
  <c r="AC166" i="12" s="1"/>
  <c r="Y174" i="12"/>
  <c r="X174" i="12"/>
  <c r="T127" i="12"/>
  <c r="U127" i="12"/>
  <c r="AO127" i="12" s="1"/>
  <c r="H210" i="12"/>
  <c r="G210" i="12" s="1"/>
  <c r="F211" i="12" s="1"/>
  <c r="L210" i="12"/>
  <c r="K210" i="12" s="1"/>
  <c r="J211" i="12" s="1"/>
  <c r="P209" i="12"/>
  <c r="O209" i="12" s="1"/>
  <c r="N210" i="12" s="1"/>
  <c r="AL85" i="12"/>
  <c r="D85" i="12"/>
  <c r="S139" i="16" l="1"/>
  <c r="R140" i="16" s="1"/>
  <c r="U140" i="16" s="1"/>
  <c r="AO140" i="16" s="1"/>
  <c r="T147" i="14"/>
  <c r="U147" i="14"/>
  <c r="AO147" i="14" s="1"/>
  <c r="T140" i="16"/>
  <c r="U145" i="17"/>
  <c r="AO145" i="17" s="1"/>
  <c r="T145" i="17"/>
  <c r="S145" i="17"/>
  <c r="R146" i="17" s="1"/>
  <c r="T146" i="17" s="1"/>
  <c r="H215" i="17"/>
  <c r="G215" i="17" s="1"/>
  <c r="F216" i="17" s="1"/>
  <c r="V219" i="17"/>
  <c r="Y218" i="17"/>
  <c r="W218" i="17"/>
  <c r="X218" i="17"/>
  <c r="P216" i="17"/>
  <c r="O216" i="17" s="1"/>
  <c r="N217" i="17" s="1"/>
  <c r="AC218" i="17"/>
  <c r="AA218" i="17"/>
  <c r="Z219" i="17" s="1"/>
  <c r="AB218" i="17"/>
  <c r="AL88" i="17"/>
  <c r="D88" i="17"/>
  <c r="L215" i="17"/>
  <c r="K215" i="17" s="1"/>
  <c r="J216" i="17" s="1"/>
  <c r="H213" i="14"/>
  <c r="G213" i="14" s="1"/>
  <c r="F214" i="14" s="1"/>
  <c r="P214" i="14"/>
  <c r="O214" i="14" s="1"/>
  <c r="N215" i="14" s="1"/>
  <c r="L213" i="14"/>
  <c r="K213" i="14" s="1"/>
  <c r="J214" i="14" s="1"/>
  <c r="X216" i="14"/>
  <c r="W216" i="14"/>
  <c r="V217" i="14" s="1"/>
  <c r="Y216" i="14"/>
  <c r="AM86" i="14"/>
  <c r="B87" i="14"/>
  <c r="AB216" i="14"/>
  <c r="AA216" i="14"/>
  <c r="Z217" i="14" s="1"/>
  <c r="AC216" i="14"/>
  <c r="P214" i="16"/>
  <c r="O214" i="16" s="1"/>
  <c r="N215" i="16" s="1"/>
  <c r="Y218" i="16"/>
  <c r="X218" i="16"/>
  <c r="W218" i="16"/>
  <c r="V219" i="16" s="1"/>
  <c r="L213" i="16"/>
  <c r="K213" i="16" s="1"/>
  <c r="J214" i="16" s="1"/>
  <c r="AC217" i="16"/>
  <c r="AB217" i="16"/>
  <c r="AA217" i="16"/>
  <c r="Z218" i="16" s="1"/>
  <c r="H215" i="16"/>
  <c r="G215" i="16" s="1"/>
  <c r="F216" i="16" s="1"/>
  <c r="AL87" i="16"/>
  <c r="D87" i="16"/>
  <c r="AB166" i="12"/>
  <c r="AA166" i="12"/>
  <c r="Z167" i="12" s="1"/>
  <c r="W174" i="12"/>
  <c r="V175" i="12" s="1"/>
  <c r="S127" i="12"/>
  <c r="R128" i="12" s="1"/>
  <c r="L211" i="12"/>
  <c r="K211" i="12" s="1"/>
  <c r="J212" i="12" s="1"/>
  <c r="P210" i="12"/>
  <c r="O210" i="12" s="1"/>
  <c r="N211" i="12" s="1"/>
  <c r="H211" i="12"/>
  <c r="G211" i="12" s="1"/>
  <c r="F212" i="12" s="1"/>
  <c r="AN85" i="12"/>
  <c r="C85" i="12"/>
  <c r="S140" i="16" l="1"/>
  <c r="R141" i="16" s="1"/>
  <c r="U141" i="16" s="1"/>
  <c r="AO141" i="16" s="1"/>
  <c r="S147" i="14"/>
  <c r="R148" i="14" s="1"/>
  <c r="T141" i="16"/>
  <c r="U146" i="17"/>
  <c r="AO146" i="17" s="1"/>
  <c r="AB219" i="17"/>
  <c r="AC219" i="17"/>
  <c r="AA219" i="17"/>
  <c r="Z220" i="17"/>
  <c r="P217" i="17"/>
  <c r="O217" i="17" s="1"/>
  <c r="N218" i="17" s="1"/>
  <c r="H216" i="17"/>
  <c r="G216" i="17" s="1"/>
  <c r="F217" i="17" s="1"/>
  <c r="X219" i="17"/>
  <c r="W219" i="17"/>
  <c r="V220" i="17"/>
  <c r="Y219" i="17"/>
  <c r="L216" i="17"/>
  <c r="K216" i="17" s="1"/>
  <c r="J217" i="17" s="1"/>
  <c r="AN88" i="17"/>
  <c r="C88" i="17"/>
  <c r="S146" i="17"/>
  <c r="R147" i="17" s="1"/>
  <c r="L214" i="14"/>
  <c r="K214" i="14" s="1"/>
  <c r="J215" i="14" s="1"/>
  <c r="P215" i="14"/>
  <c r="O215" i="14" s="1"/>
  <c r="N216" i="14" s="1"/>
  <c r="Y217" i="14"/>
  <c r="X217" i="14"/>
  <c r="W217" i="14"/>
  <c r="V218" i="14" s="1"/>
  <c r="H214" i="14"/>
  <c r="G214" i="14" s="1"/>
  <c r="F215" i="14" s="1"/>
  <c r="Z218" i="14"/>
  <c r="AC217" i="14"/>
  <c r="AB217" i="14"/>
  <c r="AA217" i="14"/>
  <c r="AL87" i="14"/>
  <c r="D87" i="14"/>
  <c r="H216" i="16"/>
  <c r="G216" i="16" s="1"/>
  <c r="F217" i="16" s="1"/>
  <c r="L214" i="16"/>
  <c r="K214" i="16" s="1"/>
  <c r="J215" i="16" s="1"/>
  <c r="AC218" i="16"/>
  <c r="AB218" i="16"/>
  <c r="AA218" i="16"/>
  <c r="Z219" i="16" s="1"/>
  <c r="P215" i="16"/>
  <c r="O215" i="16" s="1"/>
  <c r="N216" i="16" s="1"/>
  <c r="W219" i="16"/>
  <c r="V220" i="16" s="1"/>
  <c r="Y219" i="16"/>
  <c r="X219" i="16"/>
  <c r="AN87" i="16"/>
  <c r="C87" i="16"/>
  <c r="AC167" i="12"/>
  <c r="AB167" i="12"/>
  <c r="Y175" i="12"/>
  <c r="X175" i="12"/>
  <c r="U128" i="12"/>
  <c r="AO128" i="12" s="1"/>
  <c r="T128" i="12"/>
  <c r="H212" i="12"/>
  <c r="G212" i="12" s="1"/>
  <c r="F213" i="12" s="1"/>
  <c r="P211" i="12"/>
  <c r="O211" i="12" s="1"/>
  <c r="N212" i="12" s="1"/>
  <c r="L212" i="12"/>
  <c r="K212" i="12" s="1"/>
  <c r="J213" i="12" s="1"/>
  <c r="AM85" i="12"/>
  <c r="B86" i="12"/>
  <c r="S141" i="16" l="1"/>
  <c r="R142" i="16" s="1"/>
  <c r="U148" i="14"/>
  <c r="AO148" i="14" s="1"/>
  <c r="T148" i="14"/>
  <c r="S148" i="14" s="1"/>
  <c r="R149" i="14" s="1"/>
  <c r="U142" i="16"/>
  <c r="AO142" i="16" s="1"/>
  <c r="T142" i="16"/>
  <c r="L217" i="17"/>
  <c r="K217" i="17" s="1"/>
  <c r="J218" i="17" s="1"/>
  <c r="H217" i="17"/>
  <c r="G217" i="17" s="1"/>
  <c r="F218" i="17" s="1"/>
  <c r="P218" i="17"/>
  <c r="O218" i="17" s="1"/>
  <c r="N219" i="17" s="1"/>
  <c r="AM88" i="17"/>
  <c r="B89" i="17"/>
  <c r="AA220" i="17"/>
  <c r="Z221" i="17" s="1"/>
  <c r="AC220" i="17"/>
  <c r="AB220" i="17"/>
  <c r="W220" i="17"/>
  <c r="V221" i="17" s="1"/>
  <c r="Y220" i="17"/>
  <c r="X220" i="17"/>
  <c r="T147" i="17"/>
  <c r="U147" i="17"/>
  <c r="AO147" i="17" s="1"/>
  <c r="H215" i="14"/>
  <c r="G215" i="14" s="1"/>
  <c r="F216" i="14" s="1"/>
  <c r="P216" i="14"/>
  <c r="O216" i="14" s="1"/>
  <c r="N217" i="14" s="1"/>
  <c r="Y218" i="14"/>
  <c r="X218" i="14"/>
  <c r="W218" i="14"/>
  <c r="V219" i="14" s="1"/>
  <c r="L215" i="14"/>
  <c r="K215" i="14" s="1"/>
  <c r="J216" i="14" s="1"/>
  <c r="AC218" i="14"/>
  <c r="AB218" i="14"/>
  <c r="AA218" i="14"/>
  <c r="Z219" i="14" s="1"/>
  <c r="AN87" i="14"/>
  <c r="C87" i="14"/>
  <c r="L215" i="16"/>
  <c r="K215" i="16" s="1"/>
  <c r="J216" i="16" s="1"/>
  <c r="P216" i="16"/>
  <c r="O216" i="16" s="1"/>
  <c r="N217" i="16" s="1"/>
  <c r="AA219" i="16"/>
  <c r="Z220" i="16" s="1"/>
  <c r="AC219" i="16"/>
  <c r="AB219" i="16"/>
  <c r="H217" i="16"/>
  <c r="G217" i="16" s="1"/>
  <c r="F218" i="16" s="1"/>
  <c r="AM87" i="16"/>
  <c r="B88" i="16"/>
  <c r="X220" i="16"/>
  <c r="W220" i="16"/>
  <c r="V221" i="16"/>
  <c r="Y220" i="16"/>
  <c r="AA167" i="12"/>
  <c r="Z168" i="12" s="1"/>
  <c r="AB168" i="12" s="1"/>
  <c r="W175" i="12"/>
  <c r="V176" i="12" s="1"/>
  <c r="S128" i="12"/>
  <c r="R129" i="12" s="1"/>
  <c r="L213" i="12"/>
  <c r="K213" i="12" s="1"/>
  <c r="J214" i="12" s="1"/>
  <c r="P212" i="12"/>
  <c r="O212" i="12" s="1"/>
  <c r="N213" i="12" s="1"/>
  <c r="H213" i="12"/>
  <c r="G213" i="12" s="1"/>
  <c r="F214" i="12" s="1"/>
  <c r="AL86" i="12"/>
  <c r="D86" i="12"/>
  <c r="S142" i="16" l="1"/>
  <c r="R143" i="16" s="1"/>
  <c r="T143" i="16" s="1"/>
  <c r="U149" i="14"/>
  <c r="AO149" i="14" s="1"/>
  <c r="T149" i="14"/>
  <c r="U143" i="16"/>
  <c r="N220" i="17"/>
  <c r="P219" i="17"/>
  <c r="O219" i="17" s="1"/>
  <c r="AB221" i="17"/>
  <c r="Z222" i="17"/>
  <c r="AC221" i="17"/>
  <c r="AA221" i="17"/>
  <c r="H218" i="17"/>
  <c r="G218" i="17" s="1"/>
  <c r="F219" i="17" s="1"/>
  <c r="X221" i="17"/>
  <c r="Y221" i="17"/>
  <c r="W221" i="17"/>
  <c r="V222" i="17"/>
  <c r="J219" i="17"/>
  <c r="L218" i="17"/>
  <c r="K218" i="17" s="1"/>
  <c r="S147" i="17"/>
  <c r="R148" i="17" s="1"/>
  <c r="AL89" i="17"/>
  <c r="D89" i="17"/>
  <c r="W219" i="14"/>
  <c r="V220" i="14" s="1"/>
  <c r="Y219" i="14"/>
  <c r="X219" i="14"/>
  <c r="L216" i="14"/>
  <c r="K216" i="14" s="1"/>
  <c r="J217" i="14" s="1"/>
  <c r="P217" i="14"/>
  <c r="O217" i="14" s="1"/>
  <c r="N218" i="14" s="1"/>
  <c r="H216" i="14"/>
  <c r="G216" i="14" s="1"/>
  <c r="F217" i="14" s="1"/>
  <c r="AA219" i="14"/>
  <c r="Z220" i="14"/>
  <c r="AC219" i="14"/>
  <c r="AB219" i="14"/>
  <c r="AM87" i="14"/>
  <c r="B88" i="14"/>
  <c r="P217" i="16"/>
  <c r="O217" i="16" s="1"/>
  <c r="N218" i="16" s="1"/>
  <c r="L216" i="16"/>
  <c r="K216" i="16" s="1"/>
  <c r="J217" i="16" s="1"/>
  <c r="H218" i="16"/>
  <c r="G218" i="16" s="1"/>
  <c r="F219" i="16" s="1"/>
  <c r="Y221" i="16"/>
  <c r="X221" i="16"/>
  <c r="W221" i="16"/>
  <c r="V222" i="16" s="1"/>
  <c r="AL88" i="16"/>
  <c r="D88" i="16"/>
  <c r="AB220" i="16"/>
  <c r="AA220" i="16"/>
  <c r="Z221" i="16" s="1"/>
  <c r="AC220" i="16"/>
  <c r="AC168" i="12"/>
  <c r="AA168" i="12"/>
  <c r="Z169" i="12" s="1"/>
  <c r="Y176" i="12"/>
  <c r="X176" i="12"/>
  <c r="U129" i="12"/>
  <c r="AO129" i="12" s="1"/>
  <c r="T129" i="12"/>
  <c r="L214" i="12"/>
  <c r="K214" i="12" s="1"/>
  <c r="J215" i="12" s="1"/>
  <c r="H214" i="12"/>
  <c r="G214" i="12" s="1"/>
  <c r="F215" i="12" s="1"/>
  <c r="P213" i="12"/>
  <c r="O213" i="12" s="1"/>
  <c r="N214" i="12" s="1"/>
  <c r="AN86" i="12"/>
  <c r="C86" i="12"/>
  <c r="S149" i="14" l="1"/>
  <c r="R150" i="14" s="1"/>
  <c r="AO143" i="16"/>
  <c r="S143" i="16"/>
  <c r="R144" i="16" s="1"/>
  <c r="H219" i="17"/>
  <c r="G219" i="17" s="1"/>
  <c r="F220" i="17" s="1"/>
  <c r="Y222" i="17"/>
  <c r="W222" i="17"/>
  <c r="V223" i="17" s="1"/>
  <c r="X222" i="17"/>
  <c r="AC222" i="17"/>
  <c r="AB222" i="17"/>
  <c r="AA222" i="17"/>
  <c r="Z223" i="17" s="1"/>
  <c r="U148" i="17"/>
  <c r="AO148" i="17" s="1"/>
  <c r="T148" i="17"/>
  <c r="L219" i="17"/>
  <c r="K219" i="17" s="1"/>
  <c r="J220" i="17" s="1"/>
  <c r="AN89" i="17"/>
  <c r="C89" i="17"/>
  <c r="P220" i="17"/>
  <c r="O220" i="17" s="1"/>
  <c r="N221" i="17" s="1"/>
  <c r="H217" i="14"/>
  <c r="G217" i="14" s="1"/>
  <c r="F218" i="14" s="1"/>
  <c r="L217" i="14"/>
  <c r="K217" i="14" s="1"/>
  <c r="J218" i="14" s="1"/>
  <c r="P218" i="14"/>
  <c r="O218" i="14" s="1"/>
  <c r="N219" i="14" s="1"/>
  <c r="X220" i="14"/>
  <c r="W220" i="14"/>
  <c r="V221" i="14" s="1"/>
  <c r="Y220" i="14"/>
  <c r="AB220" i="14"/>
  <c r="AA220" i="14"/>
  <c r="Z221" i="14" s="1"/>
  <c r="AC220" i="14"/>
  <c r="AL88" i="14"/>
  <c r="D88" i="14"/>
  <c r="AC221" i="16"/>
  <c r="AB221" i="16"/>
  <c r="AA221" i="16"/>
  <c r="Z222" i="16" s="1"/>
  <c r="H219" i="16"/>
  <c r="G219" i="16" s="1"/>
  <c r="F220" i="16" s="1"/>
  <c r="L217" i="16"/>
  <c r="K217" i="16" s="1"/>
  <c r="J218" i="16" s="1"/>
  <c r="P218" i="16"/>
  <c r="O218" i="16" s="1"/>
  <c r="N219" i="16" s="1"/>
  <c r="Y222" i="16"/>
  <c r="X222" i="16"/>
  <c r="W222" i="16"/>
  <c r="V223" i="16" s="1"/>
  <c r="AN88" i="16"/>
  <c r="C88" i="16"/>
  <c r="AC169" i="12"/>
  <c r="AB169" i="12"/>
  <c r="W176" i="12"/>
  <c r="V177" i="12" s="1"/>
  <c r="S129" i="12"/>
  <c r="R130" i="12" s="1"/>
  <c r="P214" i="12"/>
  <c r="O214" i="12" s="1"/>
  <c r="N215" i="12" s="1"/>
  <c r="H215" i="12"/>
  <c r="G215" i="12" s="1"/>
  <c r="F216" i="12" s="1"/>
  <c r="L215" i="12"/>
  <c r="K215" i="12" s="1"/>
  <c r="J216" i="12" s="1"/>
  <c r="AM86" i="12"/>
  <c r="B87" i="12"/>
  <c r="T150" i="14" l="1"/>
  <c r="U150" i="14"/>
  <c r="AO150" i="14" s="1"/>
  <c r="T144" i="16"/>
  <c r="U144" i="16"/>
  <c r="AO144" i="16" s="1"/>
  <c r="AC223" i="17"/>
  <c r="AB223" i="17"/>
  <c r="AA223" i="17"/>
  <c r="Z224" i="17" s="1"/>
  <c r="L220" i="17"/>
  <c r="K220" i="17" s="1"/>
  <c r="J221" i="17" s="1"/>
  <c r="Y223" i="17"/>
  <c r="X223" i="17"/>
  <c r="W223" i="17"/>
  <c r="V224" i="17" s="1"/>
  <c r="P221" i="17"/>
  <c r="O221" i="17" s="1"/>
  <c r="N222" i="17" s="1"/>
  <c r="AM89" i="17"/>
  <c r="B90" i="17"/>
  <c r="S148" i="17"/>
  <c r="R149" i="17" s="1"/>
  <c r="H220" i="17"/>
  <c r="G220" i="17" s="1"/>
  <c r="F221" i="17" s="1"/>
  <c r="H218" i="14"/>
  <c r="G218" i="14" s="1"/>
  <c r="F219" i="14" s="1"/>
  <c r="P219" i="14"/>
  <c r="O219" i="14" s="1"/>
  <c r="N220" i="14" s="1"/>
  <c r="Y221" i="14"/>
  <c r="X221" i="14"/>
  <c r="W221" i="14"/>
  <c r="V222" i="14" s="1"/>
  <c r="AC221" i="14"/>
  <c r="AB221" i="14"/>
  <c r="AA221" i="14"/>
  <c r="Z222" i="14" s="1"/>
  <c r="L218" i="14"/>
  <c r="K218" i="14" s="1"/>
  <c r="J219" i="14" s="1"/>
  <c r="AN88" i="14"/>
  <c r="C88" i="14"/>
  <c r="AC222" i="16"/>
  <c r="AB222" i="16"/>
  <c r="AA222" i="16"/>
  <c r="Z223" i="16" s="1"/>
  <c r="H220" i="16"/>
  <c r="G220" i="16" s="1"/>
  <c r="F221" i="16" s="1"/>
  <c r="P219" i="16"/>
  <c r="O219" i="16" s="1"/>
  <c r="N220" i="16" s="1"/>
  <c r="L218" i="16"/>
  <c r="K218" i="16" s="1"/>
  <c r="J219" i="16" s="1"/>
  <c r="AM88" i="16"/>
  <c r="B89" i="16"/>
  <c r="W223" i="16"/>
  <c r="V224" i="16" s="1"/>
  <c r="Y223" i="16"/>
  <c r="X223" i="16"/>
  <c r="AA169" i="12"/>
  <c r="Z170" i="12" s="1"/>
  <c r="X177" i="12"/>
  <c r="Y177" i="12"/>
  <c r="U130" i="12"/>
  <c r="AO130" i="12" s="1"/>
  <c r="T130" i="12"/>
  <c r="L216" i="12"/>
  <c r="K216" i="12" s="1"/>
  <c r="J217" i="12" s="1"/>
  <c r="H216" i="12"/>
  <c r="G216" i="12" s="1"/>
  <c r="F217" i="12" s="1"/>
  <c r="P215" i="12"/>
  <c r="O215" i="12" s="1"/>
  <c r="N216" i="12" s="1"/>
  <c r="AL87" i="12"/>
  <c r="D87" i="12"/>
  <c r="S144" i="16" l="1"/>
  <c r="R145" i="16" s="1"/>
  <c r="T145" i="16" s="1"/>
  <c r="S150" i="14"/>
  <c r="R151" i="14" s="1"/>
  <c r="S151" i="14" s="1"/>
  <c r="R152" i="14" s="1"/>
  <c r="T151" i="14"/>
  <c r="U151" i="14"/>
  <c r="AO151" i="14" s="1"/>
  <c r="U145" i="16"/>
  <c r="AO145" i="16" s="1"/>
  <c r="P222" i="17"/>
  <c r="O222" i="17" s="1"/>
  <c r="N223" i="17" s="1"/>
  <c r="AA224" i="17"/>
  <c r="Z225" i="17"/>
  <c r="AC224" i="17"/>
  <c r="AB224" i="17"/>
  <c r="W224" i="17"/>
  <c r="V225" i="17" s="1"/>
  <c r="Y224" i="17"/>
  <c r="X224" i="17"/>
  <c r="L221" i="17"/>
  <c r="K221" i="17" s="1"/>
  <c r="J222" i="17" s="1"/>
  <c r="H221" i="17"/>
  <c r="G221" i="17" s="1"/>
  <c r="F222" i="17" s="1"/>
  <c r="U149" i="17"/>
  <c r="AO149" i="17" s="1"/>
  <c r="T149" i="17"/>
  <c r="AL90" i="17"/>
  <c r="D90" i="17"/>
  <c r="P220" i="14"/>
  <c r="O220" i="14" s="1"/>
  <c r="N221" i="14" s="1"/>
  <c r="L219" i="14"/>
  <c r="K219" i="14" s="1"/>
  <c r="J220" i="14" s="1"/>
  <c r="AC222" i="14"/>
  <c r="AB222" i="14"/>
  <c r="AA222" i="14"/>
  <c r="Z223" i="14" s="1"/>
  <c r="Y222" i="14"/>
  <c r="X222" i="14"/>
  <c r="W222" i="14"/>
  <c r="V223" i="14" s="1"/>
  <c r="H219" i="14"/>
  <c r="G219" i="14" s="1"/>
  <c r="F220" i="14" s="1"/>
  <c r="AM88" i="14"/>
  <c r="B89" i="14"/>
  <c r="H221" i="16"/>
  <c r="G221" i="16" s="1"/>
  <c r="F222" i="16" s="1"/>
  <c r="AA223" i="16"/>
  <c r="Z224" i="16"/>
  <c r="AC223" i="16"/>
  <c r="AB223" i="16"/>
  <c r="L219" i="16"/>
  <c r="K219" i="16" s="1"/>
  <c r="J220" i="16" s="1"/>
  <c r="P220" i="16"/>
  <c r="O220" i="16" s="1"/>
  <c r="N221" i="16" s="1"/>
  <c r="X224" i="16"/>
  <c r="W224" i="16"/>
  <c r="V225" i="16" s="1"/>
  <c r="Y224" i="16"/>
  <c r="AL89" i="16"/>
  <c r="D89" i="16"/>
  <c r="AB170" i="12"/>
  <c r="AC170" i="12"/>
  <c r="AA170" i="12" s="1"/>
  <c r="Z171" i="12" s="1"/>
  <c r="W177" i="12"/>
  <c r="V178" i="12" s="1"/>
  <c r="S130" i="12"/>
  <c r="R131" i="12" s="1"/>
  <c r="H217" i="12"/>
  <c r="G217" i="12" s="1"/>
  <c r="F218" i="12" s="1"/>
  <c r="P216" i="12"/>
  <c r="O216" i="12" s="1"/>
  <c r="N217" i="12" s="1"/>
  <c r="L217" i="12"/>
  <c r="K217" i="12" s="1"/>
  <c r="J218" i="12" s="1"/>
  <c r="AN87" i="12"/>
  <c r="C87" i="12"/>
  <c r="S145" i="16" l="1"/>
  <c r="R146" i="16" s="1"/>
  <c r="U146" i="16" s="1"/>
  <c r="AO146" i="16" s="1"/>
  <c r="U152" i="14"/>
  <c r="AO152" i="14" s="1"/>
  <c r="T152" i="14"/>
  <c r="H222" i="17"/>
  <c r="G222" i="17" s="1"/>
  <c r="F223" i="17" s="1"/>
  <c r="X225" i="17"/>
  <c r="W225" i="17"/>
  <c r="V226" i="17" s="1"/>
  <c r="Y225" i="17"/>
  <c r="L222" i="17"/>
  <c r="K222" i="17" s="1"/>
  <c r="J223" i="17" s="1"/>
  <c r="P223" i="17"/>
  <c r="O223" i="17" s="1"/>
  <c r="N224" i="17" s="1"/>
  <c r="AB225" i="17"/>
  <c r="AA225" i="17"/>
  <c r="Z226" i="17" s="1"/>
  <c r="AC225" i="17"/>
  <c r="S149" i="17"/>
  <c r="R150" i="17" s="1"/>
  <c r="AN90" i="17"/>
  <c r="C90" i="17"/>
  <c r="T146" i="16"/>
  <c r="W223" i="14"/>
  <c r="V224" i="14" s="1"/>
  <c r="Y223" i="14"/>
  <c r="X223" i="14"/>
  <c r="L220" i="14"/>
  <c r="K220" i="14" s="1"/>
  <c r="J221" i="14" s="1"/>
  <c r="H220" i="14"/>
  <c r="G220" i="14" s="1"/>
  <c r="F221" i="14" s="1"/>
  <c r="AA223" i="14"/>
  <c r="Z224" i="14" s="1"/>
  <c r="AC223" i="14"/>
  <c r="AB223" i="14"/>
  <c r="P221" i="14"/>
  <c r="O221" i="14" s="1"/>
  <c r="N222" i="14" s="1"/>
  <c r="AL89" i="14"/>
  <c r="D89" i="14"/>
  <c r="L220" i="16"/>
  <c r="K220" i="16" s="1"/>
  <c r="J221" i="16" s="1"/>
  <c r="Y225" i="16"/>
  <c r="X225" i="16"/>
  <c r="W225" i="16"/>
  <c r="V226" i="16" s="1"/>
  <c r="P221" i="16"/>
  <c r="O221" i="16" s="1"/>
  <c r="N222" i="16" s="1"/>
  <c r="H222" i="16"/>
  <c r="G222" i="16" s="1"/>
  <c r="F223" i="16" s="1"/>
  <c r="AB224" i="16"/>
  <c r="AA224" i="16"/>
  <c r="Z225" i="16" s="1"/>
  <c r="AC224" i="16"/>
  <c r="AN89" i="16"/>
  <c r="C89" i="16"/>
  <c r="AB171" i="12"/>
  <c r="AC171" i="12"/>
  <c r="AA171" i="12" s="1"/>
  <c r="Z172" i="12" s="1"/>
  <c r="X178" i="12"/>
  <c r="Y178" i="12"/>
  <c r="T131" i="12"/>
  <c r="U131" i="12"/>
  <c r="AO131" i="12" s="1"/>
  <c r="L218" i="12"/>
  <c r="K218" i="12" s="1"/>
  <c r="J219" i="12" s="1"/>
  <c r="P217" i="12"/>
  <c r="O217" i="12" s="1"/>
  <c r="N218" i="12" s="1"/>
  <c r="H218" i="12"/>
  <c r="G218" i="12" s="1"/>
  <c r="F219" i="12" s="1"/>
  <c r="AM87" i="12"/>
  <c r="B88" i="12"/>
  <c r="S146" i="16" l="1"/>
  <c r="R147" i="16" s="1"/>
  <c r="S152" i="14"/>
  <c r="R153" i="14" s="1"/>
  <c r="AC226" i="17"/>
  <c r="AB226" i="17"/>
  <c r="AA226" i="17"/>
  <c r="Z227" i="17" s="1"/>
  <c r="Y226" i="17"/>
  <c r="X226" i="17"/>
  <c r="W226" i="17"/>
  <c r="V227" i="17" s="1"/>
  <c r="P224" i="17"/>
  <c r="O224" i="17" s="1"/>
  <c r="N225" i="17" s="1"/>
  <c r="L223" i="17"/>
  <c r="K223" i="17" s="1"/>
  <c r="J224" i="17" s="1"/>
  <c r="H223" i="17"/>
  <c r="G223" i="17" s="1"/>
  <c r="F224" i="17" s="1"/>
  <c r="U150" i="17"/>
  <c r="AO150" i="17" s="1"/>
  <c r="T150" i="17"/>
  <c r="AM90" i="17"/>
  <c r="B91" i="17"/>
  <c r="U147" i="16"/>
  <c r="T147" i="16"/>
  <c r="AB224" i="14"/>
  <c r="AA224" i="14"/>
  <c r="Z225" i="14"/>
  <c r="AC224" i="14"/>
  <c r="L221" i="14"/>
  <c r="K221" i="14" s="1"/>
  <c r="J222" i="14" s="1"/>
  <c r="P222" i="14"/>
  <c r="O222" i="14" s="1"/>
  <c r="N223" i="14" s="1"/>
  <c r="H221" i="14"/>
  <c r="G221" i="14" s="1"/>
  <c r="F222" i="14" s="1"/>
  <c r="X224" i="14"/>
  <c r="W224" i="14"/>
  <c r="V225" i="14" s="1"/>
  <c r="Y224" i="14"/>
  <c r="AN89" i="14"/>
  <c r="C89" i="14"/>
  <c r="H223" i="16"/>
  <c r="G223" i="16" s="1"/>
  <c r="F224" i="16" s="1"/>
  <c r="P222" i="16"/>
  <c r="O222" i="16" s="1"/>
  <c r="N223" i="16" s="1"/>
  <c r="AC225" i="16"/>
  <c r="AB225" i="16"/>
  <c r="AA225" i="16"/>
  <c r="Z226" i="16" s="1"/>
  <c r="L221" i="16"/>
  <c r="K221" i="16" s="1"/>
  <c r="J222" i="16" s="1"/>
  <c r="AM89" i="16"/>
  <c r="B90" i="16"/>
  <c r="Y226" i="16"/>
  <c r="X226" i="16"/>
  <c r="W226" i="16"/>
  <c r="V227" i="16" s="1"/>
  <c r="AB172" i="12"/>
  <c r="AC172" i="12"/>
  <c r="AA172" i="12" s="1"/>
  <c r="Z173" i="12" s="1"/>
  <c r="W178" i="12"/>
  <c r="V179" i="12" s="1"/>
  <c r="X179" i="12" s="1"/>
  <c r="S131" i="12"/>
  <c r="R132" i="12" s="1"/>
  <c r="H219" i="12"/>
  <c r="G219" i="12" s="1"/>
  <c r="F220" i="12" s="1"/>
  <c r="L219" i="12"/>
  <c r="K219" i="12" s="1"/>
  <c r="J220" i="12" s="1"/>
  <c r="P218" i="12"/>
  <c r="O218" i="12" s="1"/>
  <c r="N219" i="12" s="1"/>
  <c r="AL88" i="12"/>
  <c r="D88" i="12"/>
  <c r="T153" i="14" l="1"/>
  <c r="U153" i="14"/>
  <c r="AO153" i="14" s="1"/>
  <c r="S153" i="14"/>
  <c r="R154" i="14" s="1"/>
  <c r="L224" i="17"/>
  <c r="K224" i="17" s="1"/>
  <c r="J225" i="17" s="1"/>
  <c r="P225" i="17"/>
  <c r="O225" i="17" s="1"/>
  <c r="N226" i="17" s="1"/>
  <c r="AC227" i="17"/>
  <c r="AB227" i="17"/>
  <c r="AA227" i="17"/>
  <c r="Z228" i="17" s="1"/>
  <c r="Y227" i="17"/>
  <c r="X227" i="17"/>
  <c r="W227" i="17"/>
  <c r="V228" i="17" s="1"/>
  <c r="H224" i="17"/>
  <c r="G224" i="17" s="1"/>
  <c r="F225" i="17" s="1"/>
  <c r="AL91" i="17"/>
  <c r="D91" i="17"/>
  <c r="S150" i="17"/>
  <c r="R151" i="17" s="1"/>
  <c r="AO147" i="16"/>
  <c r="S147" i="16"/>
  <c r="R148" i="16" s="1"/>
  <c r="H222" i="14"/>
  <c r="G222" i="14" s="1"/>
  <c r="F223" i="14" s="1"/>
  <c r="P223" i="14"/>
  <c r="O223" i="14" s="1"/>
  <c r="N224" i="14" s="1"/>
  <c r="Y225" i="14"/>
  <c r="X225" i="14"/>
  <c r="W225" i="14"/>
  <c r="V226" i="14" s="1"/>
  <c r="L222" i="14"/>
  <c r="K222" i="14" s="1"/>
  <c r="J223" i="14" s="1"/>
  <c r="AC225" i="14"/>
  <c r="AB225" i="14"/>
  <c r="AA225" i="14"/>
  <c r="Z226" i="14" s="1"/>
  <c r="AM89" i="14"/>
  <c r="B90" i="14"/>
  <c r="W227" i="16"/>
  <c r="V228" i="16" s="1"/>
  <c r="Y227" i="16"/>
  <c r="X227" i="16"/>
  <c r="L222" i="16"/>
  <c r="K222" i="16" s="1"/>
  <c r="J223" i="16" s="1"/>
  <c r="P223" i="16"/>
  <c r="O223" i="16" s="1"/>
  <c r="N224" i="16" s="1"/>
  <c r="AC226" i="16"/>
  <c r="AB226" i="16"/>
  <c r="AA226" i="16"/>
  <c r="Z227" i="16" s="1"/>
  <c r="H224" i="16"/>
  <c r="G224" i="16" s="1"/>
  <c r="F225" i="16" s="1"/>
  <c r="AL90" i="16"/>
  <c r="D90" i="16"/>
  <c r="AB173" i="12"/>
  <c r="AC173" i="12"/>
  <c r="Y179" i="12"/>
  <c r="W179" i="12" s="1"/>
  <c r="V180" i="12" s="1"/>
  <c r="U132" i="12"/>
  <c r="AO132" i="12" s="1"/>
  <c r="T132" i="12"/>
  <c r="P219" i="12"/>
  <c r="O219" i="12" s="1"/>
  <c r="N220" i="12" s="1"/>
  <c r="L220" i="12"/>
  <c r="K220" i="12" s="1"/>
  <c r="J221" i="12" s="1"/>
  <c r="H220" i="12"/>
  <c r="G220" i="12" s="1"/>
  <c r="F221" i="12" s="1"/>
  <c r="AN88" i="12"/>
  <c r="C88" i="12"/>
  <c r="U154" i="14" l="1"/>
  <c r="AO154" i="14" s="1"/>
  <c r="T154" i="14"/>
  <c r="W228" i="17"/>
  <c r="V229" i="17"/>
  <c r="Y228" i="17"/>
  <c r="X228" i="17"/>
  <c r="P226" i="17"/>
  <c r="O226" i="17" s="1"/>
  <c r="N227" i="17" s="1"/>
  <c r="H225" i="17"/>
  <c r="G225" i="17" s="1"/>
  <c r="F226" i="17" s="1"/>
  <c r="AA228" i="17"/>
  <c r="AC228" i="17"/>
  <c r="AB228" i="17"/>
  <c r="Z229" i="17"/>
  <c r="L225" i="17"/>
  <c r="K225" i="17" s="1"/>
  <c r="J226" i="17" s="1"/>
  <c r="T151" i="17"/>
  <c r="U151" i="17"/>
  <c r="AO151" i="17" s="1"/>
  <c r="AN91" i="17"/>
  <c r="C91" i="17"/>
  <c r="U148" i="16"/>
  <c r="AO148" i="16" s="1"/>
  <c r="T148" i="16"/>
  <c r="L223" i="14"/>
  <c r="K223" i="14" s="1"/>
  <c r="J224" i="14" s="1"/>
  <c r="P224" i="14"/>
  <c r="O224" i="14" s="1"/>
  <c r="N225" i="14" s="1"/>
  <c r="Y226" i="14"/>
  <c r="X226" i="14"/>
  <c r="W226" i="14"/>
  <c r="V227" i="14" s="1"/>
  <c r="H223" i="14"/>
  <c r="G223" i="14" s="1"/>
  <c r="F224" i="14" s="1"/>
  <c r="AC226" i="14"/>
  <c r="AB226" i="14"/>
  <c r="AA226" i="14"/>
  <c r="Z227" i="14" s="1"/>
  <c r="AL90" i="14"/>
  <c r="D90" i="14"/>
  <c r="H225" i="16"/>
  <c r="G225" i="16" s="1"/>
  <c r="F226" i="16" s="1"/>
  <c r="P224" i="16"/>
  <c r="O224" i="16" s="1"/>
  <c r="N225" i="16" s="1"/>
  <c r="AA227" i="16"/>
  <c r="Z228" i="16" s="1"/>
  <c r="AC227" i="16"/>
  <c r="AB227" i="16"/>
  <c r="L223" i="16"/>
  <c r="K223" i="16" s="1"/>
  <c r="J224" i="16" s="1"/>
  <c r="X228" i="16"/>
  <c r="W228" i="16"/>
  <c r="V229" i="16" s="1"/>
  <c r="Y228" i="16"/>
  <c r="AN90" i="16"/>
  <c r="C90" i="16"/>
  <c r="AA173" i="12"/>
  <c r="Z174" i="12" s="1"/>
  <c r="AB174" i="12" s="1"/>
  <c r="X180" i="12"/>
  <c r="Y180" i="12"/>
  <c r="S132" i="12"/>
  <c r="R133" i="12" s="1"/>
  <c r="H221" i="12"/>
  <c r="G221" i="12" s="1"/>
  <c r="F222" i="12" s="1"/>
  <c r="L221" i="12"/>
  <c r="K221" i="12" s="1"/>
  <c r="J222" i="12" s="1"/>
  <c r="P220" i="12"/>
  <c r="O220" i="12" s="1"/>
  <c r="N221" i="12" s="1"/>
  <c r="AM88" i="12"/>
  <c r="B89" i="12"/>
  <c r="S154" i="14" l="1"/>
  <c r="R155" i="14" s="1"/>
  <c r="S151" i="17"/>
  <c r="R152" i="17" s="1"/>
  <c r="U152" i="17" s="1"/>
  <c r="AO152" i="17" s="1"/>
  <c r="L226" i="17"/>
  <c r="K226" i="17" s="1"/>
  <c r="J227" i="17" s="1"/>
  <c r="H226" i="17"/>
  <c r="G226" i="17" s="1"/>
  <c r="F227" i="17" s="1"/>
  <c r="T152" i="17"/>
  <c r="P227" i="17"/>
  <c r="O227" i="17" s="1"/>
  <c r="N228" i="17" s="1"/>
  <c r="AM91" i="17"/>
  <c r="B92" i="17"/>
  <c r="AB229" i="17"/>
  <c r="AA229" i="17"/>
  <c r="AC229" i="17"/>
  <c r="Z230" i="17"/>
  <c r="X229" i="17"/>
  <c r="W229" i="17"/>
  <c r="V230" i="17" s="1"/>
  <c r="Y229" i="17"/>
  <c r="S148" i="16"/>
  <c r="R149" i="16" s="1"/>
  <c r="W227" i="14"/>
  <c r="V228" i="14" s="1"/>
  <c r="Y227" i="14"/>
  <c r="X227" i="14"/>
  <c r="P225" i="14"/>
  <c r="O225" i="14" s="1"/>
  <c r="N226" i="14" s="1"/>
  <c r="H224" i="14"/>
  <c r="G224" i="14" s="1"/>
  <c r="F225" i="14" s="1"/>
  <c r="L224" i="14"/>
  <c r="K224" i="14" s="1"/>
  <c r="J225" i="14" s="1"/>
  <c r="AA227" i="14"/>
  <c r="Z228" i="14" s="1"/>
  <c r="AC227" i="14"/>
  <c r="AB227" i="14"/>
  <c r="AN90" i="14"/>
  <c r="C90" i="14"/>
  <c r="L224" i="16"/>
  <c r="K224" i="16" s="1"/>
  <c r="J225" i="16" s="1"/>
  <c r="P225" i="16"/>
  <c r="O225" i="16" s="1"/>
  <c r="N226" i="16" s="1"/>
  <c r="Y229" i="16"/>
  <c r="X229" i="16"/>
  <c r="W229" i="16"/>
  <c r="V230" i="16" s="1"/>
  <c r="H226" i="16"/>
  <c r="G226" i="16" s="1"/>
  <c r="F227" i="16" s="1"/>
  <c r="AB228" i="16"/>
  <c r="AA228" i="16"/>
  <c r="Z229" i="16" s="1"/>
  <c r="AC228" i="16"/>
  <c r="AM90" i="16"/>
  <c r="B91" i="16"/>
  <c r="AC174" i="12"/>
  <c r="AA174" i="12" s="1"/>
  <c r="Z175" i="12" s="1"/>
  <c r="W180" i="12"/>
  <c r="V181" i="12" s="1"/>
  <c r="U133" i="12"/>
  <c r="AO133" i="12" s="1"/>
  <c r="T133" i="12"/>
  <c r="L222" i="12"/>
  <c r="K222" i="12" s="1"/>
  <c r="J223" i="12" s="1"/>
  <c r="P221" i="12"/>
  <c r="O221" i="12" s="1"/>
  <c r="N222" i="12" s="1"/>
  <c r="H222" i="12"/>
  <c r="G222" i="12" s="1"/>
  <c r="F223" i="12" s="1"/>
  <c r="AL89" i="12"/>
  <c r="D89" i="12"/>
  <c r="T155" i="14" l="1"/>
  <c r="U155" i="14"/>
  <c r="AO155" i="14" s="1"/>
  <c r="S152" i="17"/>
  <c r="R153" i="17" s="1"/>
  <c r="U153" i="17" s="1"/>
  <c r="AO153" i="17" s="1"/>
  <c r="P228" i="17"/>
  <c r="O228" i="17" s="1"/>
  <c r="N229" i="17" s="1"/>
  <c r="H227" i="17"/>
  <c r="G227" i="17" s="1"/>
  <c r="F228" i="17" s="1"/>
  <c r="Y230" i="17"/>
  <c r="X230" i="17"/>
  <c r="W230" i="17"/>
  <c r="V231" i="17" s="1"/>
  <c r="L227" i="17"/>
  <c r="K227" i="17" s="1"/>
  <c r="J228" i="17" s="1"/>
  <c r="AC230" i="17"/>
  <c r="AB230" i="17"/>
  <c r="AA230" i="17"/>
  <c r="Z231" i="17" s="1"/>
  <c r="AL92" i="17"/>
  <c r="D92" i="17"/>
  <c r="T149" i="16"/>
  <c r="U149" i="16"/>
  <c r="AO149" i="16" s="1"/>
  <c r="P226" i="14"/>
  <c r="O226" i="14" s="1"/>
  <c r="N227" i="14" s="1"/>
  <c r="L225" i="14"/>
  <c r="K225" i="14" s="1"/>
  <c r="J226" i="14" s="1"/>
  <c r="H225" i="14"/>
  <c r="G225" i="14" s="1"/>
  <c r="F226" i="14" s="1"/>
  <c r="X228" i="14"/>
  <c r="W228" i="14"/>
  <c r="V229" i="14" s="1"/>
  <c r="Y228" i="14"/>
  <c r="AB228" i="14"/>
  <c r="AA228" i="14"/>
  <c r="Z229" i="14" s="1"/>
  <c r="AC228" i="14"/>
  <c r="AM90" i="14"/>
  <c r="B91" i="14"/>
  <c r="AC229" i="16"/>
  <c r="AB229" i="16"/>
  <c r="AA229" i="16"/>
  <c r="Z230" i="16" s="1"/>
  <c r="H227" i="16"/>
  <c r="G227" i="16" s="1"/>
  <c r="F228" i="16" s="1"/>
  <c r="P226" i="16"/>
  <c r="O226" i="16" s="1"/>
  <c r="N227" i="16" s="1"/>
  <c r="Y230" i="16"/>
  <c r="X230" i="16"/>
  <c r="W230" i="16"/>
  <c r="V231" i="16" s="1"/>
  <c r="L225" i="16"/>
  <c r="K225" i="16" s="1"/>
  <c r="J226" i="16" s="1"/>
  <c r="AL91" i="16"/>
  <c r="D91" i="16"/>
  <c r="AB175" i="12"/>
  <c r="AC175" i="12"/>
  <c r="Y181" i="12"/>
  <c r="X181" i="12"/>
  <c r="S133" i="12"/>
  <c r="R134" i="12" s="1"/>
  <c r="P222" i="12"/>
  <c r="O222" i="12" s="1"/>
  <c r="N223" i="12" s="1"/>
  <c r="H223" i="12"/>
  <c r="G223" i="12" s="1"/>
  <c r="F224" i="12" s="1"/>
  <c r="L223" i="12"/>
  <c r="K223" i="12" s="1"/>
  <c r="J224" i="12" s="1"/>
  <c r="AN89" i="12"/>
  <c r="C89" i="12"/>
  <c r="S155" i="14" l="1"/>
  <c r="R156" i="14" s="1"/>
  <c r="U156" i="14" s="1"/>
  <c r="T153" i="17"/>
  <c r="T156" i="14"/>
  <c r="AC231" i="17"/>
  <c r="AB231" i="17"/>
  <c r="AA231" i="17"/>
  <c r="Z232" i="17" s="1"/>
  <c r="L228" i="17"/>
  <c r="K228" i="17" s="1"/>
  <c r="J229" i="17" s="1"/>
  <c r="H228" i="17"/>
  <c r="G228" i="17" s="1"/>
  <c r="F229" i="17" s="1"/>
  <c r="Y231" i="17"/>
  <c r="X231" i="17"/>
  <c r="W231" i="17"/>
  <c r="V232" i="17" s="1"/>
  <c r="P229" i="17"/>
  <c r="O229" i="17" s="1"/>
  <c r="N230" i="17" s="1"/>
  <c r="S153" i="17"/>
  <c r="R154" i="17" s="1"/>
  <c r="AN92" i="17"/>
  <c r="C92" i="17"/>
  <c r="S149" i="16"/>
  <c r="R150" i="16" s="1"/>
  <c r="L226" i="14"/>
  <c r="K226" i="14" s="1"/>
  <c r="J227" i="14" s="1"/>
  <c r="P227" i="14"/>
  <c r="O227" i="14" s="1"/>
  <c r="N228" i="14" s="1"/>
  <c r="AC229" i="14"/>
  <c r="AB229" i="14"/>
  <c r="AA229" i="14"/>
  <c r="Z230" i="14" s="1"/>
  <c r="Y229" i="14"/>
  <c r="X229" i="14"/>
  <c r="W229" i="14"/>
  <c r="V230" i="14" s="1"/>
  <c r="H226" i="14"/>
  <c r="G226" i="14" s="1"/>
  <c r="F227" i="14" s="1"/>
  <c r="AL91" i="14"/>
  <c r="D91" i="14"/>
  <c r="W231" i="16"/>
  <c r="Y231" i="16"/>
  <c r="X231" i="16"/>
  <c r="V232" i="16"/>
  <c r="H228" i="16"/>
  <c r="G228" i="16" s="1"/>
  <c r="F229" i="16" s="1"/>
  <c r="Z231" i="16"/>
  <c r="AC230" i="16"/>
  <c r="AB230" i="16"/>
  <c r="AA230" i="16"/>
  <c r="L226" i="16"/>
  <c r="K226" i="16" s="1"/>
  <c r="J227" i="16" s="1"/>
  <c r="P227" i="16"/>
  <c r="O227" i="16" s="1"/>
  <c r="N228" i="16" s="1"/>
  <c r="AN91" i="16"/>
  <c r="C91" i="16"/>
  <c r="AA175" i="12"/>
  <c r="Z176" i="12" s="1"/>
  <c r="W181" i="12"/>
  <c r="V182" i="12" s="1"/>
  <c r="Y182" i="12" s="1"/>
  <c r="T134" i="12"/>
  <c r="U134" i="12"/>
  <c r="AO134" i="12" s="1"/>
  <c r="L224" i="12"/>
  <c r="K224" i="12" s="1"/>
  <c r="J225" i="12" s="1"/>
  <c r="H224" i="12"/>
  <c r="G224" i="12" s="1"/>
  <c r="F225" i="12" s="1"/>
  <c r="P223" i="12"/>
  <c r="O223" i="12" s="1"/>
  <c r="N224" i="12" s="1"/>
  <c r="AM89" i="12"/>
  <c r="B90" i="12"/>
  <c r="AO156" i="14" l="1"/>
  <c r="S156" i="14"/>
  <c r="R157" i="14" s="1"/>
  <c r="T157" i="14" s="1"/>
  <c r="U157" i="14"/>
  <c r="AO157" i="14" s="1"/>
  <c r="X182" i="12"/>
  <c r="L229" i="17"/>
  <c r="K229" i="17" s="1"/>
  <c r="J230" i="17" s="1"/>
  <c r="P230" i="17"/>
  <c r="O230" i="17" s="1"/>
  <c r="N231" i="17" s="1"/>
  <c r="W232" i="17"/>
  <c r="Y232" i="17"/>
  <c r="X232" i="17"/>
  <c r="V233" i="17"/>
  <c r="AA232" i="17"/>
  <c r="Z233" i="17"/>
  <c r="AC232" i="17"/>
  <c r="AB232" i="17"/>
  <c r="H229" i="17"/>
  <c r="G229" i="17" s="1"/>
  <c r="F230" i="17" s="1"/>
  <c r="T154" i="17"/>
  <c r="U154" i="17"/>
  <c r="AO154" i="17" s="1"/>
  <c r="AM92" i="17"/>
  <c r="B93" i="17"/>
  <c r="U150" i="16"/>
  <c r="AO150" i="16" s="1"/>
  <c r="T150" i="16"/>
  <c r="Y230" i="14"/>
  <c r="X230" i="14"/>
  <c r="W230" i="14"/>
  <c r="V231" i="14" s="1"/>
  <c r="P228" i="14"/>
  <c r="O228" i="14" s="1"/>
  <c r="N229" i="14" s="1"/>
  <c r="H227" i="14"/>
  <c r="G227" i="14" s="1"/>
  <c r="F228" i="14" s="1"/>
  <c r="AC230" i="14"/>
  <c r="AB230" i="14"/>
  <c r="AA230" i="14"/>
  <c r="Z231" i="14" s="1"/>
  <c r="L227" i="14"/>
  <c r="K227" i="14" s="1"/>
  <c r="J228" i="14" s="1"/>
  <c r="AN91" i="14"/>
  <c r="C91" i="14"/>
  <c r="P228" i="16"/>
  <c r="O228" i="16" s="1"/>
  <c r="N229" i="16" s="1"/>
  <c r="L227" i="16"/>
  <c r="K227" i="16" s="1"/>
  <c r="J228" i="16" s="1"/>
  <c r="H229" i="16"/>
  <c r="G229" i="16" s="1"/>
  <c r="F230" i="16" s="1"/>
  <c r="AM91" i="16"/>
  <c r="B92" i="16"/>
  <c r="X232" i="16"/>
  <c r="W232" i="16"/>
  <c r="V233" i="16" s="1"/>
  <c r="Y232" i="16"/>
  <c r="AA231" i="16"/>
  <c r="Z232" i="16" s="1"/>
  <c r="AC231" i="16"/>
  <c r="AB231" i="16"/>
  <c r="AB176" i="12"/>
  <c r="AC176" i="12"/>
  <c r="AA176" i="12" s="1"/>
  <c r="Z177" i="12" s="1"/>
  <c r="W182" i="12"/>
  <c r="V183" i="12" s="1"/>
  <c r="S134" i="12"/>
  <c r="R135" i="12" s="1"/>
  <c r="P224" i="12"/>
  <c r="O224" i="12" s="1"/>
  <c r="N225" i="12" s="1"/>
  <c r="H225" i="12"/>
  <c r="G225" i="12" s="1"/>
  <c r="F226" i="12" s="1"/>
  <c r="L225" i="12"/>
  <c r="K225" i="12" s="1"/>
  <c r="J226" i="12" s="1"/>
  <c r="AL90" i="12"/>
  <c r="D90" i="12"/>
  <c r="S157" i="14" l="1"/>
  <c r="R158" i="14" s="1"/>
  <c r="S150" i="16"/>
  <c r="R151" i="16" s="1"/>
  <c r="T151" i="16" s="1"/>
  <c r="H230" i="17"/>
  <c r="G230" i="17" s="1"/>
  <c r="F231" i="17" s="1"/>
  <c r="P231" i="17"/>
  <c r="O231" i="17" s="1"/>
  <c r="N232" i="17" s="1"/>
  <c r="L230" i="17"/>
  <c r="K230" i="17" s="1"/>
  <c r="J231" i="17" s="1"/>
  <c r="X233" i="17"/>
  <c r="W233" i="17"/>
  <c r="V234" i="17" s="1"/>
  <c r="Y233" i="17"/>
  <c r="AL93" i="17"/>
  <c r="D93" i="17"/>
  <c r="S154" i="17"/>
  <c r="R155" i="17" s="1"/>
  <c r="AB233" i="17"/>
  <c r="AA233" i="17"/>
  <c r="Z234" i="17" s="1"/>
  <c r="AC233" i="17"/>
  <c r="AA231" i="14"/>
  <c r="Z232" i="14" s="1"/>
  <c r="AC231" i="14"/>
  <c r="AB231" i="14"/>
  <c r="W231" i="14"/>
  <c r="V232" i="14" s="1"/>
  <c r="Y231" i="14"/>
  <c r="X231" i="14"/>
  <c r="P229" i="14"/>
  <c r="O229" i="14" s="1"/>
  <c r="N230" i="14" s="1"/>
  <c r="L228" i="14"/>
  <c r="K228" i="14" s="1"/>
  <c r="J229" i="14" s="1"/>
  <c r="H228" i="14"/>
  <c r="G228" i="14" s="1"/>
  <c r="F229" i="14" s="1"/>
  <c r="AM91" i="14"/>
  <c r="B92" i="14"/>
  <c r="H230" i="16"/>
  <c r="G230" i="16" s="1"/>
  <c r="F231" i="16" s="1"/>
  <c r="L228" i="16"/>
  <c r="K228" i="16" s="1"/>
  <c r="J229" i="16" s="1"/>
  <c r="P229" i="16"/>
  <c r="O229" i="16" s="1"/>
  <c r="N230" i="16" s="1"/>
  <c r="AB232" i="16"/>
  <c r="AA232" i="16"/>
  <c r="Z233" i="16" s="1"/>
  <c r="AC232" i="16"/>
  <c r="V234" i="16"/>
  <c r="Y233" i="16"/>
  <c r="X233" i="16"/>
  <c r="W233" i="16"/>
  <c r="AL92" i="16"/>
  <c r="D92" i="16"/>
  <c r="AC177" i="12"/>
  <c r="AB177" i="12"/>
  <c r="X183" i="12"/>
  <c r="Y183" i="12"/>
  <c r="U135" i="12"/>
  <c r="AO135" i="12" s="1"/>
  <c r="T135" i="12"/>
  <c r="H226" i="12"/>
  <c r="G226" i="12" s="1"/>
  <c r="F227" i="12" s="1"/>
  <c r="L226" i="12"/>
  <c r="K226" i="12" s="1"/>
  <c r="J227" i="12" s="1"/>
  <c r="P225" i="12"/>
  <c r="O225" i="12" s="1"/>
  <c r="N226" i="12" s="1"/>
  <c r="AN90" i="12"/>
  <c r="C90" i="12"/>
  <c r="U151" i="16" l="1"/>
  <c r="AO151" i="16" s="1"/>
  <c r="U158" i="14"/>
  <c r="AO158" i="14" s="1"/>
  <c r="T158" i="14"/>
  <c r="S151" i="16"/>
  <c r="R152" i="16" s="1"/>
  <c r="U152" i="16" s="1"/>
  <c r="AO152" i="16" s="1"/>
  <c r="AC234" i="17"/>
  <c r="AB234" i="17"/>
  <c r="AA234" i="17"/>
  <c r="Z235" i="17" s="1"/>
  <c r="L231" i="17"/>
  <c r="K231" i="17" s="1"/>
  <c r="J232" i="17" s="1"/>
  <c r="P232" i="17"/>
  <c r="O232" i="17" s="1"/>
  <c r="N233" i="17" s="1"/>
  <c r="Y234" i="17"/>
  <c r="X234" i="17"/>
  <c r="W234" i="17"/>
  <c r="V235" i="17" s="1"/>
  <c r="H231" i="17"/>
  <c r="G231" i="17" s="1"/>
  <c r="F232" i="17" s="1"/>
  <c r="T155" i="17"/>
  <c r="U155" i="17"/>
  <c r="AO155" i="17" s="1"/>
  <c r="AN93" i="17"/>
  <c r="C93" i="17"/>
  <c r="H229" i="14"/>
  <c r="G229" i="14" s="1"/>
  <c r="F230" i="14" s="1"/>
  <c r="P230" i="14"/>
  <c r="O230" i="14" s="1"/>
  <c r="N231" i="14" s="1"/>
  <c r="L229" i="14"/>
  <c r="K229" i="14" s="1"/>
  <c r="J230" i="14" s="1"/>
  <c r="X232" i="14"/>
  <c r="W232" i="14"/>
  <c r="V233" i="14" s="1"/>
  <c r="Y232" i="14"/>
  <c r="AB232" i="14"/>
  <c r="AA232" i="14"/>
  <c r="Z233" i="14" s="1"/>
  <c r="AC232" i="14"/>
  <c r="AL92" i="14"/>
  <c r="D92" i="14"/>
  <c r="L229" i="16"/>
  <c r="K229" i="16" s="1"/>
  <c r="J230" i="16" s="1"/>
  <c r="AN92" i="16"/>
  <c r="C92" i="16"/>
  <c r="H231" i="16"/>
  <c r="G231" i="16" s="1"/>
  <c r="F232" i="16" s="1"/>
  <c r="AC233" i="16"/>
  <c r="AB233" i="16"/>
  <c r="AA233" i="16"/>
  <c r="Z234" i="16" s="1"/>
  <c r="P230" i="16"/>
  <c r="O230" i="16" s="1"/>
  <c r="N231" i="16" s="1"/>
  <c r="Y234" i="16"/>
  <c r="X234" i="16"/>
  <c r="W234" i="16"/>
  <c r="V235" i="16" s="1"/>
  <c r="AA177" i="12"/>
  <c r="Z178" i="12" s="1"/>
  <c r="W183" i="12"/>
  <c r="V184" i="12" s="1"/>
  <c r="Y184" i="12" s="1"/>
  <c r="S135" i="12"/>
  <c r="R136" i="12" s="1"/>
  <c r="P226" i="12"/>
  <c r="O226" i="12" s="1"/>
  <c r="N227" i="12" s="1"/>
  <c r="L227" i="12"/>
  <c r="K227" i="12" s="1"/>
  <c r="J228" i="12" s="1"/>
  <c r="H227" i="12"/>
  <c r="G227" i="12" s="1"/>
  <c r="F228" i="12" s="1"/>
  <c r="AM90" i="12"/>
  <c r="B91" i="12"/>
  <c r="T152" i="16" l="1"/>
  <c r="S158" i="14"/>
  <c r="R159" i="14" s="1"/>
  <c r="S155" i="17"/>
  <c r="R156" i="17" s="1"/>
  <c r="U156" i="17" s="1"/>
  <c r="AO156" i="17" s="1"/>
  <c r="S152" i="16"/>
  <c r="R153" i="16" s="1"/>
  <c r="U153" i="16" s="1"/>
  <c r="AO153" i="16" s="1"/>
  <c r="L232" i="17"/>
  <c r="K232" i="17" s="1"/>
  <c r="J233" i="17" s="1"/>
  <c r="AC235" i="17"/>
  <c r="AB235" i="17"/>
  <c r="AA235" i="17"/>
  <c r="Z236" i="17" s="1"/>
  <c r="Y235" i="17"/>
  <c r="X235" i="17"/>
  <c r="W235" i="17"/>
  <c r="V236" i="17" s="1"/>
  <c r="H232" i="17"/>
  <c r="G232" i="17" s="1"/>
  <c r="F233" i="17" s="1"/>
  <c r="P233" i="17"/>
  <c r="O233" i="17" s="1"/>
  <c r="N234" i="17" s="1"/>
  <c r="AM93" i="17"/>
  <c r="B94" i="17"/>
  <c r="AC233" i="14"/>
  <c r="AB233" i="14"/>
  <c r="AA233" i="14"/>
  <c r="Z234" i="14" s="1"/>
  <c r="P231" i="14"/>
  <c r="O231" i="14" s="1"/>
  <c r="N232" i="14" s="1"/>
  <c r="L230" i="14"/>
  <c r="K230" i="14" s="1"/>
  <c r="J231" i="14" s="1"/>
  <c r="Y233" i="14"/>
  <c r="X233" i="14"/>
  <c r="W233" i="14"/>
  <c r="V234" i="14" s="1"/>
  <c r="H230" i="14"/>
  <c r="G230" i="14" s="1"/>
  <c r="F231" i="14" s="1"/>
  <c r="AN92" i="14"/>
  <c r="C92" i="14"/>
  <c r="W235" i="16"/>
  <c r="V236" i="16" s="1"/>
  <c r="Y235" i="16"/>
  <c r="X235" i="16"/>
  <c r="H232" i="16"/>
  <c r="G232" i="16" s="1"/>
  <c r="F233" i="16" s="1"/>
  <c r="P231" i="16"/>
  <c r="O231" i="16" s="1"/>
  <c r="N232" i="16" s="1"/>
  <c r="L230" i="16"/>
  <c r="K230" i="16" s="1"/>
  <c r="J231" i="16" s="1"/>
  <c r="AM92" i="16"/>
  <c r="B93" i="16"/>
  <c r="AC234" i="16"/>
  <c r="AB234" i="16"/>
  <c r="AA234" i="16"/>
  <c r="Z235" i="16" s="1"/>
  <c r="AC178" i="12"/>
  <c r="AB178" i="12"/>
  <c r="X184" i="12"/>
  <c r="W184" i="12" s="1"/>
  <c r="V185" i="12" s="1"/>
  <c r="T136" i="12"/>
  <c r="U136" i="12"/>
  <c r="AO136" i="12" s="1"/>
  <c r="H228" i="12"/>
  <c r="G228" i="12" s="1"/>
  <c r="F229" i="12" s="1"/>
  <c r="L228" i="12"/>
  <c r="K228" i="12" s="1"/>
  <c r="J229" i="12" s="1"/>
  <c r="P227" i="12"/>
  <c r="O227" i="12" s="1"/>
  <c r="N228" i="12" s="1"/>
  <c r="AL91" i="12"/>
  <c r="D91" i="12"/>
  <c r="T156" i="17" l="1"/>
  <c r="T159" i="14"/>
  <c r="S159" i="14" s="1"/>
  <c r="R160" i="14" s="1"/>
  <c r="U159" i="14"/>
  <c r="AO159" i="14" s="1"/>
  <c r="T153" i="16"/>
  <c r="S153" i="16" s="1"/>
  <c r="R154" i="16" s="1"/>
  <c r="U154" i="16" s="1"/>
  <c r="AO154" i="16" s="1"/>
  <c r="P234" i="17"/>
  <c r="O234" i="17" s="1"/>
  <c r="N235" i="17" s="1"/>
  <c r="H233" i="17"/>
  <c r="G233" i="17" s="1"/>
  <c r="F234" i="17" s="1"/>
  <c r="AA236" i="17"/>
  <c r="AC236" i="17"/>
  <c r="AB236" i="17"/>
  <c r="Z237" i="17"/>
  <c r="W236" i="17"/>
  <c r="V237" i="17"/>
  <c r="Y236" i="17"/>
  <c r="X236" i="17"/>
  <c r="L233" i="17"/>
  <c r="K233" i="17" s="1"/>
  <c r="J234" i="17" s="1"/>
  <c r="S156" i="17"/>
  <c r="R157" i="17" s="1"/>
  <c r="AL94" i="17"/>
  <c r="D94" i="17"/>
  <c r="Y234" i="14"/>
  <c r="X234" i="14"/>
  <c r="W234" i="14"/>
  <c r="V235" i="14" s="1"/>
  <c r="AC234" i="14"/>
  <c r="AB234" i="14"/>
  <c r="AA234" i="14"/>
  <c r="Z235" i="14" s="1"/>
  <c r="P232" i="14"/>
  <c r="O232" i="14" s="1"/>
  <c r="N233" i="14" s="1"/>
  <c r="H231" i="14"/>
  <c r="G231" i="14" s="1"/>
  <c r="F232" i="14" s="1"/>
  <c r="L231" i="14"/>
  <c r="K231" i="14" s="1"/>
  <c r="J232" i="14" s="1"/>
  <c r="AM92" i="14"/>
  <c r="B93" i="14"/>
  <c r="L231" i="16"/>
  <c r="K231" i="16" s="1"/>
  <c r="J232" i="16" s="1"/>
  <c r="AA235" i="16"/>
  <c r="Z236" i="16" s="1"/>
  <c r="AC235" i="16"/>
  <c r="AB235" i="16"/>
  <c r="P232" i="16"/>
  <c r="O232" i="16" s="1"/>
  <c r="N233" i="16" s="1"/>
  <c r="H233" i="16"/>
  <c r="G233" i="16" s="1"/>
  <c r="F234" i="16" s="1"/>
  <c r="AL93" i="16"/>
  <c r="D93" i="16"/>
  <c r="X236" i="16"/>
  <c r="W236" i="16"/>
  <c r="V237" i="16" s="1"/>
  <c r="Y236" i="16"/>
  <c r="Y185" i="12"/>
  <c r="W185" i="12" s="1"/>
  <c r="V186" i="12" s="1"/>
  <c r="Y186" i="12" s="1"/>
  <c r="X185" i="12"/>
  <c r="AA178" i="12"/>
  <c r="Z179" i="12" s="1"/>
  <c r="AC179" i="12" s="1"/>
  <c r="S136" i="12"/>
  <c r="R137" i="12" s="1"/>
  <c r="T137" i="12" s="1"/>
  <c r="L229" i="12"/>
  <c r="K229" i="12" s="1"/>
  <c r="J230" i="12" s="1"/>
  <c r="P228" i="12"/>
  <c r="O228" i="12" s="1"/>
  <c r="N229" i="12" s="1"/>
  <c r="H229" i="12"/>
  <c r="G229" i="12" s="1"/>
  <c r="F230" i="12" s="1"/>
  <c r="AN91" i="12"/>
  <c r="C91" i="12"/>
  <c r="T160" i="14" l="1"/>
  <c r="U160" i="14"/>
  <c r="AO160" i="14" s="1"/>
  <c r="S160" i="14"/>
  <c r="R161" i="14" s="1"/>
  <c r="T154" i="16"/>
  <c r="S154" i="16" s="1"/>
  <c r="R155" i="16" s="1"/>
  <c r="L234" i="17"/>
  <c r="K234" i="17" s="1"/>
  <c r="J235" i="17" s="1"/>
  <c r="H234" i="17"/>
  <c r="G234" i="17" s="1"/>
  <c r="F235" i="17" s="1"/>
  <c r="P235" i="17"/>
  <c r="O235" i="17" s="1"/>
  <c r="N236" i="17" s="1"/>
  <c r="AB237" i="17"/>
  <c r="AA237" i="17"/>
  <c r="Z238" i="17" s="1"/>
  <c r="AC237" i="17"/>
  <c r="U157" i="17"/>
  <c r="AO157" i="17" s="1"/>
  <c r="T157" i="17"/>
  <c r="X237" i="17"/>
  <c r="W237" i="17"/>
  <c r="V238" i="17" s="1"/>
  <c r="Y237" i="17"/>
  <c r="AN94" i="17"/>
  <c r="C94" i="17"/>
  <c r="H232" i="14"/>
  <c r="G232" i="14" s="1"/>
  <c r="F233" i="14" s="1"/>
  <c r="P233" i="14"/>
  <c r="O233" i="14" s="1"/>
  <c r="N234" i="14" s="1"/>
  <c r="AA235" i="14"/>
  <c r="Z236" i="14" s="1"/>
  <c r="AC235" i="14"/>
  <c r="AB235" i="14"/>
  <c r="W235" i="14"/>
  <c r="V236" i="14" s="1"/>
  <c r="Y235" i="14"/>
  <c r="X235" i="14"/>
  <c r="L232" i="14"/>
  <c r="K232" i="14" s="1"/>
  <c r="J233" i="14" s="1"/>
  <c r="AL93" i="14"/>
  <c r="D93" i="14"/>
  <c r="H234" i="16"/>
  <c r="G234" i="16" s="1"/>
  <c r="F235" i="16" s="1"/>
  <c r="AB236" i="16"/>
  <c r="AA236" i="16"/>
  <c r="Z237" i="16" s="1"/>
  <c r="AC236" i="16"/>
  <c r="P233" i="16"/>
  <c r="O233" i="16" s="1"/>
  <c r="N234" i="16" s="1"/>
  <c r="L232" i="16"/>
  <c r="K232" i="16" s="1"/>
  <c r="J233" i="16" s="1"/>
  <c r="V238" i="16"/>
  <c r="Y237" i="16"/>
  <c r="X237" i="16"/>
  <c r="W237" i="16"/>
  <c r="AN93" i="16"/>
  <c r="C93" i="16"/>
  <c r="AB179" i="12"/>
  <c r="AA179" i="12"/>
  <c r="Z180" i="12" s="1"/>
  <c r="AC180" i="12" s="1"/>
  <c r="X186" i="12"/>
  <c r="W186" i="12" s="1"/>
  <c r="V187" i="12" s="1"/>
  <c r="X187" i="12" s="1"/>
  <c r="U137" i="12"/>
  <c r="AO137" i="12" s="1"/>
  <c r="H230" i="12"/>
  <c r="G230" i="12" s="1"/>
  <c r="F231" i="12" s="1"/>
  <c r="P229" i="12"/>
  <c r="O229" i="12" s="1"/>
  <c r="N230" i="12" s="1"/>
  <c r="L230" i="12"/>
  <c r="K230" i="12" s="1"/>
  <c r="J231" i="12" s="1"/>
  <c r="AM91" i="12"/>
  <c r="B92" i="12"/>
  <c r="U155" i="16" l="1"/>
  <c r="S155" i="16" s="1"/>
  <c r="R156" i="16" s="1"/>
  <c r="T155" i="16"/>
  <c r="U161" i="14"/>
  <c r="AO161" i="14" s="1"/>
  <c r="T161" i="14"/>
  <c r="P236" i="17"/>
  <c r="O236" i="17" s="1"/>
  <c r="N237" i="17" s="1"/>
  <c r="Y238" i="17"/>
  <c r="X238" i="17"/>
  <c r="W238" i="17"/>
  <c r="V239" i="17" s="1"/>
  <c r="H235" i="17"/>
  <c r="G235" i="17" s="1"/>
  <c r="F236" i="17" s="1"/>
  <c r="AC238" i="17"/>
  <c r="AB238" i="17"/>
  <c r="AA238" i="17"/>
  <c r="Z239" i="17" s="1"/>
  <c r="L235" i="17"/>
  <c r="K235" i="17" s="1"/>
  <c r="J236" i="17" s="1"/>
  <c r="AM94" i="17"/>
  <c r="B95" i="17"/>
  <c r="S157" i="17"/>
  <c r="R158" i="17" s="1"/>
  <c r="AO155" i="16"/>
  <c r="AB236" i="14"/>
  <c r="AA236" i="14"/>
  <c r="Z237" i="14" s="1"/>
  <c r="AC236" i="14"/>
  <c r="X236" i="14"/>
  <c r="W236" i="14"/>
  <c r="V237" i="14" s="1"/>
  <c r="Y236" i="14"/>
  <c r="P234" i="14"/>
  <c r="O234" i="14" s="1"/>
  <c r="N235" i="14" s="1"/>
  <c r="L233" i="14"/>
  <c r="K233" i="14" s="1"/>
  <c r="J234" i="14" s="1"/>
  <c r="H233" i="14"/>
  <c r="G233" i="14" s="1"/>
  <c r="F234" i="14" s="1"/>
  <c r="AN93" i="14"/>
  <c r="C93" i="14"/>
  <c r="AC237" i="16"/>
  <c r="AB237" i="16"/>
  <c r="AA237" i="16"/>
  <c r="Z238" i="16" s="1"/>
  <c r="L233" i="16"/>
  <c r="K233" i="16" s="1"/>
  <c r="J234" i="16" s="1"/>
  <c r="P234" i="16"/>
  <c r="O234" i="16" s="1"/>
  <c r="N235" i="16" s="1"/>
  <c r="H235" i="16"/>
  <c r="G235" i="16" s="1"/>
  <c r="F236" i="16" s="1"/>
  <c r="Y238" i="16"/>
  <c r="X238" i="16"/>
  <c r="W238" i="16"/>
  <c r="V239" i="16" s="1"/>
  <c r="AM93" i="16"/>
  <c r="B94" i="16"/>
  <c r="AB180" i="12"/>
  <c r="AA180" i="12"/>
  <c r="Z181" i="12" s="1"/>
  <c r="AC181" i="12" s="1"/>
  <c r="Y187" i="12"/>
  <c r="W187" i="12" s="1"/>
  <c r="V188" i="12" s="1"/>
  <c r="S137" i="12"/>
  <c r="R138" i="12" s="1"/>
  <c r="T138" i="12" s="1"/>
  <c r="P230" i="12"/>
  <c r="O230" i="12" s="1"/>
  <c r="N231" i="12" s="1"/>
  <c r="L231" i="12"/>
  <c r="K231" i="12" s="1"/>
  <c r="J232" i="12" s="1"/>
  <c r="H231" i="12"/>
  <c r="G231" i="12" s="1"/>
  <c r="F232" i="12" s="1"/>
  <c r="AL92" i="12"/>
  <c r="D92" i="12"/>
  <c r="S161" i="14" l="1"/>
  <c r="R162" i="14" s="1"/>
  <c r="T162" i="14" s="1"/>
  <c r="U162" i="14"/>
  <c r="Y239" i="17"/>
  <c r="X239" i="17"/>
  <c r="W239" i="17"/>
  <c r="V240" i="17" s="1"/>
  <c r="AC239" i="17"/>
  <c r="AB239" i="17"/>
  <c r="AA239" i="17"/>
  <c r="Z240" i="17" s="1"/>
  <c r="L236" i="17"/>
  <c r="K236" i="17" s="1"/>
  <c r="J237" i="17" s="1"/>
  <c r="H236" i="17"/>
  <c r="G236" i="17" s="1"/>
  <c r="F237" i="17" s="1"/>
  <c r="P237" i="17"/>
  <c r="O237" i="17" s="1"/>
  <c r="N238" i="17" s="1"/>
  <c r="AL95" i="17"/>
  <c r="D95" i="17"/>
  <c r="U158" i="17"/>
  <c r="AO158" i="17" s="1"/>
  <c r="T158" i="17"/>
  <c r="U156" i="16"/>
  <c r="AO156" i="16" s="1"/>
  <c r="T156" i="16"/>
  <c r="H234" i="14"/>
  <c r="G234" i="14" s="1"/>
  <c r="F235" i="14" s="1"/>
  <c r="L234" i="14"/>
  <c r="K234" i="14" s="1"/>
  <c r="J235" i="14" s="1"/>
  <c r="P235" i="14"/>
  <c r="O235" i="14" s="1"/>
  <c r="N236" i="14" s="1"/>
  <c r="AM93" i="14"/>
  <c r="B94" i="14"/>
  <c r="AC237" i="14"/>
  <c r="AB237" i="14"/>
  <c r="AA237" i="14"/>
  <c r="Z238" i="14" s="1"/>
  <c r="Y237" i="14"/>
  <c r="X237" i="14"/>
  <c r="W237" i="14"/>
  <c r="V238" i="14" s="1"/>
  <c r="AC238" i="16"/>
  <c r="AB238" i="16"/>
  <c r="AA238" i="16"/>
  <c r="Z239" i="16" s="1"/>
  <c r="H236" i="16"/>
  <c r="G236" i="16" s="1"/>
  <c r="F237" i="16" s="1"/>
  <c r="L234" i="16"/>
  <c r="K234" i="16" s="1"/>
  <c r="J235" i="16" s="1"/>
  <c r="P235" i="16"/>
  <c r="O235" i="16" s="1"/>
  <c r="N236" i="16" s="1"/>
  <c r="D94" i="16"/>
  <c r="AL94" i="16"/>
  <c r="W239" i="16"/>
  <c r="Y239" i="16"/>
  <c r="X239" i="16"/>
  <c r="V240" i="16"/>
  <c r="AB181" i="12"/>
  <c r="AA181" i="12"/>
  <c r="Z182" i="12" s="1"/>
  <c r="AC182" i="12" s="1"/>
  <c r="U138" i="12"/>
  <c r="AO138" i="12" s="1"/>
  <c r="Y188" i="12"/>
  <c r="X188" i="12"/>
  <c r="H232" i="12"/>
  <c r="G232" i="12" s="1"/>
  <c r="F233" i="12" s="1"/>
  <c r="L232" i="12"/>
  <c r="K232" i="12" s="1"/>
  <c r="J233" i="12" s="1"/>
  <c r="P231" i="12"/>
  <c r="O231" i="12" s="1"/>
  <c r="N232" i="12" s="1"/>
  <c r="AN92" i="12"/>
  <c r="C92" i="12"/>
  <c r="AO162" i="14" l="1"/>
  <c r="S162" i="14"/>
  <c r="R163" i="14" s="1"/>
  <c r="S158" i="17"/>
  <c r="R159" i="17" s="1"/>
  <c r="T159" i="17" s="1"/>
  <c r="S156" i="16"/>
  <c r="R157" i="16" s="1"/>
  <c r="T157" i="16" s="1"/>
  <c r="H237" i="17"/>
  <c r="G237" i="17" s="1"/>
  <c r="F238" i="17" s="1"/>
  <c r="L237" i="17"/>
  <c r="K237" i="17" s="1"/>
  <c r="J238" i="17" s="1"/>
  <c r="W240" i="17"/>
  <c r="Y240" i="17"/>
  <c r="X240" i="17"/>
  <c r="V241" i="17"/>
  <c r="AA240" i="17"/>
  <c r="Z241" i="17"/>
  <c r="AC240" i="17"/>
  <c r="AB240" i="17"/>
  <c r="P238" i="17"/>
  <c r="O238" i="17" s="1"/>
  <c r="N239" i="17" s="1"/>
  <c r="AN95" i="17"/>
  <c r="C95" i="17"/>
  <c r="Y238" i="14"/>
  <c r="X238" i="14"/>
  <c r="W238" i="14"/>
  <c r="V239" i="14" s="1"/>
  <c r="L235" i="14"/>
  <c r="K235" i="14" s="1"/>
  <c r="J236" i="14" s="1"/>
  <c r="AC238" i="14"/>
  <c r="AB238" i="14"/>
  <c r="AA238" i="14"/>
  <c r="Z239" i="14" s="1"/>
  <c r="P236" i="14"/>
  <c r="O236" i="14" s="1"/>
  <c r="N237" i="14" s="1"/>
  <c r="AL94" i="14"/>
  <c r="D94" i="14"/>
  <c r="H235" i="14"/>
  <c r="G235" i="14" s="1"/>
  <c r="F236" i="14" s="1"/>
  <c r="L235" i="16"/>
  <c r="K235" i="16" s="1"/>
  <c r="J236" i="16" s="1"/>
  <c r="H237" i="16"/>
  <c r="G237" i="16" s="1"/>
  <c r="F238" i="16" s="1"/>
  <c r="AA239" i="16"/>
  <c r="Z240" i="16" s="1"/>
  <c r="AC239" i="16"/>
  <c r="AB239" i="16"/>
  <c r="X240" i="16"/>
  <c r="W240" i="16"/>
  <c r="V241" i="16" s="1"/>
  <c r="Y240" i="16"/>
  <c r="P236" i="16"/>
  <c r="O236" i="16" s="1"/>
  <c r="N237" i="16" s="1"/>
  <c r="AN94" i="16"/>
  <c r="C94" i="16"/>
  <c r="AB182" i="12"/>
  <c r="AA182" i="12"/>
  <c r="Z183" i="12" s="1"/>
  <c r="S138" i="12"/>
  <c r="R139" i="12" s="1"/>
  <c r="T139" i="12" s="1"/>
  <c r="W188" i="12"/>
  <c r="V189" i="12" s="1"/>
  <c r="L233" i="12"/>
  <c r="K233" i="12" s="1"/>
  <c r="J234" i="12" s="1"/>
  <c r="P232" i="12"/>
  <c r="O232" i="12" s="1"/>
  <c r="N233" i="12" s="1"/>
  <c r="H233" i="12"/>
  <c r="G233" i="12" s="1"/>
  <c r="F234" i="12" s="1"/>
  <c r="AM92" i="12"/>
  <c r="B93" i="12"/>
  <c r="T163" i="14" l="1"/>
  <c r="U163" i="14"/>
  <c r="U157" i="16"/>
  <c r="AO157" i="16" s="1"/>
  <c r="U159" i="17"/>
  <c r="AO159" i="17" s="1"/>
  <c r="L238" i="17"/>
  <c r="K238" i="17" s="1"/>
  <c r="J239" i="17" s="1"/>
  <c r="P239" i="17"/>
  <c r="O239" i="17" s="1"/>
  <c r="N240" i="17" s="1"/>
  <c r="H238" i="17"/>
  <c r="G238" i="17" s="1"/>
  <c r="F239" i="17" s="1"/>
  <c r="AM95" i="17"/>
  <c r="B96" i="17"/>
  <c r="X241" i="17"/>
  <c r="W241" i="17"/>
  <c r="Y241" i="17"/>
  <c r="V242" i="17"/>
  <c r="AB241" i="17"/>
  <c r="AA241" i="17"/>
  <c r="Z242" i="17"/>
  <c r="AC241" i="17"/>
  <c r="L236" i="14"/>
  <c r="K236" i="14" s="1"/>
  <c r="J237" i="14" s="1"/>
  <c r="W239" i="14"/>
  <c r="V240" i="14"/>
  <c r="Y239" i="14"/>
  <c r="X239" i="14"/>
  <c r="P237" i="14"/>
  <c r="O237" i="14" s="1"/>
  <c r="N238" i="14" s="1"/>
  <c r="AA239" i="14"/>
  <c r="Z240" i="14" s="1"/>
  <c r="AC239" i="14"/>
  <c r="AB239" i="14"/>
  <c r="AN94" i="14"/>
  <c r="C94" i="14"/>
  <c r="H236" i="14"/>
  <c r="G236" i="14" s="1"/>
  <c r="F237" i="14" s="1"/>
  <c r="P237" i="16"/>
  <c r="O237" i="16" s="1"/>
  <c r="N238" i="16" s="1"/>
  <c r="H238" i="16"/>
  <c r="G238" i="16" s="1"/>
  <c r="F239" i="16" s="1"/>
  <c r="L236" i="16"/>
  <c r="K236" i="16" s="1"/>
  <c r="J237" i="16" s="1"/>
  <c r="Y241" i="16"/>
  <c r="X241" i="16"/>
  <c r="W241" i="16"/>
  <c r="V242" i="16" s="1"/>
  <c r="AM94" i="16"/>
  <c r="B95" i="16"/>
  <c r="AB240" i="16"/>
  <c r="AA240" i="16"/>
  <c r="Z241" i="16" s="1"/>
  <c r="AC240" i="16"/>
  <c r="AB183" i="12"/>
  <c r="AC183" i="12"/>
  <c r="AA183" i="12" s="1"/>
  <c r="Z184" i="12" s="1"/>
  <c r="U139" i="12"/>
  <c r="AO139" i="12" s="1"/>
  <c r="Y189" i="12"/>
  <c r="X189" i="12"/>
  <c r="P233" i="12"/>
  <c r="O233" i="12" s="1"/>
  <c r="N234" i="12" s="1"/>
  <c r="H234" i="12"/>
  <c r="G234" i="12" s="1"/>
  <c r="F235" i="12" s="1"/>
  <c r="L234" i="12"/>
  <c r="K234" i="12" s="1"/>
  <c r="J235" i="12" s="1"/>
  <c r="AL93" i="12"/>
  <c r="D93" i="12"/>
  <c r="S157" i="16" l="1"/>
  <c r="R158" i="16" s="1"/>
  <c r="U158" i="16" s="1"/>
  <c r="AO163" i="14"/>
  <c r="S163" i="14"/>
  <c r="R164" i="14" s="1"/>
  <c r="S159" i="17"/>
  <c r="R160" i="17" s="1"/>
  <c r="T160" i="17" s="1"/>
  <c r="AO158" i="16"/>
  <c r="H239" i="17"/>
  <c r="G239" i="17" s="1"/>
  <c r="F240" i="17" s="1"/>
  <c r="P240" i="17"/>
  <c r="O240" i="17" s="1"/>
  <c r="N241" i="17" s="1"/>
  <c r="L239" i="17"/>
  <c r="K239" i="17" s="1"/>
  <c r="J240" i="17" s="1"/>
  <c r="AC242" i="17"/>
  <c r="AB242" i="17"/>
  <c r="AA242" i="17"/>
  <c r="Z243" i="17" s="1"/>
  <c r="Y242" i="17"/>
  <c r="X242" i="17"/>
  <c r="W242" i="17"/>
  <c r="V243" i="17" s="1"/>
  <c r="AL96" i="17"/>
  <c r="D96" i="17"/>
  <c r="H237" i="14"/>
  <c r="G237" i="14" s="1"/>
  <c r="F238" i="14" s="1"/>
  <c r="P238" i="14"/>
  <c r="O238" i="14" s="1"/>
  <c r="N239" i="14" s="1"/>
  <c r="L237" i="14"/>
  <c r="K237" i="14" s="1"/>
  <c r="J238" i="14" s="1"/>
  <c r="X240" i="14"/>
  <c r="W240" i="14"/>
  <c r="V241" i="14" s="1"/>
  <c r="Y240" i="14"/>
  <c r="AM94" i="14"/>
  <c r="B95" i="14"/>
  <c r="AB240" i="14"/>
  <c r="AA240" i="14"/>
  <c r="Z241" i="14" s="1"/>
  <c r="AC240" i="14"/>
  <c r="L237" i="16"/>
  <c r="K237" i="16" s="1"/>
  <c r="J238" i="16" s="1"/>
  <c r="H239" i="16"/>
  <c r="G239" i="16" s="1"/>
  <c r="F240" i="16" s="1"/>
  <c r="P238" i="16"/>
  <c r="O238" i="16" s="1"/>
  <c r="N239" i="16" s="1"/>
  <c r="AL95" i="16"/>
  <c r="D95" i="16"/>
  <c r="Z242" i="16"/>
  <c r="AC241" i="16"/>
  <c r="AB241" i="16"/>
  <c r="AA241" i="16"/>
  <c r="V243" i="16"/>
  <c r="Y242" i="16"/>
  <c r="X242" i="16"/>
  <c r="W242" i="16"/>
  <c r="AC184" i="12"/>
  <c r="AB184" i="12"/>
  <c r="S139" i="12"/>
  <c r="R140" i="12" s="1"/>
  <c r="U140" i="12" s="1"/>
  <c r="AO140" i="12" s="1"/>
  <c r="W189" i="12"/>
  <c r="V190" i="12" s="1"/>
  <c r="X190" i="12" s="1"/>
  <c r="L235" i="12"/>
  <c r="K235" i="12" s="1"/>
  <c r="J236" i="12" s="1"/>
  <c r="H235" i="12"/>
  <c r="G235" i="12" s="1"/>
  <c r="F236" i="12" s="1"/>
  <c r="P234" i="12"/>
  <c r="O234" i="12" s="1"/>
  <c r="N235" i="12" s="1"/>
  <c r="AN93" i="12"/>
  <c r="C93" i="12"/>
  <c r="T158" i="16" l="1"/>
  <c r="S158" i="16" s="1"/>
  <c r="R159" i="16" s="1"/>
  <c r="U159" i="16" s="1"/>
  <c r="AO159" i="16" s="1"/>
  <c r="U160" i="17"/>
  <c r="AO160" i="17" s="1"/>
  <c r="T164" i="14"/>
  <c r="U164" i="14"/>
  <c r="AO164" i="14" s="1"/>
  <c r="L240" i="17"/>
  <c r="K240" i="17" s="1"/>
  <c r="J241" i="17" s="1"/>
  <c r="P241" i="17"/>
  <c r="O241" i="17" s="1"/>
  <c r="N242" i="17" s="1"/>
  <c r="AC243" i="17"/>
  <c r="AB243" i="17"/>
  <c r="AA243" i="17"/>
  <c r="Z244" i="17" s="1"/>
  <c r="Y243" i="17"/>
  <c r="X243" i="17"/>
  <c r="W243" i="17"/>
  <c r="V244" i="17" s="1"/>
  <c r="H240" i="17"/>
  <c r="G240" i="17" s="1"/>
  <c r="F241" i="17" s="1"/>
  <c r="S160" i="17"/>
  <c r="R161" i="17" s="1"/>
  <c r="AN96" i="17"/>
  <c r="C96" i="17"/>
  <c r="L238" i="14"/>
  <c r="K238" i="14" s="1"/>
  <c r="J239" i="14" s="1"/>
  <c r="V242" i="14"/>
  <c r="Y241" i="14"/>
  <c r="X241" i="14"/>
  <c r="W241" i="14"/>
  <c r="H238" i="14"/>
  <c r="G238" i="14" s="1"/>
  <c r="F239" i="14" s="1"/>
  <c r="AL95" i="14"/>
  <c r="D95" i="14"/>
  <c r="AC241" i="14"/>
  <c r="AB241" i="14"/>
  <c r="AA241" i="14"/>
  <c r="Z242" i="14" s="1"/>
  <c r="P239" i="14"/>
  <c r="O239" i="14" s="1"/>
  <c r="N240" i="14" s="1"/>
  <c r="H240" i="16"/>
  <c r="G240" i="16" s="1"/>
  <c r="F241" i="16" s="1"/>
  <c r="P239" i="16"/>
  <c r="O239" i="16" s="1"/>
  <c r="N240" i="16" s="1"/>
  <c r="L238" i="16"/>
  <c r="K238" i="16" s="1"/>
  <c r="J239" i="16" s="1"/>
  <c r="AC242" i="16"/>
  <c r="AB242" i="16"/>
  <c r="AA242" i="16"/>
  <c r="Z243" i="16" s="1"/>
  <c r="W243" i="16"/>
  <c r="V244" i="16" s="1"/>
  <c r="Y243" i="16"/>
  <c r="X243" i="16"/>
  <c r="AN95" i="16"/>
  <c r="C95" i="16"/>
  <c r="Y190" i="12"/>
  <c r="T140" i="12"/>
  <c r="S140" i="12" s="1"/>
  <c r="R141" i="12" s="1"/>
  <c r="AA184" i="12"/>
  <c r="Z185" i="12" s="1"/>
  <c r="AC185" i="12" s="1"/>
  <c r="W190" i="12"/>
  <c r="V191" i="12" s="1"/>
  <c r="Y191" i="12" s="1"/>
  <c r="P235" i="12"/>
  <c r="O235" i="12" s="1"/>
  <c r="N236" i="12" s="1"/>
  <c r="H236" i="12"/>
  <c r="G236" i="12" s="1"/>
  <c r="F237" i="12" s="1"/>
  <c r="L236" i="12"/>
  <c r="K236" i="12" s="1"/>
  <c r="J237" i="12" s="1"/>
  <c r="AM93" i="12"/>
  <c r="B94" i="12"/>
  <c r="T159" i="16" l="1"/>
  <c r="S164" i="14"/>
  <c r="R165" i="14" s="1"/>
  <c r="S159" i="16"/>
  <c r="R160" i="16" s="1"/>
  <c r="U160" i="16" s="1"/>
  <c r="AO160" i="16" s="1"/>
  <c r="W244" i="17"/>
  <c r="V245" i="17"/>
  <c r="Y244" i="17"/>
  <c r="X244" i="17"/>
  <c r="P242" i="17"/>
  <c r="O242" i="17" s="1"/>
  <c r="N243" i="17" s="1"/>
  <c r="H241" i="17"/>
  <c r="G241" i="17" s="1"/>
  <c r="F242" i="17" s="1"/>
  <c r="AA244" i="17"/>
  <c r="AC244" i="17"/>
  <c r="AB244" i="17"/>
  <c r="Z245" i="17"/>
  <c r="L241" i="17"/>
  <c r="K241" i="17" s="1"/>
  <c r="J242" i="17" s="1"/>
  <c r="U161" i="17"/>
  <c r="AO161" i="17" s="1"/>
  <c r="T161" i="17"/>
  <c r="AM96" i="17"/>
  <c r="B97" i="17"/>
  <c r="H239" i="14"/>
  <c r="G239" i="14" s="1"/>
  <c r="F240" i="14" s="1"/>
  <c r="L239" i="14"/>
  <c r="K239" i="14" s="1"/>
  <c r="J240" i="14" s="1"/>
  <c r="Y242" i="14"/>
  <c r="X242" i="14"/>
  <c r="W242" i="14"/>
  <c r="V243" i="14" s="1"/>
  <c r="AC242" i="14"/>
  <c r="AB242" i="14"/>
  <c r="AA242" i="14"/>
  <c r="Z243" i="14" s="1"/>
  <c r="P240" i="14"/>
  <c r="O240" i="14" s="1"/>
  <c r="N241" i="14" s="1"/>
  <c r="AN95" i="14"/>
  <c r="C95" i="14"/>
  <c r="L239" i="16"/>
  <c r="K239" i="16" s="1"/>
  <c r="J240" i="16" s="1"/>
  <c r="P240" i="16"/>
  <c r="O240" i="16" s="1"/>
  <c r="N241" i="16" s="1"/>
  <c r="H241" i="16"/>
  <c r="G241" i="16" s="1"/>
  <c r="F242" i="16" s="1"/>
  <c r="AM95" i="16"/>
  <c r="B96" i="16"/>
  <c r="X244" i="16"/>
  <c r="W244" i="16"/>
  <c r="V245" i="16" s="1"/>
  <c r="Y244" i="16"/>
  <c r="AA243" i="16"/>
  <c r="Z244" i="16" s="1"/>
  <c r="AC243" i="16"/>
  <c r="AB243" i="16"/>
  <c r="AB185" i="12"/>
  <c r="AA185" i="12" s="1"/>
  <c r="Z186" i="12" s="1"/>
  <c r="X191" i="12"/>
  <c r="W191" i="12" s="1"/>
  <c r="V192" i="12" s="1"/>
  <c r="X192" i="12" s="1"/>
  <c r="T141" i="12"/>
  <c r="U141" i="12"/>
  <c r="AO141" i="12" s="1"/>
  <c r="L237" i="12"/>
  <c r="K237" i="12" s="1"/>
  <c r="J238" i="12" s="1"/>
  <c r="H237" i="12"/>
  <c r="G237" i="12" s="1"/>
  <c r="F238" i="12" s="1"/>
  <c r="P236" i="12"/>
  <c r="O236" i="12" s="1"/>
  <c r="N237" i="12" s="1"/>
  <c r="AL94" i="12"/>
  <c r="D94" i="12"/>
  <c r="T160" i="16" l="1"/>
  <c r="S160" i="16" s="1"/>
  <c r="R161" i="16" s="1"/>
  <c r="U161" i="16" s="1"/>
  <c r="AO161" i="16" s="1"/>
  <c r="U165" i="14"/>
  <c r="T165" i="14"/>
  <c r="L242" i="17"/>
  <c r="K242" i="17" s="1"/>
  <c r="J243" i="17" s="1"/>
  <c r="H242" i="17"/>
  <c r="G242" i="17" s="1"/>
  <c r="F243" i="17" s="1"/>
  <c r="P243" i="17"/>
  <c r="O243" i="17" s="1"/>
  <c r="N244" i="17" s="1"/>
  <c r="AB245" i="17"/>
  <c r="AA245" i="17"/>
  <c r="Z246" i="17" s="1"/>
  <c r="AC245" i="17"/>
  <c r="AL97" i="17"/>
  <c r="D97" i="17"/>
  <c r="X245" i="17"/>
  <c r="W245" i="17"/>
  <c r="V246" i="17"/>
  <c r="Y245" i="17"/>
  <c r="S161" i="17"/>
  <c r="R162" i="17" s="1"/>
  <c r="P241" i="14"/>
  <c r="O241" i="14" s="1"/>
  <c r="N242" i="14" s="1"/>
  <c r="L240" i="14"/>
  <c r="K240" i="14" s="1"/>
  <c r="J241" i="14" s="1"/>
  <c r="W243" i="14"/>
  <c r="V244" i="14" s="1"/>
  <c r="Y243" i="14"/>
  <c r="X243" i="14"/>
  <c r="AA243" i="14"/>
  <c r="Z244" i="14" s="1"/>
  <c r="AC243" i="14"/>
  <c r="AB243" i="14"/>
  <c r="AM95" i="14"/>
  <c r="B96" i="14"/>
  <c r="H240" i="14"/>
  <c r="G240" i="14" s="1"/>
  <c r="F241" i="14" s="1"/>
  <c r="H242" i="16"/>
  <c r="G242" i="16" s="1"/>
  <c r="F243" i="16" s="1"/>
  <c r="P241" i="16"/>
  <c r="O241" i="16" s="1"/>
  <c r="N242" i="16" s="1"/>
  <c r="L240" i="16"/>
  <c r="K240" i="16" s="1"/>
  <c r="J241" i="16" s="1"/>
  <c r="AL96" i="16"/>
  <c r="D96" i="16"/>
  <c r="AB244" i="16"/>
  <c r="AA244" i="16"/>
  <c r="Z245" i="16" s="1"/>
  <c r="AC244" i="16"/>
  <c r="Y245" i="16"/>
  <c r="X245" i="16"/>
  <c r="W245" i="16"/>
  <c r="V246" i="16" s="1"/>
  <c r="AB186" i="12"/>
  <c r="AC186" i="12"/>
  <c r="AA186" i="12" s="1"/>
  <c r="Z187" i="12" s="1"/>
  <c r="Y192" i="12"/>
  <c r="W192" i="12" s="1"/>
  <c r="V193" i="12" s="1"/>
  <c r="Y193" i="12" s="1"/>
  <c r="S141" i="12"/>
  <c r="R142" i="12" s="1"/>
  <c r="L238" i="12"/>
  <c r="K238" i="12" s="1"/>
  <c r="J239" i="12" s="1"/>
  <c r="P237" i="12"/>
  <c r="O237" i="12" s="1"/>
  <c r="N238" i="12" s="1"/>
  <c r="H238" i="12"/>
  <c r="G238" i="12" s="1"/>
  <c r="F239" i="12" s="1"/>
  <c r="AN94" i="12"/>
  <c r="C94" i="12"/>
  <c r="T161" i="16" l="1"/>
  <c r="S161" i="16" s="1"/>
  <c r="R162" i="16" s="1"/>
  <c r="U162" i="16" s="1"/>
  <c r="AO162" i="16" s="1"/>
  <c r="AO165" i="14"/>
  <c r="S165" i="14"/>
  <c r="R166" i="14" s="1"/>
  <c r="P244" i="17"/>
  <c r="O244" i="17" s="1"/>
  <c r="N245" i="17" s="1"/>
  <c r="H243" i="17"/>
  <c r="G243" i="17" s="1"/>
  <c r="F244" i="17" s="1"/>
  <c r="AC246" i="17"/>
  <c r="AB246" i="17"/>
  <c r="AA246" i="17"/>
  <c r="Z247" i="17" s="1"/>
  <c r="L243" i="17"/>
  <c r="K243" i="17" s="1"/>
  <c r="J244" i="17" s="1"/>
  <c r="Y246" i="17"/>
  <c r="X246" i="17"/>
  <c r="W246" i="17"/>
  <c r="V247" i="17" s="1"/>
  <c r="T162" i="17"/>
  <c r="U162" i="17"/>
  <c r="AO162" i="17" s="1"/>
  <c r="AN97" i="17"/>
  <c r="C97" i="17"/>
  <c r="T162" i="16"/>
  <c r="X244" i="14"/>
  <c r="W244" i="14"/>
  <c r="V245" i="14" s="1"/>
  <c r="Y244" i="14"/>
  <c r="AB244" i="14"/>
  <c r="AA244" i="14"/>
  <c r="Z245" i="14"/>
  <c r="AC244" i="14"/>
  <c r="L241" i="14"/>
  <c r="K241" i="14" s="1"/>
  <c r="J242" i="14" s="1"/>
  <c r="P242" i="14"/>
  <c r="O242" i="14" s="1"/>
  <c r="N243" i="14" s="1"/>
  <c r="H241" i="14"/>
  <c r="G241" i="14" s="1"/>
  <c r="F242" i="14" s="1"/>
  <c r="AL96" i="14"/>
  <c r="D96" i="14"/>
  <c r="L241" i="16"/>
  <c r="K241" i="16" s="1"/>
  <c r="J242" i="16" s="1"/>
  <c r="P242" i="16"/>
  <c r="O242" i="16" s="1"/>
  <c r="N243" i="16" s="1"/>
  <c r="Z246" i="16"/>
  <c r="AC245" i="16"/>
  <c r="AB245" i="16"/>
  <c r="AA245" i="16"/>
  <c r="H243" i="16"/>
  <c r="G243" i="16" s="1"/>
  <c r="F244" i="16" s="1"/>
  <c r="Y246" i="16"/>
  <c r="X246" i="16"/>
  <c r="W246" i="16"/>
  <c r="V247" i="16" s="1"/>
  <c r="AN96" i="16"/>
  <c r="C96" i="16"/>
  <c r="AB187" i="12"/>
  <c r="AC187" i="12"/>
  <c r="AA187" i="12" s="1"/>
  <c r="Z188" i="12" s="1"/>
  <c r="X193" i="12"/>
  <c r="W193" i="12" s="1"/>
  <c r="V194" i="12" s="1"/>
  <c r="U142" i="12"/>
  <c r="AO142" i="12" s="1"/>
  <c r="T142" i="12"/>
  <c r="H239" i="12"/>
  <c r="G239" i="12" s="1"/>
  <c r="F240" i="12" s="1"/>
  <c r="P238" i="12"/>
  <c r="O238" i="12" s="1"/>
  <c r="N239" i="12" s="1"/>
  <c r="L239" i="12"/>
  <c r="K239" i="12" s="1"/>
  <c r="J240" i="12" s="1"/>
  <c r="AM94" i="12"/>
  <c r="B95" i="12"/>
  <c r="U166" i="14" l="1"/>
  <c r="AO166" i="14" s="1"/>
  <c r="T166" i="14"/>
  <c r="S166" i="14"/>
  <c r="R167" i="14" s="1"/>
  <c r="L244" i="17"/>
  <c r="K244" i="17" s="1"/>
  <c r="J245" i="17" s="1"/>
  <c r="H244" i="17"/>
  <c r="G244" i="17" s="1"/>
  <c r="F245" i="17" s="1"/>
  <c r="Y247" i="17"/>
  <c r="X247" i="17"/>
  <c r="W247" i="17"/>
  <c r="V248" i="17" s="1"/>
  <c r="AC247" i="17"/>
  <c r="AB247" i="17"/>
  <c r="AA247" i="17"/>
  <c r="Z248" i="17" s="1"/>
  <c r="P245" i="17"/>
  <c r="O245" i="17" s="1"/>
  <c r="N246" i="17" s="1"/>
  <c r="AM97" i="17"/>
  <c r="B98" i="17"/>
  <c r="S162" i="17"/>
  <c r="R163" i="17" s="1"/>
  <c r="S162" i="16"/>
  <c r="R163" i="16" s="1"/>
  <c r="L242" i="14"/>
  <c r="K242" i="14" s="1"/>
  <c r="J243" i="14" s="1"/>
  <c r="H242" i="14"/>
  <c r="G242" i="14" s="1"/>
  <c r="F243" i="14" s="1"/>
  <c r="Y245" i="14"/>
  <c r="W245" i="14"/>
  <c r="V246" i="14" s="1"/>
  <c r="X245" i="14"/>
  <c r="P243" i="14"/>
  <c r="O243" i="14" s="1"/>
  <c r="N244" i="14" s="1"/>
  <c r="AC245" i="14"/>
  <c r="AA245" i="14"/>
  <c r="Z246" i="14" s="1"/>
  <c r="AB245" i="14"/>
  <c r="AN96" i="14"/>
  <c r="C96" i="14"/>
  <c r="P243" i="16"/>
  <c r="O243" i="16" s="1"/>
  <c r="N244" i="16" s="1"/>
  <c r="H244" i="16"/>
  <c r="G244" i="16" s="1"/>
  <c r="F245" i="16" s="1"/>
  <c r="AC246" i="16"/>
  <c r="AB246" i="16"/>
  <c r="AA246" i="16"/>
  <c r="Z247" i="16" s="1"/>
  <c r="L242" i="16"/>
  <c r="K242" i="16" s="1"/>
  <c r="J243" i="16" s="1"/>
  <c r="AM96" i="16"/>
  <c r="B97" i="16"/>
  <c r="W247" i="16"/>
  <c r="V248" i="16" s="1"/>
  <c r="Y247" i="16"/>
  <c r="X247" i="16"/>
  <c r="AC188" i="12"/>
  <c r="AB188" i="12"/>
  <c r="X194" i="12"/>
  <c r="Y194" i="12"/>
  <c r="S142" i="12"/>
  <c r="R143" i="12" s="1"/>
  <c r="L240" i="12"/>
  <c r="K240" i="12" s="1"/>
  <c r="J241" i="12" s="1"/>
  <c r="P239" i="12"/>
  <c r="O239" i="12" s="1"/>
  <c r="N240" i="12" s="1"/>
  <c r="H240" i="12"/>
  <c r="G240" i="12" s="1"/>
  <c r="F241" i="12" s="1"/>
  <c r="AL95" i="12"/>
  <c r="D95" i="12"/>
  <c r="T167" i="14" l="1"/>
  <c r="U167" i="14"/>
  <c r="AO167" i="14" s="1"/>
  <c r="S167" i="14"/>
  <c r="R168" i="14" s="1"/>
  <c r="T168" i="14" s="1"/>
  <c r="U168" i="14"/>
  <c r="AA248" i="17"/>
  <c r="Z249" i="17"/>
  <c r="AC248" i="17"/>
  <c r="AB248" i="17"/>
  <c r="H245" i="17"/>
  <c r="G245" i="17" s="1"/>
  <c r="F246" i="17" s="1"/>
  <c r="P246" i="17"/>
  <c r="O246" i="17" s="1"/>
  <c r="N247" i="17" s="1"/>
  <c r="W248" i="17"/>
  <c r="Y248" i="17"/>
  <c r="X248" i="17"/>
  <c r="V249" i="17"/>
  <c r="L245" i="17"/>
  <c r="K245" i="17" s="1"/>
  <c r="J246" i="17" s="1"/>
  <c r="AL98" i="17"/>
  <c r="D98" i="17"/>
  <c r="T163" i="17"/>
  <c r="U163" i="17"/>
  <c r="AO163" i="17" s="1"/>
  <c r="U163" i="16"/>
  <c r="AO163" i="16" s="1"/>
  <c r="T163" i="16"/>
  <c r="P244" i="14"/>
  <c r="O244" i="14" s="1"/>
  <c r="N245" i="14" s="1"/>
  <c r="X246" i="14"/>
  <c r="W246" i="14"/>
  <c r="V247" i="14" s="1"/>
  <c r="Y246" i="14"/>
  <c r="H243" i="14"/>
  <c r="G243" i="14" s="1"/>
  <c r="F244" i="14" s="1"/>
  <c r="L243" i="14"/>
  <c r="K243" i="14" s="1"/>
  <c r="J244" i="14" s="1"/>
  <c r="AB246" i="14"/>
  <c r="AC246" i="14"/>
  <c r="AA246" i="14"/>
  <c r="Z247" i="14" s="1"/>
  <c r="AM96" i="14"/>
  <c r="B97" i="14"/>
  <c r="L243" i="16"/>
  <c r="K243" i="16" s="1"/>
  <c r="J244" i="16" s="1"/>
  <c r="H245" i="16"/>
  <c r="G245" i="16" s="1"/>
  <c r="F246" i="16" s="1"/>
  <c r="AA247" i="16"/>
  <c r="Z248" i="16"/>
  <c r="AC247" i="16"/>
  <c r="AB247" i="16"/>
  <c r="P244" i="16"/>
  <c r="O244" i="16" s="1"/>
  <c r="N245" i="16" s="1"/>
  <c r="X248" i="16"/>
  <c r="W248" i="16"/>
  <c r="V249" i="16" s="1"/>
  <c r="Y248" i="16"/>
  <c r="AL97" i="16"/>
  <c r="D97" i="16"/>
  <c r="W194" i="12"/>
  <c r="V195" i="12" s="1"/>
  <c r="AA188" i="12"/>
  <c r="Z189" i="12" s="1"/>
  <c r="AB189" i="12" s="1"/>
  <c r="U143" i="12"/>
  <c r="AO143" i="12" s="1"/>
  <c r="T143" i="12"/>
  <c r="P240" i="12"/>
  <c r="O240" i="12" s="1"/>
  <c r="N241" i="12" s="1"/>
  <c r="L241" i="12"/>
  <c r="K241" i="12" s="1"/>
  <c r="J242" i="12" s="1"/>
  <c r="H241" i="12"/>
  <c r="G241" i="12" s="1"/>
  <c r="F242" i="12" s="1"/>
  <c r="AN95" i="12"/>
  <c r="C95" i="12"/>
  <c r="AO168" i="14" l="1"/>
  <c r="S168" i="14"/>
  <c r="R169" i="14" s="1"/>
  <c r="S163" i="16"/>
  <c r="R164" i="16" s="1"/>
  <c r="T164" i="16" s="1"/>
  <c r="L246" i="17"/>
  <c r="K246" i="17" s="1"/>
  <c r="J247" i="17" s="1"/>
  <c r="P247" i="17"/>
  <c r="O247" i="17" s="1"/>
  <c r="N248" i="17" s="1"/>
  <c r="H246" i="17"/>
  <c r="G246" i="17" s="1"/>
  <c r="F247" i="17" s="1"/>
  <c r="X249" i="17"/>
  <c r="W249" i="17"/>
  <c r="V250" i="17" s="1"/>
  <c r="Y249" i="17"/>
  <c r="S163" i="17"/>
  <c r="R164" i="17" s="1"/>
  <c r="AB249" i="17"/>
  <c r="AA249" i="17"/>
  <c r="Z250" i="17"/>
  <c r="AC249" i="17"/>
  <c r="AN98" i="17"/>
  <c r="C98" i="17"/>
  <c r="L244" i="14"/>
  <c r="K244" i="14" s="1"/>
  <c r="J245" i="14" s="1"/>
  <c r="W247" i="14"/>
  <c r="V248" i="14" s="1"/>
  <c r="Y247" i="14"/>
  <c r="X247" i="14"/>
  <c r="H244" i="14"/>
  <c r="G244" i="14" s="1"/>
  <c r="F245" i="14" s="1"/>
  <c r="P245" i="14"/>
  <c r="O245" i="14" s="1"/>
  <c r="N246" i="14" s="1"/>
  <c r="AA247" i="14"/>
  <c r="Z248" i="14" s="1"/>
  <c r="AC247" i="14"/>
  <c r="AB247" i="14"/>
  <c r="AL97" i="14"/>
  <c r="D97" i="14"/>
  <c r="Y249" i="16"/>
  <c r="X249" i="16"/>
  <c r="W249" i="16"/>
  <c r="V250" i="16" s="1"/>
  <c r="P245" i="16"/>
  <c r="O245" i="16" s="1"/>
  <c r="N246" i="16" s="1"/>
  <c r="H246" i="16"/>
  <c r="G246" i="16" s="1"/>
  <c r="F247" i="16" s="1"/>
  <c r="L244" i="16"/>
  <c r="K244" i="16" s="1"/>
  <c r="J245" i="16" s="1"/>
  <c r="AB248" i="16"/>
  <c r="AA248" i="16"/>
  <c r="Z249" i="16" s="1"/>
  <c r="AC248" i="16"/>
  <c r="AN97" i="16"/>
  <c r="C97" i="16"/>
  <c r="X195" i="12"/>
  <c r="Y195" i="12"/>
  <c r="W195" i="12" s="1"/>
  <c r="V196" i="12" s="1"/>
  <c r="X196" i="12" s="1"/>
  <c r="AC189" i="12"/>
  <c r="AA189" i="12" s="1"/>
  <c r="Z190" i="12" s="1"/>
  <c r="S143" i="12"/>
  <c r="R144" i="12" s="1"/>
  <c r="L242" i="12"/>
  <c r="K242" i="12" s="1"/>
  <c r="J243" i="12" s="1"/>
  <c r="H242" i="12"/>
  <c r="G242" i="12" s="1"/>
  <c r="F243" i="12" s="1"/>
  <c r="P241" i="12"/>
  <c r="O241" i="12" s="1"/>
  <c r="N242" i="12" s="1"/>
  <c r="AM95" i="12"/>
  <c r="B96" i="12"/>
  <c r="U164" i="16" l="1"/>
  <c r="AO164" i="16" s="1"/>
  <c r="U169" i="14"/>
  <c r="T169" i="14"/>
  <c r="F248" i="17"/>
  <c r="H247" i="17"/>
  <c r="G247" i="17" s="1"/>
  <c r="P248" i="17"/>
  <c r="O248" i="17" s="1"/>
  <c r="N249" i="17" s="1"/>
  <c r="Y250" i="17"/>
  <c r="X250" i="17"/>
  <c r="W250" i="17"/>
  <c r="V251" i="17" s="1"/>
  <c r="L247" i="17"/>
  <c r="K247" i="17" s="1"/>
  <c r="J248" i="17" s="1"/>
  <c r="U164" i="17"/>
  <c r="AO164" i="17" s="1"/>
  <c r="T164" i="17"/>
  <c r="AC250" i="17"/>
  <c r="AB250" i="17"/>
  <c r="AA250" i="17"/>
  <c r="Z251" i="17" s="1"/>
  <c r="AM98" i="17"/>
  <c r="B99" i="17"/>
  <c r="P246" i="14"/>
  <c r="O246" i="14" s="1"/>
  <c r="N247" i="14" s="1"/>
  <c r="H245" i="14"/>
  <c r="G245" i="14" s="1"/>
  <c r="F246" i="14" s="1"/>
  <c r="AB248" i="14"/>
  <c r="AC248" i="14"/>
  <c r="AA248" i="14"/>
  <c r="Z249" i="14" s="1"/>
  <c r="L245" i="14"/>
  <c r="K245" i="14" s="1"/>
  <c r="J246" i="14" s="1"/>
  <c r="X248" i="14"/>
  <c r="Y248" i="14"/>
  <c r="W248" i="14"/>
  <c r="V249" i="14" s="1"/>
  <c r="AN97" i="14"/>
  <c r="C97" i="14"/>
  <c r="L245" i="16"/>
  <c r="K245" i="16" s="1"/>
  <c r="J246" i="16" s="1"/>
  <c r="H247" i="16"/>
  <c r="G247" i="16" s="1"/>
  <c r="F248" i="16" s="1"/>
  <c r="AC249" i="16"/>
  <c r="AB249" i="16"/>
  <c r="AA249" i="16"/>
  <c r="Z250" i="16" s="1"/>
  <c r="P246" i="16"/>
  <c r="O246" i="16" s="1"/>
  <c r="N247" i="16" s="1"/>
  <c r="Y250" i="16"/>
  <c r="X250" i="16"/>
  <c r="W250" i="16"/>
  <c r="V251" i="16" s="1"/>
  <c r="AM97" i="16"/>
  <c r="B98" i="16"/>
  <c r="Y196" i="12"/>
  <c r="W196" i="12" s="1"/>
  <c r="V197" i="12" s="1"/>
  <c r="X197" i="12" s="1"/>
  <c r="W197" i="12" s="1"/>
  <c r="V198" i="12" s="1"/>
  <c r="X198" i="12" s="1"/>
  <c r="AB190" i="12"/>
  <c r="AC190" i="12"/>
  <c r="AA190" i="12" s="1"/>
  <c r="Z191" i="12" s="1"/>
  <c r="T144" i="12"/>
  <c r="U144" i="12"/>
  <c r="AO144" i="12" s="1"/>
  <c r="H243" i="12"/>
  <c r="G243" i="12" s="1"/>
  <c r="F244" i="12" s="1"/>
  <c r="P242" i="12"/>
  <c r="O242" i="12" s="1"/>
  <c r="N243" i="12" s="1"/>
  <c r="L243" i="12"/>
  <c r="K243" i="12" s="1"/>
  <c r="J244" i="12" s="1"/>
  <c r="AL96" i="12"/>
  <c r="D96" i="12"/>
  <c r="S164" i="16" l="1"/>
  <c r="R165" i="16" s="1"/>
  <c r="T165" i="16" s="1"/>
  <c r="AO169" i="14"/>
  <c r="S169" i="14"/>
  <c r="R170" i="14" s="1"/>
  <c r="L248" i="17"/>
  <c r="K248" i="17" s="1"/>
  <c r="J249" i="17" s="1"/>
  <c r="P249" i="17"/>
  <c r="O249" i="17" s="1"/>
  <c r="N250" i="17" s="1"/>
  <c r="AC251" i="17"/>
  <c r="AB251" i="17"/>
  <c r="AA251" i="17"/>
  <c r="Z252" i="17" s="1"/>
  <c r="Y251" i="17"/>
  <c r="X251" i="17"/>
  <c r="W251" i="17"/>
  <c r="V252" i="17" s="1"/>
  <c r="AL99" i="17"/>
  <c r="D99" i="17"/>
  <c r="S164" i="17"/>
  <c r="R165" i="17" s="1"/>
  <c r="H248" i="17"/>
  <c r="G248" i="17" s="1"/>
  <c r="F249" i="17" s="1"/>
  <c r="L246" i="14"/>
  <c r="K246" i="14" s="1"/>
  <c r="J247" i="14" s="1"/>
  <c r="H246" i="14"/>
  <c r="G246" i="14" s="1"/>
  <c r="F247" i="14" s="1"/>
  <c r="Y249" i="14"/>
  <c r="X249" i="14"/>
  <c r="W249" i="14"/>
  <c r="V250" i="14" s="1"/>
  <c r="AC249" i="14"/>
  <c r="AB249" i="14"/>
  <c r="AA249" i="14"/>
  <c r="Z250" i="14" s="1"/>
  <c r="P247" i="14"/>
  <c r="O247" i="14" s="1"/>
  <c r="N248" i="14" s="1"/>
  <c r="AM97" i="14"/>
  <c r="B98" i="14"/>
  <c r="P247" i="16"/>
  <c r="O247" i="16" s="1"/>
  <c r="N248" i="16" s="1"/>
  <c r="H248" i="16"/>
  <c r="G248" i="16" s="1"/>
  <c r="F249" i="16" s="1"/>
  <c r="AC250" i="16"/>
  <c r="AB250" i="16"/>
  <c r="AA250" i="16"/>
  <c r="Z251" i="16" s="1"/>
  <c r="L246" i="16"/>
  <c r="K246" i="16" s="1"/>
  <c r="J247" i="16" s="1"/>
  <c r="AL98" i="16"/>
  <c r="D98" i="16"/>
  <c r="W251" i="16"/>
  <c r="V252" i="16" s="1"/>
  <c r="Y251" i="16"/>
  <c r="X251" i="16"/>
  <c r="Y197" i="12"/>
  <c r="AC191" i="12"/>
  <c r="AB191" i="12"/>
  <c r="AA191" i="12"/>
  <c r="Z192" i="12" s="1"/>
  <c r="Y198" i="12"/>
  <c r="W198" i="12" s="1"/>
  <c r="V199" i="12" s="1"/>
  <c r="X199" i="12" s="1"/>
  <c r="S144" i="12"/>
  <c r="R145" i="12" s="1"/>
  <c r="T145" i="12" s="1"/>
  <c r="L244" i="12"/>
  <c r="K244" i="12" s="1"/>
  <c r="J245" i="12" s="1"/>
  <c r="P243" i="12"/>
  <c r="O243" i="12" s="1"/>
  <c r="N244" i="12" s="1"/>
  <c r="H244" i="12"/>
  <c r="G244" i="12" s="1"/>
  <c r="F245" i="12" s="1"/>
  <c r="AN96" i="12"/>
  <c r="C96" i="12"/>
  <c r="U165" i="16" l="1"/>
  <c r="AO165" i="16" s="1"/>
  <c r="U170" i="14"/>
  <c r="T170" i="14"/>
  <c r="H249" i="17"/>
  <c r="G249" i="17" s="1"/>
  <c r="F250" i="17" s="1"/>
  <c r="W252" i="17"/>
  <c r="V253" i="17" s="1"/>
  <c r="Y252" i="17"/>
  <c r="X252" i="17"/>
  <c r="N251" i="17"/>
  <c r="P250" i="17"/>
  <c r="O250" i="17" s="1"/>
  <c r="AA252" i="17"/>
  <c r="AC252" i="17"/>
  <c r="AB252" i="17"/>
  <c r="Z253" i="17"/>
  <c r="L249" i="17"/>
  <c r="K249" i="17" s="1"/>
  <c r="J250" i="17" s="1"/>
  <c r="U165" i="17"/>
  <c r="AO165" i="17" s="1"/>
  <c r="T165" i="17"/>
  <c r="AN99" i="17"/>
  <c r="C99" i="17"/>
  <c r="AC250" i="14"/>
  <c r="AB250" i="14"/>
  <c r="AA250" i="14"/>
  <c r="Z251" i="14" s="1"/>
  <c r="H247" i="14"/>
  <c r="G247" i="14" s="1"/>
  <c r="F248" i="14" s="1"/>
  <c r="P248" i="14"/>
  <c r="O248" i="14" s="1"/>
  <c r="N249" i="14" s="1"/>
  <c r="Y250" i="14"/>
  <c r="X250" i="14"/>
  <c r="W250" i="14"/>
  <c r="V251" i="14" s="1"/>
  <c r="L247" i="14"/>
  <c r="K247" i="14" s="1"/>
  <c r="J248" i="14" s="1"/>
  <c r="AL98" i="14"/>
  <c r="D98" i="14"/>
  <c r="L247" i="16"/>
  <c r="K247" i="16" s="1"/>
  <c r="J248" i="16" s="1"/>
  <c r="H249" i="16"/>
  <c r="G249" i="16" s="1"/>
  <c r="F250" i="16" s="1"/>
  <c r="AA251" i="16"/>
  <c r="Z252" i="16" s="1"/>
  <c r="AC251" i="16"/>
  <c r="AB251" i="16"/>
  <c r="P248" i="16"/>
  <c r="O248" i="16" s="1"/>
  <c r="N249" i="16" s="1"/>
  <c r="X252" i="16"/>
  <c r="W252" i="16"/>
  <c r="V253" i="16" s="1"/>
  <c r="Y252" i="16"/>
  <c r="AN98" i="16"/>
  <c r="C98" i="16"/>
  <c r="AC192" i="12"/>
  <c r="AB192" i="12"/>
  <c r="Y199" i="12"/>
  <c r="W199" i="12" s="1"/>
  <c r="V200" i="12" s="1"/>
  <c r="X200" i="12" s="1"/>
  <c r="U145" i="12"/>
  <c r="AO145" i="12" s="1"/>
  <c r="H245" i="12"/>
  <c r="G245" i="12" s="1"/>
  <c r="F246" i="12" s="1"/>
  <c r="P244" i="12"/>
  <c r="O244" i="12" s="1"/>
  <c r="N245" i="12" s="1"/>
  <c r="L245" i="12"/>
  <c r="K245" i="12" s="1"/>
  <c r="J246" i="12" s="1"/>
  <c r="AM96" i="12"/>
  <c r="B97" i="12"/>
  <c r="S165" i="16" l="1"/>
  <c r="R166" i="16" s="1"/>
  <c r="S165" i="17"/>
  <c r="R166" i="17" s="1"/>
  <c r="U166" i="17" s="1"/>
  <c r="AO166" i="17" s="1"/>
  <c r="AO170" i="14"/>
  <c r="S170" i="14"/>
  <c r="R171" i="14" s="1"/>
  <c r="L250" i="17"/>
  <c r="K250" i="17" s="1"/>
  <c r="J251" i="17" s="1"/>
  <c r="X253" i="17"/>
  <c r="W253" i="17"/>
  <c r="V254" i="17" s="1"/>
  <c r="Y253" i="17"/>
  <c r="H250" i="17"/>
  <c r="G250" i="17" s="1"/>
  <c r="F251" i="17" s="1"/>
  <c r="AM99" i="17"/>
  <c r="B100" i="17"/>
  <c r="AB253" i="17"/>
  <c r="AA253" i="17"/>
  <c r="Z254" i="17" s="1"/>
  <c r="AC253" i="17"/>
  <c r="P251" i="17"/>
  <c r="O251" i="17" s="1"/>
  <c r="N252" i="17" s="1"/>
  <c r="H248" i="14"/>
  <c r="G248" i="14" s="1"/>
  <c r="F249" i="14" s="1"/>
  <c r="AA251" i="14"/>
  <c r="Z252" i="14" s="1"/>
  <c r="AC251" i="14"/>
  <c r="AB251" i="14"/>
  <c r="W251" i="14"/>
  <c r="V252" i="14" s="1"/>
  <c r="Y251" i="14"/>
  <c r="X251" i="14"/>
  <c r="L248" i="14"/>
  <c r="K248" i="14" s="1"/>
  <c r="J249" i="14" s="1"/>
  <c r="P249" i="14"/>
  <c r="O249" i="14" s="1"/>
  <c r="N250" i="14" s="1"/>
  <c r="AN98" i="14"/>
  <c r="C98" i="14"/>
  <c r="L248" i="16"/>
  <c r="K248" i="16" s="1"/>
  <c r="J249" i="16" s="1"/>
  <c r="Y253" i="16"/>
  <c r="X253" i="16"/>
  <c r="W253" i="16"/>
  <c r="V254" i="16" s="1"/>
  <c r="P249" i="16"/>
  <c r="O249" i="16" s="1"/>
  <c r="N250" i="16" s="1"/>
  <c r="H250" i="16"/>
  <c r="G250" i="16" s="1"/>
  <c r="F251" i="16" s="1"/>
  <c r="AB252" i="16"/>
  <c r="AA252" i="16"/>
  <c r="Z253" i="16" s="1"/>
  <c r="AC252" i="16"/>
  <c r="AM98" i="16"/>
  <c r="B99" i="16"/>
  <c r="Y200" i="12"/>
  <c r="AA192" i="12"/>
  <c r="Z193" i="12" s="1"/>
  <c r="AB193" i="12" s="1"/>
  <c r="W200" i="12"/>
  <c r="V201" i="12" s="1"/>
  <c r="X201" i="12" s="1"/>
  <c r="S145" i="12"/>
  <c r="R146" i="12" s="1"/>
  <c r="T146" i="12" s="1"/>
  <c r="H246" i="12"/>
  <c r="G246" i="12" s="1"/>
  <c r="F247" i="12" s="1"/>
  <c r="L246" i="12"/>
  <c r="K246" i="12" s="1"/>
  <c r="J247" i="12" s="1"/>
  <c r="P245" i="12"/>
  <c r="O245" i="12" s="1"/>
  <c r="N246" i="12" s="1"/>
  <c r="AL97" i="12"/>
  <c r="D97" i="12"/>
  <c r="U166" i="16" l="1"/>
  <c r="AO166" i="16" s="1"/>
  <c r="T166" i="16"/>
  <c r="T166" i="17"/>
  <c r="S166" i="17" s="1"/>
  <c r="R167" i="17" s="1"/>
  <c r="U171" i="14"/>
  <c r="T171" i="14"/>
  <c r="Y254" i="17"/>
  <c r="X254" i="17"/>
  <c r="W254" i="17"/>
  <c r="V255" i="17" s="1"/>
  <c r="P252" i="17"/>
  <c r="O252" i="17" s="1"/>
  <c r="N253" i="17" s="1"/>
  <c r="Z255" i="17"/>
  <c r="AC254" i="17"/>
  <c r="AB254" i="17"/>
  <c r="AA254" i="17"/>
  <c r="H251" i="17"/>
  <c r="G251" i="17" s="1"/>
  <c r="F252" i="17" s="1"/>
  <c r="L251" i="17"/>
  <c r="K251" i="17" s="1"/>
  <c r="J252" i="17" s="1"/>
  <c r="AL100" i="17"/>
  <c r="D100" i="17"/>
  <c r="P250" i="14"/>
  <c r="O250" i="14" s="1"/>
  <c r="N251" i="14" s="1"/>
  <c r="L249" i="14"/>
  <c r="K249" i="14" s="1"/>
  <c r="J250" i="14" s="1"/>
  <c r="H249" i="14"/>
  <c r="G249" i="14" s="1"/>
  <c r="F250" i="14" s="1"/>
  <c r="AM98" i="14"/>
  <c r="B99" i="14"/>
  <c r="X252" i="14"/>
  <c r="W252" i="14"/>
  <c r="V253" i="14" s="1"/>
  <c r="Y252" i="14"/>
  <c r="AB252" i="14"/>
  <c r="AA252" i="14"/>
  <c r="Z253" i="14" s="1"/>
  <c r="AC252" i="14"/>
  <c r="P250" i="16"/>
  <c r="O250" i="16" s="1"/>
  <c r="N251" i="16" s="1"/>
  <c r="H251" i="16"/>
  <c r="G251" i="16" s="1"/>
  <c r="F252" i="16" s="1"/>
  <c r="AC253" i="16"/>
  <c r="AB253" i="16"/>
  <c r="AA253" i="16"/>
  <c r="Z254" i="16" s="1"/>
  <c r="L249" i="16"/>
  <c r="K249" i="16" s="1"/>
  <c r="J250" i="16" s="1"/>
  <c r="AL99" i="16"/>
  <c r="D99" i="16"/>
  <c r="V255" i="16"/>
  <c r="Y254" i="16"/>
  <c r="X254" i="16"/>
  <c r="W254" i="16"/>
  <c r="Y201" i="12"/>
  <c r="AC193" i="12"/>
  <c r="AA193" i="12" s="1"/>
  <c r="Z194" i="12" s="1"/>
  <c r="W201" i="12"/>
  <c r="V202" i="12" s="1"/>
  <c r="Y202" i="12" s="1"/>
  <c r="U146" i="12"/>
  <c r="AO146" i="12" s="1"/>
  <c r="L247" i="12"/>
  <c r="K247" i="12" s="1"/>
  <c r="J248" i="12" s="1"/>
  <c r="P246" i="12"/>
  <c r="O246" i="12" s="1"/>
  <c r="N247" i="12" s="1"/>
  <c r="H247" i="12"/>
  <c r="G247" i="12" s="1"/>
  <c r="F248" i="12" s="1"/>
  <c r="AN97" i="12"/>
  <c r="C97" i="12"/>
  <c r="S166" i="16" l="1"/>
  <c r="R167" i="16" s="1"/>
  <c r="AO171" i="14"/>
  <c r="S171" i="14"/>
  <c r="R172" i="14" s="1"/>
  <c r="H252" i="17"/>
  <c r="G252" i="17" s="1"/>
  <c r="F253" i="17" s="1"/>
  <c r="P253" i="17"/>
  <c r="O253" i="17" s="1"/>
  <c r="N254" i="17" s="1"/>
  <c r="Y255" i="17"/>
  <c r="X255" i="17"/>
  <c r="W255" i="17"/>
  <c r="V256" i="17" s="1"/>
  <c r="L252" i="17"/>
  <c r="K252" i="17" s="1"/>
  <c r="J253" i="17" s="1"/>
  <c r="T167" i="17"/>
  <c r="U167" i="17"/>
  <c r="AO167" i="17" s="1"/>
  <c r="Z256" i="17"/>
  <c r="AC255" i="17"/>
  <c r="AB255" i="17"/>
  <c r="AA255" i="17"/>
  <c r="AN100" i="17"/>
  <c r="C100" i="17"/>
  <c r="AC253" i="14"/>
  <c r="AB253" i="14"/>
  <c r="AA253" i="14"/>
  <c r="Z254" i="14" s="1"/>
  <c r="H250" i="14"/>
  <c r="G250" i="14" s="1"/>
  <c r="F251" i="14" s="1"/>
  <c r="L250" i="14"/>
  <c r="K250" i="14" s="1"/>
  <c r="J251" i="14" s="1"/>
  <c r="P251" i="14"/>
  <c r="O251" i="14" s="1"/>
  <c r="N252" i="14" s="1"/>
  <c r="AL99" i="14"/>
  <c r="D99" i="14"/>
  <c r="Y253" i="14"/>
  <c r="X253" i="14"/>
  <c r="W253" i="14"/>
  <c r="V254" i="14" s="1"/>
  <c r="H252" i="16"/>
  <c r="G252" i="16" s="1"/>
  <c r="F253" i="16" s="1"/>
  <c r="L250" i="16"/>
  <c r="K250" i="16" s="1"/>
  <c r="J251" i="16" s="1"/>
  <c r="AC254" i="16"/>
  <c r="AB254" i="16"/>
  <c r="AA254" i="16"/>
  <c r="Z255" i="16" s="1"/>
  <c r="P251" i="16"/>
  <c r="O251" i="16" s="1"/>
  <c r="N252" i="16" s="1"/>
  <c r="W255" i="16"/>
  <c r="V256" i="16" s="1"/>
  <c r="Y255" i="16"/>
  <c r="X255" i="16"/>
  <c r="AN99" i="16"/>
  <c r="C99" i="16"/>
  <c r="AC194" i="12"/>
  <c r="AB194" i="12"/>
  <c r="AA194" i="12"/>
  <c r="Z195" i="12" s="1"/>
  <c r="X202" i="12"/>
  <c r="W202" i="12" s="1"/>
  <c r="V203" i="12" s="1"/>
  <c r="S146" i="12"/>
  <c r="R147" i="12" s="1"/>
  <c r="U147" i="12" s="1"/>
  <c r="AO147" i="12" s="1"/>
  <c r="P247" i="12"/>
  <c r="O247" i="12" s="1"/>
  <c r="N248" i="12" s="1"/>
  <c r="H248" i="12"/>
  <c r="G248" i="12" s="1"/>
  <c r="F249" i="12" s="1"/>
  <c r="L248" i="12"/>
  <c r="K248" i="12" s="1"/>
  <c r="J249" i="12" s="1"/>
  <c r="AM97" i="12"/>
  <c r="B98" i="12"/>
  <c r="T167" i="16" l="1"/>
  <c r="U167" i="16"/>
  <c r="AO167" i="16" s="1"/>
  <c r="S167" i="16"/>
  <c r="R168" i="16" s="1"/>
  <c r="S167" i="17"/>
  <c r="R168" i="17" s="1"/>
  <c r="U168" i="17" s="1"/>
  <c r="AO168" i="17" s="1"/>
  <c r="U172" i="14"/>
  <c r="AO172" i="14" s="1"/>
  <c r="T172" i="14"/>
  <c r="L253" i="17"/>
  <c r="K253" i="17" s="1"/>
  <c r="J254" i="17" s="1"/>
  <c r="P254" i="17"/>
  <c r="O254" i="17" s="1"/>
  <c r="N255" i="17" s="1"/>
  <c r="W256" i="17"/>
  <c r="Y256" i="17"/>
  <c r="X256" i="17"/>
  <c r="V257" i="17"/>
  <c r="H253" i="17"/>
  <c r="G253" i="17" s="1"/>
  <c r="F254" i="17" s="1"/>
  <c r="AM100" i="17"/>
  <c r="B101" i="17"/>
  <c r="AA256" i="17"/>
  <c r="Z257" i="17"/>
  <c r="AC256" i="17"/>
  <c r="AB256" i="17"/>
  <c r="H251" i="14"/>
  <c r="G251" i="14" s="1"/>
  <c r="F252" i="14" s="1"/>
  <c r="AC254" i="14"/>
  <c r="AB254" i="14"/>
  <c r="AA254" i="14"/>
  <c r="Z255" i="14" s="1"/>
  <c r="P252" i="14"/>
  <c r="O252" i="14" s="1"/>
  <c r="N253" i="14" s="1"/>
  <c r="Y254" i="14"/>
  <c r="X254" i="14"/>
  <c r="W254" i="14"/>
  <c r="V255" i="14" s="1"/>
  <c r="L251" i="14"/>
  <c r="K251" i="14" s="1"/>
  <c r="J252" i="14" s="1"/>
  <c r="AN99" i="14"/>
  <c r="C99" i="14"/>
  <c r="P252" i="16"/>
  <c r="O252" i="16" s="1"/>
  <c r="N253" i="16" s="1"/>
  <c r="AA255" i="16"/>
  <c r="Z256" i="16"/>
  <c r="AC255" i="16"/>
  <c r="AB255" i="16"/>
  <c r="L251" i="16"/>
  <c r="K251" i="16" s="1"/>
  <c r="J252" i="16" s="1"/>
  <c r="X256" i="16"/>
  <c r="W256" i="16"/>
  <c r="V257" i="16" s="1"/>
  <c r="Y256" i="16"/>
  <c r="H253" i="16"/>
  <c r="G253" i="16" s="1"/>
  <c r="F254" i="16" s="1"/>
  <c r="AM99" i="16"/>
  <c r="B100" i="16"/>
  <c r="AC195" i="12"/>
  <c r="AB195" i="12"/>
  <c r="X203" i="12"/>
  <c r="Y203" i="12"/>
  <c r="T147" i="12"/>
  <c r="S147" i="12" s="1"/>
  <c r="R148" i="12" s="1"/>
  <c r="L249" i="12"/>
  <c r="K249" i="12" s="1"/>
  <c r="J250" i="12" s="1"/>
  <c r="H249" i="12"/>
  <c r="G249" i="12" s="1"/>
  <c r="F250" i="12" s="1"/>
  <c r="P248" i="12"/>
  <c r="O248" i="12" s="1"/>
  <c r="N249" i="12" s="1"/>
  <c r="AL98" i="12"/>
  <c r="D98" i="12"/>
  <c r="T168" i="16" l="1"/>
  <c r="U168" i="16"/>
  <c r="AO168" i="16" s="1"/>
  <c r="T168" i="17"/>
  <c r="S168" i="17" s="1"/>
  <c r="R169" i="17" s="1"/>
  <c r="S172" i="14"/>
  <c r="R173" i="14" s="1"/>
  <c r="U173" i="14" s="1"/>
  <c r="L254" i="17"/>
  <c r="K254" i="17" s="1"/>
  <c r="J255" i="17" s="1"/>
  <c r="P255" i="17"/>
  <c r="O255" i="17" s="1"/>
  <c r="N256" i="17" s="1"/>
  <c r="H254" i="17"/>
  <c r="G254" i="17" s="1"/>
  <c r="F255" i="17" s="1"/>
  <c r="AL101" i="17"/>
  <c r="D101" i="17"/>
  <c r="X257" i="17"/>
  <c r="W257" i="17"/>
  <c r="V258" i="17" s="1"/>
  <c r="Y257" i="17"/>
  <c r="AB257" i="17"/>
  <c r="AA257" i="17"/>
  <c r="Z258" i="17" s="1"/>
  <c r="AC257" i="17"/>
  <c r="L252" i="14"/>
  <c r="K252" i="14" s="1"/>
  <c r="J253" i="14" s="1"/>
  <c r="P253" i="14"/>
  <c r="O253" i="14" s="1"/>
  <c r="N254" i="14" s="1"/>
  <c r="W255" i="14"/>
  <c r="V256" i="14" s="1"/>
  <c r="Y255" i="14"/>
  <c r="X255" i="14"/>
  <c r="H252" i="14"/>
  <c r="G252" i="14" s="1"/>
  <c r="F253" i="14" s="1"/>
  <c r="AA255" i="14"/>
  <c r="Z256" i="14"/>
  <c r="AC255" i="14"/>
  <c r="AB255" i="14"/>
  <c r="AM99" i="14"/>
  <c r="B100" i="14"/>
  <c r="H254" i="16"/>
  <c r="G254" i="16" s="1"/>
  <c r="F255" i="16" s="1"/>
  <c r="L252" i="16"/>
  <c r="K252" i="16" s="1"/>
  <c r="J253" i="16" s="1"/>
  <c r="P253" i="16"/>
  <c r="O253" i="16" s="1"/>
  <c r="N254" i="16" s="1"/>
  <c r="Y257" i="16"/>
  <c r="X257" i="16"/>
  <c r="W257" i="16"/>
  <c r="V258" i="16" s="1"/>
  <c r="AL100" i="16"/>
  <c r="D100" i="16"/>
  <c r="AB256" i="16"/>
  <c r="AA256" i="16"/>
  <c r="Z257" i="16"/>
  <c r="AC256" i="16"/>
  <c r="AA195" i="12"/>
  <c r="Z196" i="12" s="1"/>
  <c r="W203" i="12"/>
  <c r="V204" i="12" s="1"/>
  <c r="X204" i="12" s="1"/>
  <c r="T148" i="12"/>
  <c r="U148" i="12"/>
  <c r="AO148" i="12" s="1"/>
  <c r="L250" i="12"/>
  <c r="K250" i="12" s="1"/>
  <c r="J251" i="12" s="1"/>
  <c r="H250" i="12"/>
  <c r="G250" i="12" s="1"/>
  <c r="F251" i="12" s="1"/>
  <c r="P249" i="12"/>
  <c r="O249" i="12" s="1"/>
  <c r="N250" i="12" s="1"/>
  <c r="AN98" i="12"/>
  <c r="C98" i="12"/>
  <c r="S168" i="16" l="1"/>
  <c r="R169" i="16" s="1"/>
  <c r="T173" i="14"/>
  <c r="AO173" i="14"/>
  <c r="S173" i="14"/>
  <c r="R174" i="14" s="1"/>
  <c r="V259" i="17"/>
  <c r="Y258" i="17"/>
  <c r="X258" i="17"/>
  <c r="W258" i="17"/>
  <c r="H255" i="17"/>
  <c r="G255" i="17" s="1"/>
  <c r="F256" i="17" s="1"/>
  <c r="AC258" i="17"/>
  <c r="AB258" i="17"/>
  <c r="AA258" i="17"/>
  <c r="Z259" i="17" s="1"/>
  <c r="P256" i="17"/>
  <c r="O256" i="17" s="1"/>
  <c r="N257" i="17" s="1"/>
  <c r="L255" i="17"/>
  <c r="K255" i="17" s="1"/>
  <c r="J256" i="17" s="1"/>
  <c r="U169" i="17"/>
  <c r="AO169" i="17" s="1"/>
  <c r="T169" i="17"/>
  <c r="AN101" i="17"/>
  <c r="C101" i="17"/>
  <c r="X256" i="14"/>
  <c r="W256" i="14"/>
  <c r="V257" i="14" s="1"/>
  <c r="Y256" i="14"/>
  <c r="H253" i="14"/>
  <c r="G253" i="14" s="1"/>
  <c r="F254" i="14" s="1"/>
  <c r="P254" i="14"/>
  <c r="O254" i="14" s="1"/>
  <c r="N255" i="14" s="1"/>
  <c r="L253" i="14"/>
  <c r="K253" i="14" s="1"/>
  <c r="J254" i="14" s="1"/>
  <c r="AL100" i="14"/>
  <c r="D100" i="14"/>
  <c r="AB256" i="14"/>
  <c r="AA256" i="14"/>
  <c r="Z257" i="14" s="1"/>
  <c r="AC256" i="14"/>
  <c r="P254" i="16"/>
  <c r="O254" i="16" s="1"/>
  <c r="N255" i="16" s="1"/>
  <c r="L253" i="16"/>
  <c r="K253" i="16" s="1"/>
  <c r="J254" i="16" s="1"/>
  <c r="H255" i="16"/>
  <c r="G255" i="16" s="1"/>
  <c r="F256" i="16" s="1"/>
  <c r="AC257" i="16"/>
  <c r="AB257" i="16"/>
  <c r="AA257" i="16"/>
  <c r="Z258" i="16" s="1"/>
  <c r="Y258" i="16"/>
  <c r="X258" i="16"/>
  <c r="W258" i="16"/>
  <c r="V259" i="16" s="1"/>
  <c r="AN100" i="16"/>
  <c r="C100" i="16"/>
  <c r="AB196" i="12"/>
  <c r="AC196" i="12"/>
  <c r="AA196" i="12" s="1"/>
  <c r="Z197" i="12" s="1"/>
  <c r="Y204" i="12"/>
  <c r="W204" i="12" s="1"/>
  <c r="V205" i="12" s="1"/>
  <c r="S148" i="12"/>
  <c r="R149" i="12" s="1"/>
  <c r="P250" i="12"/>
  <c r="O250" i="12" s="1"/>
  <c r="N251" i="12" s="1"/>
  <c r="H251" i="12"/>
  <c r="G251" i="12" s="1"/>
  <c r="F252" i="12" s="1"/>
  <c r="L251" i="12"/>
  <c r="K251" i="12" s="1"/>
  <c r="J252" i="12" s="1"/>
  <c r="AM98" i="12"/>
  <c r="B99" i="12"/>
  <c r="T169" i="16" l="1"/>
  <c r="U169" i="16"/>
  <c r="S169" i="17"/>
  <c r="R170" i="17" s="1"/>
  <c r="U170" i="17" s="1"/>
  <c r="AO170" i="17" s="1"/>
  <c r="T174" i="14"/>
  <c r="U174" i="14"/>
  <c r="AO174" i="14" s="1"/>
  <c r="T170" i="17"/>
  <c r="AC259" i="17"/>
  <c r="AB259" i="17"/>
  <c r="AA259" i="17"/>
  <c r="Z260" i="17" s="1"/>
  <c r="L256" i="17"/>
  <c r="K256" i="17" s="1"/>
  <c r="J257" i="17" s="1"/>
  <c r="P257" i="17"/>
  <c r="O257" i="17" s="1"/>
  <c r="N258" i="17" s="1"/>
  <c r="H256" i="17"/>
  <c r="G256" i="17" s="1"/>
  <c r="F257" i="17" s="1"/>
  <c r="Y259" i="17"/>
  <c r="X259" i="17"/>
  <c r="W259" i="17"/>
  <c r="V260" i="17" s="1"/>
  <c r="AM101" i="17"/>
  <c r="B102" i="17"/>
  <c r="P255" i="14"/>
  <c r="O255" i="14" s="1"/>
  <c r="N256" i="14" s="1"/>
  <c r="L254" i="14"/>
  <c r="K254" i="14" s="1"/>
  <c r="J255" i="14" s="1"/>
  <c r="H254" i="14"/>
  <c r="G254" i="14" s="1"/>
  <c r="F255" i="14" s="1"/>
  <c r="Z258" i="14"/>
  <c r="AC257" i="14"/>
  <c r="AB257" i="14"/>
  <c r="AA257" i="14"/>
  <c r="V258" i="14"/>
  <c r="Y257" i="14"/>
  <c r="X257" i="14"/>
  <c r="W257" i="14"/>
  <c r="AN100" i="14"/>
  <c r="C100" i="14"/>
  <c r="H256" i="16"/>
  <c r="G256" i="16" s="1"/>
  <c r="F257" i="16" s="1"/>
  <c r="L254" i="16"/>
  <c r="K254" i="16" s="1"/>
  <c r="J255" i="16" s="1"/>
  <c r="P255" i="16"/>
  <c r="O255" i="16" s="1"/>
  <c r="N256" i="16" s="1"/>
  <c r="AC258" i="16"/>
  <c r="AB258" i="16"/>
  <c r="AA258" i="16"/>
  <c r="Z259" i="16" s="1"/>
  <c r="W259" i="16"/>
  <c r="V260" i="16" s="1"/>
  <c r="Y259" i="16"/>
  <c r="X259" i="16"/>
  <c r="AM100" i="16"/>
  <c r="B101" i="16"/>
  <c r="AB197" i="12"/>
  <c r="AC197" i="12"/>
  <c r="AA197" i="12" s="1"/>
  <c r="Z198" i="12" s="1"/>
  <c r="X205" i="12"/>
  <c r="Y205" i="12"/>
  <c r="U149" i="12"/>
  <c r="AO149" i="12" s="1"/>
  <c r="T149" i="12"/>
  <c r="H252" i="12"/>
  <c r="G252" i="12" s="1"/>
  <c r="F253" i="12" s="1"/>
  <c r="L252" i="12"/>
  <c r="K252" i="12" s="1"/>
  <c r="J253" i="12" s="1"/>
  <c r="P251" i="12"/>
  <c r="O251" i="12" s="1"/>
  <c r="N252" i="12" s="1"/>
  <c r="AL99" i="12"/>
  <c r="D99" i="12"/>
  <c r="AO169" i="16" l="1"/>
  <c r="S169" i="16"/>
  <c r="R170" i="16" s="1"/>
  <c r="S174" i="14"/>
  <c r="R175" i="14" s="1"/>
  <c r="U175" i="14" s="1"/>
  <c r="AO175" i="14" s="1"/>
  <c r="T175" i="14"/>
  <c r="H257" i="17"/>
  <c r="G257" i="17" s="1"/>
  <c r="F258" i="17" s="1"/>
  <c r="W260" i="17"/>
  <c r="V261" i="17"/>
  <c r="Y260" i="17"/>
  <c r="X260" i="17"/>
  <c r="P258" i="17"/>
  <c r="O258" i="17" s="1"/>
  <c r="N259" i="17" s="1"/>
  <c r="L257" i="17"/>
  <c r="K257" i="17" s="1"/>
  <c r="J258" i="17" s="1"/>
  <c r="AA260" i="17"/>
  <c r="AC260" i="17"/>
  <c r="AB260" i="17"/>
  <c r="Z261" i="17"/>
  <c r="AL102" i="17"/>
  <c r="D102" i="17"/>
  <c r="S170" i="17"/>
  <c r="R171" i="17" s="1"/>
  <c r="H255" i="14"/>
  <c r="G255" i="14" s="1"/>
  <c r="F256" i="14" s="1"/>
  <c r="L255" i="14"/>
  <c r="K255" i="14" s="1"/>
  <c r="J256" i="14" s="1"/>
  <c r="P256" i="14"/>
  <c r="O256" i="14" s="1"/>
  <c r="N257" i="14" s="1"/>
  <c r="AM100" i="14"/>
  <c r="B101" i="14"/>
  <c r="AC258" i="14"/>
  <c r="AB258" i="14"/>
  <c r="AA258" i="14"/>
  <c r="Z259" i="14" s="1"/>
  <c r="Y258" i="14"/>
  <c r="X258" i="14"/>
  <c r="W258" i="14"/>
  <c r="V259" i="14" s="1"/>
  <c r="P256" i="16"/>
  <c r="O256" i="16" s="1"/>
  <c r="N257" i="16" s="1"/>
  <c r="X260" i="16"/>
  <c r="Y260" i="16"/>
  <c r="W260" i="16"/>
  <c r="V261" i="16" s="1"/>
  <c r="L255" i="16"/>
  <c r="K255" i="16" s="1"/>
  <c r="J256" i="16" s="1"/>
  <c r="H257" i="16"/>
  <c r="G257" i="16" s="1"/>
  <c r="F258" i="16" s="1"/>
  <c r="AL101" i="16"/>
  <c r="D101" i="16"/>
  <c r="AA259" i="16"/>
  <c r="Z260" i="16" s="1"/>
  <c r="AC259" i="16"/>
  <c r="AB259" i="16"/>
  <c r="AB198" i="12"/>
  <c r="AC198" i="12"/>
  <c r="AA198" i="12" s="1"/>
  <c r="Z199" i="12" s="1"/>
  <c r="W205" i="12"/>
  <c r="V206" i="12" s="1"/>
  <c r="Y206" i="12" s="1"/>
  <c r="S149" i="12"/>
  <c r="R150" i="12" s="1"/>
  <c r="P252" i="12"/>
  <c r="O252" i="12" s="1"/>
  <c r="N253" i="12" s="1"/>
  <c r="H253" i="12"/>
  <c r="G253" i="12" s="1"/>
  <c r="F254" i="12" s="1"/>
  <c r="L253" i="12"/>
  <c r="K253" i="12" s="1"/>
  <c r="J254" i="12" s="1"/>
  <c r="AN99" i="12"/>
  <c r="C99" i="12"/>
  <c r="T170" i="16" l="1"/>
  <c r="U170" i="16"/>
  <c r="AO170" i="16" s="1"/>
  <c r="S175" i="14"/>
  <c r="R176" i="14" s="1"/>
  <c r="L258" i="17"/>
  <c r="K258" i="17" s="1"/>
  <c r="J259" i="17" s="1"/>
  <c r="P259" i="17"/>
  <c r="O259" i="17" s="1"/>
  <c r="N260" i="17" s="1"/>
  <c r="H258" i="17"/>
  <c r="G258" i="17" s="1"/>
  <c r="F259" i="17" s="1"/>
  <c r="AN102" i="17"/>
  <c r="C102" i="17"/>
  <c r="X261" i="17"/>
  <c r="W261" i="17"/>
  <c r="V262" i="17" s="1"/>
  <c r="Y261" i="17"/>
  <c r="T171" i="17"/>
  <c r="U171" i="17"/>
  <c r="AO171" i="17" s="1"/>
  <c r="AB261" i="17"/>
  <c r="AA261" i="17"/>
  <c r="AC261" i="17"/>
  <c r="Z262" i="17"/>
  <c r="P257" i="14"/>
  <c r="O257" i="14" s="1"/>
  <c r="N258" i="14" s="1"/>
  <c r="AA259" i="14"/>
  <c r="Z260" i="14" s="1"/>
  <c r="AC259" i="14"/>
  <c r="AB259" i="14"/>
  <c r="L256" i="14"/>
  <c r="K256" i="14" s="1"/>
  <c r="J257" i="14" s="1"/>
  <c r="H256" i="14"/>
  <c r="G256" i="14" s="1"/>
  <c r="F257" i="14" s="1"/>
  <c r="W259" i="14"/>
  <c r="V260" i="14" s="1"/>
  <c r="Y259" i="14"/>
  <c r="X259" i="14"/>
  <c r="AL101" i="14"/>
  <c r="D101" i="14"/>
  <c r="W261" i="16"/>
  <c r="V262" i="16" s="1"/>
  <c r="Y261" i="16"/>
  <c r="X261" i="16"/>
  <c r="H258" i="16"/>
  <c r="G258" i="16" s="1"/>
  <c r="F259" i="16" s="1"/>
  <c r="AB260" i="16"/>
  <c r="AC260" i="16"/>
  <c r="AA260" i="16"/>
  <c r="Z261" i="16" s="1"/>
  <c r="L256" i="16"/>
  <c r="K256" i="16" s="1"/>
  <c r="J257" i="16" s="1"/>
  <c r="P257" i="16"/>
  <c r="O257" i="16" s="1"/>
  <c r="N258" i="16" s="1"/>
  <c r="AN101" i="16"/>
  <c r="C101" i="16"/>
  <c r="AB199" i="12"/>
  <c r="AC199" i="12"/>
  <c r="AA199" i="12" s="1"/>
  <c r="Z200" i="12" s="1"/>
  <c r="X206" i="12"/>
  <c r="W206" i="12" s="1"/>
  <c r="V207" i="12" s="1"/>
  <c r="T150" i="12"/>
  <c r="U150" i="12"/>
  <c r="AO150" i="12" s="1"/>
  <c r="L254" i="12"/>
  <c r="K254" i="12" s="1"/>
  <c r="J255" i="12" s="1"/>
  <c r="H254" i="12"/>
  <c r="G254" i="12" s="1"/>
  <c r="F255" i="12" s="1"/>
  <c r="P253" i="12"/>
  <c r="O253" i="12" s="1"/>
  <c r="N254" i="12" s="1"/>
  <c r="AM99" i="12"/>
  <c r="B100" i="12"/>
  <c r="S170" i="16" l="1"/>
  <c r="R171" i="16" s="1"/>
  <c r="U176" i="14"/>
  <c r="AO176" i="14" s="1"/>
  <c r="T176" i="14"/>
  <c r="Y262" i="17"/>
  <c r="X262" i="17"/>
  <c r="W262" i="17"/>
  <c r="V263" i="17" s="1"/>
  <c r="H259" i="17"/>
  <c r="G259" i="17" s="1"/>
  <c r="F260" i="17" s="1"/>
  <c r="P260" i="17"/>
  <c r="O260" i="17" s="1"/>
  <c r="N261" i="17" s="1"/>
  <c r="L259" i="17"/>
  <c r="K259" i="17" s="1"/>
  <c r="J260" i="17" s="1"/>
  <c r="AC262" i="17"/>
  <c r="AB262" i="17"/>
  <c r="AA262" i="17"/>
  <c r="Z263" i="17" s="1"/>
  <c r="AM102" i="17"/>
  <c r="B103" i="17"/>
  <c r="S171" i="17"/>
  <c r="R172" i="17" s="1"/>
  <c r="H257" i="14"/>
  <c r="G257" i="14" s="1"/>
  <c r="F258" i="14" s="1"/>
  <c r="L257" i="14"/>
  <c r="K257" i="14" s="1"/>
  <c r="J258" i="14" s="1"/>
  <c r="P258" i="14"/>
  <c r="O258" i="14" s="1"/>
  <c r="N259" i="14" s="1"/>
  <c r="X260" i="14"/>
  <c r="W260" i="14"/>
  <c r="V261" i="14" s="1"/>
  <c r="Y260" i="14"/>
  <c r="AB260" i="14"/>
  <c r="AA260" i="14"/>
  <c r="Z261" i="14" s="1"/>
  <c r="AC260" i="14"/>
  <c r="AN101" i="14"/>
  <c r="C101" i="14"/>
  <c r="P258" i="16"/>
  <c r="O258" i="16" s="1"/>
  <c r="N259" i="16" s="1"/>
  <c r="L257" i="16"/>
  <c r="K257" i="16" s="1"/>
  <c r="J258" i="16" s="1"/>
  <c r="H259" i="16"/>
  <c r="G259" i="16" s="1"/>
  <c r="F260" i="16" s="1"/>
  <c r="AM101" i="16"/>
  <c r="B102" i="16"/>
  <c r="X262" i="16"/>
  <c r="Y262" i="16"/>
  <c r="W262" i="16"/>
  <c r="V263" i="16" s="1"/>
  <c r="AA261" i="16"/>
  <c r="Z262" i="16" s="1"/>
  <c r="AC261" i="16"/>
  <c r="AB261" i="16"/>
  <c r="Y207" i="12"/>
  <c r="X207" i="12"/>
  <c r="AC200" i="12"/>
  <c r="AB200" i="12"/>
  <c r="W207" i="12"/>
  <c r="V208" i="12" s="1"/>
  <c r="S150" i="12"/>
  <c r="R151" i="12" s="1"/>
  <c r="L255" i="12"/>
  <c r="K255" i="12" s="1"/>
  <c r="J256" i="12" s="1"/>
  <c r="P254" i="12"/>
  <c r="O254" i="12" s="1"/>
  <c r="N255" i="12" s="1"/>
  <c r="H255" i="12"/>
  <c r="G255" i="12" s="1"/>
  <c r="F256" i="12" s="1"/>
  <c r="AL100" i="12"/>
  <c r="D100" i="12"/>
  <c r="T171" i="16" l="1"/>
  <c r="U171" i="16"/>
  <c r="AO171" i="16" s="1"/>
  <c r="S176" i="14"/>
  <c r="R177" i="14" s="1"/>
  <c r="H260" i="17"/>
  <c r="G260" i="17" s="1"/>
  <c r="F261" i="17" s="1"/>
  <c r="Y263" i="17"/>
  <c r="X263" i="17"/>
  <c r="W263" i="17"/>
  <c r="V264" i="17" s="1"/>
  <c r="L260" i="17"/>
  <c r="K260" i="17" s="1"/>
  <c r="J261" i="17" s="1"/>
  <c r="AC263" i="17"/>
  <c r="AB263" i="17"/>
  <c r="AA263" i="17"/>
  <c r="Z264" i="17" s="1"/>
  <c r="P261" i="17"/>
  <c r="O261" i="17" s="1"/>
  <c r="N262" i="17" s="1"/>
  <c r="AL103" i="17"/>
  <c r="D103" i="17"/>
  <c r="U172" i="17"/>
  <c r="AO172" i="17" s="1"/>
  <c r="T172" i="17"/>
  <c r="P259" i="14"/>
  <c r="O259" i="14" s="1"/>
  <c r="N260" i="14" s="1"/>
  <c r="L258" i="14"/>
  <c r="K258" i="14" s="1"/>
  <c r="J259" i="14" s="1"/>
  <c r="AC261" i="14"/>
  <c r="AB261" i="14"/>
  <c r="AA261" i="14"/>
  <c r="Z262" i="14" s="1"/>
  <c r="Y261" i="14"/>
  <c r="X261" i="14"/>
  <c r="W261" i="14"/>
  <c r="V262" i="14" s="1"/>
  <c r="H258" i="14"/>
  <c r="G258" i="14" s="1"/>
  <c r="F259" i="14" s="1"/>
  <c r="AM101" i="14"/>
  <c r="B102" i="14"/>
  <c r="Y263" i="16"/>
  <c r="W263" i="16"/>
  <c r="V264" i="16" s="1"/>
  <c r="X263" i="16"/>
  <c r="H260" i="16"/>
  <c r="G260" i="16" s="1"/>
  <c r="F261" i="16" s="1"/>
  <c r="L258" i="16"/>
  <c r="K258" i="16" s="1"/>
  <c r="J259" i="16" s="1"/>
  <c r="P259" i="16"/>
  <c r="O259" i="16" s="1"/>
  <c r="N260" i="16" s="1"/>
  <c r="AL102" i="16"/>
  <c r="D102" i="16"/>
  <c r="AB262" i="16"/>
  <c r="AA262" i="16"/>
  <c r="Z263" i="16" s="1"/>
  <c r="AC262" i="16"/>
  <c r="AA200" i="12"/>
  <c r="Z201" i="12" s="1"/>
  <c r="Y208" i="12"/>
  <c r="X208" i="12"/>
  <c r="U151" i="12"/>
  <c r="AO151" i="12" s="1"/>
  <c r="T151" i="12"/>
  <c r="L256" i="12"/>
  <c r="K256" i="12" s="1"/>
  <c r="J257" i="12" s="1"/>
  <c r="H256" i="12"/>
  <c r="G256" i="12" s="1"/>
  <c r="F257" i="12" s="1"/>
  <c r="P255" i="12"/>
  <c r="O255" i="12" s="1"/>
  <c r="N256" i="12" s="1"/>
  <c r="AN100" i="12"/>
  <c r="C100" i="12"/>
  <c r="S171" i="16" l="1"/>
  <c r="R172" i="16" s="1"/>
  <c r="U177" i="14"/>
  <c r="AO177" i="14" s="1"/>
  <c r="T177" i="14"/>
  <c r="S177" i="14"/>
  <c r="R178" i="14" s="1"/>
  <c r="AA264" i="17"/>
  <c r="Z265" i="17"/>
  <c r="AC264" i="17"/>
  <c r="AB264" i="17"/>
  <c r="W264" i="17"/>
  <c r="Y264" i="17"/>
  <c r="X264" i="17"/>
  <c r="V265" i="17"/>
  <c r="P262" i="17"/>
  <c r="O262" i="17" s="1"/>
  <c r="N263" i="17" s="1"/>
  <c r="L261" i="17"/>
  <c r="K261" i="17" s="1"/>
  <c r="J262" i="17" s="1"/>
  <c r="H261" i="17"/>
  <c r="G261" i="17" s="1"/>
  <c r="F262" i="17" s="1"/>
  <c r="S172" i="17"/>
  <c r="R173" i="17" s="1"/>
  <c r="AN103" i="17"/>
  <c r="C103" i="17"/>
  <c r="H259" i="14"/>
  <c r="G259" i="14" s="1"/>
  <c r="F260" i="14" s="1"/>
  <c r="L259" i="14"/>
  <c r="K259" i="14" s="1"/>
  <c r="J260" i="14" s="1"/>
  <c r="P260" i="14"/>
  <c r="O260" i="14" s="1"/>
  <c r="N261" i="14" s="1"/>
  <c r="Y262" i="14"/>
  <c r="X262" i="14"/>
  <c r="W262" i="14"/>
  <c r="V263" i="14" s="1"/>
  <c r="AL102" i="14"/>
  <c r="D102" i="14"/>
  <c r="Z263" i="14"/>
  <c r="AC262" i="14"/>
  <c r="AB262" i="14"/>
  <c r="AA262" i="14"/>
  <c r="H261" i="16"/>
  <c r="G261" i="16" s="1"/>
  <c r="F262" i="16" s="1"/>
  <c r="AC263" i="16"/>
  <c r="AA263" i="16"/>
  <c r="Z264" i="16" s="1"/>
  <c r="AB263" i="16"/>
  <c r="P260" i="16"/>
  <c r="O260" i="16" s="1"/>
  <c r="N261" i="16" s="1"/>
  <c r="X264" i="16"/>
  <c r="Y264" i="16"/>
  <c r="W264" i="16"/>
  <c r="V265" i="16" s="1"/>
  <c r="L259" i="16"/>
  <c r="K259" i="16" s="1"/>
  <c r="J260" i="16" s="1"/>
  <c r="AN102" i="16"/>
  <c r="C102" i="16"/>
  <c r="AB201" i="12"/>
  <c r="AC201" i="12"/>
  <c r="AA201" i="12" s="1"/>
  <c r="Z202" i="12" s="1"/>
  <c r="W208" i="12"/>
  <c r="V209" i="12" s="1"/>
  <c r="Y209" i="12" s="1"/>
  <c r="S151" i="12"/>
  <c r="R152" i="12" s="1"/>
  <c r="L257" i="12"/>
  <c r="K257" i="12" s="1"/>
  <c r="J258" i="12" s="1"/>
  <c r="P256" i="12"/>
  <c r="O256" i="12" s="1"/>
  <c r="N257" i="12" s="1"/>
  <c r="H257" i="12"/>
  <c r="G257" i="12" s="1"/>
  <c r="F258" i="12" s="1"/>
  <c r="AM100" i="12"/>
  <c r="B101" i="12"/>
  <c r="U172" i="16" l="1"/>
  <c r="AO172" i="16" s="1"/>
  <c r="T172" i="16"/>
  <c r="U178" i="14"/>
  <c r="T178" i="14"/>
  <c r="H262" i="17"/>
  <c r="G262" i="17" s="1"/>
  <c r="F263" i="17" s="1"/>
  <c r="L262" i="17"/>
  <c r="K262" i="17" s="1"/>
  <c r="J263" i="17" s="1"/>
  <c r="N264" i="17"/>
  <c r="P263" i="17"/>
  <c r="O263" i="17" s="1"/>
  <c r="X265" i="17"/>
  <c r="W265" i="17"/>
  <c r="V266" i="17" s="1"/>
  <c r="Y265" i="17"/>
  <c r="U173" i="17"/>
  <c r="AO173" i="17" s="1"/>
  <c r="T173" i="17"/>
  <c r="AB265" i="17"/>
  <c r="AA265" i="17"/>
  <c r="Z266" i="17" s="1"/>
  <c r="AC265" i="17"/>
  <c r="AM103" i="17"/>
  <c r="B104" i="17"/>
  <c r="P261" i="14"/>
  <c r="O261" i="14" s="1"/>
  <c r="N262" i="14" s="1"/>
  <c r="W263" i="14"/>
  <c r="V264" i="14" s="1"/>
  <c r="Y263" i="14"/>
  <c r="X263" i="14"/>
  <c r="L260" i="14"/>
  <c r="K260" i="14" s="1"/>
  <c r="J261" i="14" s="1"/>
  <c r="H260" i="14"/>
  <c r="G260" i="14" s="1"/>
  <c r="F261" i="14" s="1"/>
  <c r="AA263" i="14"/>
  <c r="Z264" i="14" s="1"/>
  <c r="AC263" i="14"/>
  <c r="AB263" i="14"/>
  <c r="AN102" i="14"/>
  <c r="C102" i="14"/>
  <c r="L260" i="16"/>
  <c r="K260" i="16" s="1"/>
  <c r="J261" i="16" s="1"/>
  <c r="P261" i="16"/>
  <c r="O261" i="16" s="1"/>
  <c r="N262" i="16" s="1"/>
  <c r="W265" i="16"/>
  <c r="V266" i="16" s="1"/>
  <c r="Y265" i="16"/>
  <c r="X265" i="16"/>
  <c r="H262" i="16"/>
  <c r="G262" i="16" s="1"/>
  <c r="F263" i="16" s="1"/>
  <c r="AM102" i="16"/>
  <c r="B103" i="16"/>
  <c r="AB264" i="16"/>
  <c r="AC264" i="16"/>
  <c r="AA264" i="16"/>
  <c r="Z265" i="16" s="1"/>
  <c r="AC202" i="12"/>
  <c r="AB202" i="12"/>
  <c r="X209" i="12"/>
  <c r="W209" i="12" s="1"/>
  <c r="V210" i="12" s="1"/>
  <c r="U152" i="12"/>
  <c r="AO152" i="12" s="1"/>
  <c r="T152" i="12"/>
  <c r="H258" i="12"/>
  <c r="G258" i="12" s="1"/>
  <c r="F259" i="12" s="1"/>
  <c r="P257" i="12"/>
  <c r="O257" i="12" s="1"/>
  <c r="N258" i="12" s="1"/>
  <c r="L258" i="12"/>
  <c r="K258" i="12" s="1"/>
  <c r="J259" i="12" s="1"/>
  <c r="AL101" i="12"/>
  <c r="D101" i="12"/>
  <c r="S172" i="16" l="1"/>
  <c r="R173" i="16" s="1"/>
  <c r="AO178" i="14"/>
  <c r="S178" i="14"/>
  <c r="R179" i="14" s="1"/>
  <c r="AC266" i="17"/>
  <c r="AB266" i="17"/>
  <c r="AA266" i="17"/>
  <c r="Z267" i="17" s="1"/>
  <c r="L263" i="17"/>
  <c r="K263" i="17" s="1"/>
  <c r="J264" i="17" s="1"/>
  <c r="Y266" i="17"/>
  <c r="X266" i="17"/>
  <c r="W266" i="17"/>
  <c r="V267" i="17" s="1"/>
  <c r="AL104" i="17"/>
  <c r="D104" i="17"/>
  <c r="S173" i="17"/>
  <c r="R174" i="17" s="1"/>
  <c r="P264" i="17"/>
  <c r="O264" i="17" s="1"/>
  <c r="N265" i="17" s="1"/>
  <c r="H263" i="17"/>
  <c r="G263" i="17" s="1"/>
  <c r="F264" i="17" s="1"/>
  <c r="AB264" i="14"/>
  <c r="AA264" i="14"/>
  <c r="Z265" i="14"/>
  <c r="AC264" i="14"/>
  <c r="X264" i="14"/>
  <c r="W264" i="14"/>
  <c r="Y264" i="14"/>
  <c r="V265" i="14"/>
  <c r="H261" i="14"/>
  <c r="G261" i="14" s="1"/>
  <c r="F262" i="14" s="1"/>
  <c r="P262" i="14"/>
  <c r="O262" i="14" s="1"/>
  <c r="N263" i="14" s="1"/>
  <c r="AM102" i="14"/>
  <c r="B103" i="14"/>
  <c r="L261" i="14"/>
  <c r="K261" i="14" s="1"/>
  <c r="J262" i="14" s="1"/>
  <c r="Y266" i="16"/>
  <c r="X266" i="16"/>
  <c r="W266" i="16"/>
  <c r="V267" i="16" s="1"/>
  <c r="H263" i="16"/>
  <c r="G263" i="16" s="1"/>
  <c r="F264" i="16" s="1"/>
  <c r="P262" i="16"/>
  <c r="O262" i="16" s="1"/>
  <c r="N263" i="16" s="1"/>
  <c r="L261" i="16"/>
  <c r="K261" i="16" s="1"/>
  <c r="J262" i="16" s="1"/>
  <c r="AA265" i="16"/>
  <c r="Z266" i="16" s="1"/>
  <c r="AC265" i="16"/>
  <c r="AB265" i="16"/>
  <c r="AL103" i="16"/>
  <c r="D103" i="16"/>
  <c r="AA202" i="12"/>
  <c r="Z203" i="12" s="1"/>
  <c r="AB203" i="12" s="1"/>
  <c r="X210" i="12"/>
  <c r="Y210" i="12"/>
  <c r="W210" i="12" s="1"/>
  <c r="V211" i="12" s="1"/>
  <c r="X211" i="12" s="1"/>
  <c r="S152" i="12"/>
  <c r="R153" i="12" s="1"/>
  <c r="P258" i="12"/>
  <c r="O258" i="12" s="1"/>
  <c r="N259" i="12" s="1"/>
  <c r="L259" i="12"/>
  <c r="K259" i="12" s="1"/>
  <c r="J260" i="12" s="1"/>
  <c r="H259" i="12"/>
  <c r="G259" i="12" s="1"/>
  <c r="F260" i="12" s="1"/>
  <c r="AN101" i="12"/>
  <c r="C101" i="12"/>
  <c r="U173" i="16" l="1"/>
  <c r="AO173" i="16" s="1"/>
  <c r="T173" i="16"/>
  <c r="U179" i="14"/>
  <c r="T179" i="14"/>
  <c r="H264" i="17"/>
  <c r="G264" i="17" s="1"/>
  <c r="F265" i="17" s="1"/>
  <c r="L264" i="17"/>
  <c r="K264" i="17" s="1"/>
  <c r="J265" i="17" s="1"/>
  <c r="Y267" i="17"/>
  <c r="X267" i="17"/>
  <c r="W267" i="17"/>
  <c r="V268" i="17" s="1"/>
  <c r="P265" i="17"/>
  <c r="O265" i="17" s="1"/>
  <c r="N266" i="17" s="1"/>
  <c r="AC267" i="17"/>
  <c r="AB267" i="17"/>
  <c r="AA267" i="17"/>
  <c r="Z268" i="17" s="1"/>
  <c r="U174" i="17"/>
  <c r="AO174" i="17" s="1"/>
  <c r="T174" i="17"/>
  <c r="AN104" i="17"/>
  <c r="C104" i="17"/>
  <c r="P263" i="14"/>
  <c r="O263" i="14" s="1"/>
  <c r="N264" i="14" s="1"/>
  <c r="H262" i="14"/>
  <c r="G262" i="14" s="1"/>
  <c r="F263" i="14" s="1"/>
  <c r="AC265" i="14"/>
  <c r="AB265" i="14"/>
  <c r="AA265" i="14"/>
  <c r="Z266" i="14" s="1"/>
  <c r="AL103" i="14"/>
  <c r="D103" i="14"/>
  <c r="L262" i="14"/>
  <c r="K262" i="14" s="1"/>
  <c r="J263" i="14" s="1"/>
  <c r="Y265" i="14"/>
  <c r="X265" i="14"/>
  <c r="W265" i="14"/>
  <c r="V266" i="14" s="1"/>
  <c r="H264" i="16"/>
  <c r="G264" i="16" s="1"/>
  <c r="F265" i="16" s="1"/>
  <c r="Z267" i="16"/>
  <c r="AC266" i="16"/>
  <c r="AB266" i="16"/>
  <c r="AA266" i="16"/>
  <c r="L262" i="16"/>
  <c r="K262" i="16" s="1"/>
  <c r="J263" i="16" s="1"/>
  <c r="W267" i="16"/>
  <c r="V268" i="16" s="1"/>
  <c r="Y267" i="16"/>
  <c r="X267" i="16"/>
  <c r="P263" i="16"/>
  <c r="O263" i="16" s="1"/>
  <c r="N264" i="16" s="1"/>
  <c r="AN103" i="16"/>
  <c r="C103" i="16"/>
  <c r="AC203" i="12"/>
  <c r="AA203" i="12" s="1"/>
  <c r="Z204" i="12" s="1"/>
  <c r="AC204" i="12" s="1"/>
  <c r="Y211" i="12"/>
  <c r="W211" i="12"/>
  <c r="V212" i="12" s="1"/>
  <c r="X212" i="12" s="1"/>
  <c r="T153" i="12"/>
  <c r="U153" i="12"/>
  <c r="AO153" i="12" s="1"/>
  <c r="P259" i="12"/>
  <c r="O259" i="12" s="1"/>
  <c r="N260" i="12" s="1"/>
  <c r="H260" i="12"/>
  <c r="G260" i="12" s="1"/>
  <c r="F261" i="12" s="1"/>
  <c r="L260" i="12"/>
  <c r="K260" i="12" s="1"/>
  <c r="J261" i="12" s="1"/>
  <c r="AM101" i="12"/>
  <c r="B102" i="12"/>
  <c r="S173" i="16" l="1"/>
  <c r="R174" i="16" s="1"/>
  <c r="T174" i="16" s="1"/>
  <c r="S174" i="17"/>
  <c r="R175" i="17" s="1"/>
  <c r="AO179" i="14"/>
  <c r="S179" i="14"/>
  <c r="R180" i="14" s="1"/>
  <c r="T175" i="17"/>
  <c r="U175" i="17"/>
  <c r="AO175" i="17" s="1"/>
  <c r="L265" i="17"/>
  <c r="K265" i="17" s="1"/>
  <c r="J266" i="17" s="1"/>
  <c r="P266" i="17"/>
  <c r="O266" i="17" s="1"/>
  <c r="N267" i="17" s="1"/>
  <c r="AA268" i="17"/>
  <c r="AC268" i="17"/>
  <c r="AB268" i="17"/>
  <c r="Z269" i="17"/>
  <c r="W268" i="17"/>
  <c r="V269" i="17"/>
  <c r="Y268" i="17"/>
  <c r="X268" i="17"/>
  <c r="H265" i="17"/>
  <c r="G265" i="17" s="1"/>
  <c r="F266" i="17" s="1"/>
  <c r="AM104" i="17"/>
  <c r="B105" i="17"/>
  <c r="H263" i="14"/>
  <c r="G263" i="14" s="1"/>
  <c r="F264" i="14" s="1"/>
  <c r="AC266" i="14"/>
  <c r="AB266" i="14"/>
  <c r="AA266" i="14"/>
  <c r="Z267" i="14" s="1"/>
  <c r="P264" i="14"/>
  <c r="O264" i="14" s="1"/>
  <c r="N265" i="14" s="1"/>
  <c r="AN103" i="14"/>
  <c r="C103" i="14"/>
  <c r="L263" i="14"/>
  <c r="K263" i="14" s="1"/>
  <c r="J264" i="14" s="1"/>
  <c r="Y266" i="14"/>
  <c r="X266" i="14"/>
  <c r="W266" i="14"/>
  <c r="V267" i="14" s="1"/>
  <c r="X268" i="16"/>
  <c r="W268" i="16"/>
  <c r="V269" i="16" s="1"/>
  <c r="Y268" i="16"/>
  <c r="L263" i="16"/>
  <c r="K263" i="16" s="1"/>
  <c r="J264" i="16" s="1"/>
  <c r="H265" i="16"/>
  <c r="G265" i="16" s="1"/>
  <c r="F266" i="16" s="1"/>
  <c r="P264" i="16"/>
  <c r="O264" i="16" s="1"/>
  <c r="N265" i="16" s="1"/>
  <c r="AA267" i="16"/>
  <c r="Z268" i="16"/>
  <c r="AC267" i="16"/>
  <c r="AB267" i="16"/>
  <c r="AM103" i="16"/>
  <c r="B104" i="16"/>
  <c r="AB204" i="12"/>
  <c r="AA204" i="12"/>
  <c r="Z205" i="12" s="1"/>
  <c r="Y212" i="12"/>
  <c r="W212" i="12" s="1"/>
  <c r="V213" i="12" s="1"/>
  <c r="S153" i="12"/>
  <c r="R154" i="12" s="1"/>
  <c r="H261" i="12"/>
  <c r="G261" i="12" s="1"/>
  <c r="F262" i="12" s="1"/>
  <c r="L261" i="12"/>
  <c r="K261" i="12" s="1"/>
  <c r="J262" i="12" s="1"/>
  <c r="P260" i="12"/>
  <c r="O260" i="12" s="1"/>
  <c r="N261" i="12" s="1"/>
  <c r="AL102" i="12"/>
  <c r="D102" i="12"/>
  <c r="U174" i="16" l="1"/>
  <c r="AO174" i="16" s="1"/>
  <c r="S174" i="16"/>
  <c r="R175" i="16" s="1"/>
  <c r="U180" i="14"/>
  <c r="T180" i="14"/>
  <c r="L266" i="17"/>
  <c r="K266" i="17" s="1"/>
  <c r="J267" i="17" s="1"/>
  <c r="P267" i="17"/>
  <c r="O267" i="17" s="1"/>
  <c r="N268" i="17" s="1"/>
  <c r="H266" i="17"/>
  <c r="G266" i="17" s="1"/>
  <c r="F267" i="17" s="1"/>
  <c r="AL105" i="17"/>
  <c r="D105" i="17"/>
  <c r="X269" i="17"/>
  <c r="W269" i="17"/>
  <c r="V270" i="17"/>
  <c r="Y269" i="17"/>
  <c r="S175" i="17"/>
  <c r="R176" i="17" s="1"/>
  <c r="AB269" i="17"/>
  <c r="AA269" i="17"/>
  <c r="Z270" i="17" s="1"/>
  <c r="AC269" i="17"/>
  <c r="L264" i="14"/>
  <c r="K264" i="14" s="1"/>
  <c r="J265" i="14" s="1"/>
  <c r="W267" i="14"/>
  <c r="V268" i="14"/>
  <c r="Y267" i="14"/>
  <c r="X267" i="14"/>
  <c r="H264" i="14"/>
  <c r="G264" i="14" s="1"/>
  <c r="F265" i="14" s="1"/>
  <c r="P265" i="14"/>
  <c r="O265" i="14" s="1"/>
  <c r="N266" i="14" s="1"/>
  <c r="AA267" i="14"/>
  <c r="Z268" i="14"/>
  <c r="AC267" i="14"/>
  <c r="AB267" i="14"/>
  <c r="AM103" i="14"/>
  <c r="B104" i="14"/>
  <c r="P265" i="16"/>
  <c r="O265" i="16" s="1"/>
  <c r="N266" i="16" s="1"/>
  <c r="H266" i="16"/>
  <c r="G266" i="16" s="1"/>
  <c r="F267" i="16" s="1"/>
  <c r="L264" i="16"/>
  <c r="K264" i="16" s="1"/>
  <c r="J265" i="16" s="1"/>
  <c r="AB268" i="16"/>
  <c r="AA268" i="16"/>
  <c r="Z269" i="16" s="1"/>
  <c r="AC268" i="16"/>
  <c r="Y269" i="16"/>
  <c r="X269" i="16"/>
  <c r="W269" i="16"/>
  <c r="V270" i="16" s="1"/>
  <c r="AL104" i="16"/>
  <c r="D104" i="16"/>
  <c r="AB205" i="12"/>
  <c r="AC205" i="12"/>
  <c r="AA205" i="12" s="1"/>
  <c r="Z206" i="12" s="1"/>
  <c r="X213" i="12"/>
  <c r="Y213" i="12"/>
  <c r="U154" i="12"/>
  <c r="AO154" i="12" s="1"/>
  <c r="T154" i="12"/>
  <c r="L262" i="12"/>
  <c r="K262" i="12" s="1"/>
  <c r="J263" i="12" s="1"/>
  <c r="P261" i="12"/>
  <c r="O261" i="12" s="1"/>
  <c r="N262" i="12" s="1"/>
  <c r="H262" i="12"/>
  <c r="G262" i="12" s="1"/>
  <c r="F263" i="12" s="1"/>
  <c r="AN102" i="12"/>
  <c r="C102" i="12"/>
  <c r="U175" i="16" l="1"/>
  <c r="AO175" i="16" s="1"/>
  <c r="T175" i="16"/>
  <c r="AO180" i="14"/>
  <c r="S180" i="14"/>
  <c r="R181" i="14" s="1"/>
  <c r="AC270" i="17"/>
  <c r="AB270" i="17"/>
  <c r="AA270" i="17"/>
  <c r="Z271" i="17" s="1"/>
  <c r="H267" i="17"/>
  <c r="G267" i="17" s="1"/>
  <c r="F268" i="17" s="1"/>
  <c r="P268" i="17"/>
  <c r="O268" i="17" s="1"/>
  <c r="N269" i="17" s="1"/>
  <c r="L267" i="17"/>
  <c r="K267" i="17" s="1"/>
  <c r="J268" i="17" s="1"/>
  <c r="Y270" i="17"/>
  <c r="X270" i="17"/>
  <c r="W270" i="17"/>
  <c r="V271" i="17" s="1"/>
  <c r="U176" i="17"/>
  <c r="AO176" i="17" s="1"/>
  <c r="T176" i="17"/>
  <c r="AN105" i="17"/>
  <c r="C105" i="17"/>
  <c r="H265" i="14"/>
  <c r="G265" i="14" s="1"/>
  <c r="F266" i="14" s="1"/>
  <c r="P266" i="14"/>
  <c r="O266" i="14" s="1"/>
  <c r="N267" i="14" s="1"/>
  <c r="L265" i="14"/>
  <c r="K265" i="14" s="1"/>
  <c r="J266" i="14" s="1"/>
  <c r="AL104" i="14"/>
  <c r="D104" i="14"/>
  <c r="X268" i="14"/>
  <c r="W268" i="14"/>
  <c r="V269" i="14" s="1"/>
  <c r="Y268" i="14"/>
  <c r="AB268" i="14"/>
  <c r="AA268" i="14"/>
  <c r="Z269" i="14" s="1"/>
  <c r="AC268" i="14"/>
  <c r="L265" i="16"/>
  <c r="K265" i="16" s="1"/>
  <c r="J266" i="16" s="1"/>
  <c r="H267" i="16"/>
  <c r="G267" i="16" s="1"/>
  <c r="F268" i="16" s="1"/>
  <c r="AC269" i="16"/>
  <c r="AB269" i="16"/>
  <c r="AA269" i="16"/>
  <c r="Z270" i="16" s="1"/>
  <c r="P266" i="16"/>
  <c r="O266" i="16" s="1"/>
  <c r="N267" i="16" s="1"/>
  <c r="V271" i="16"/>
  <c r="Y270" i="16"/>
  <c r="X270" i="16"/>
  <c r="W270" i="16"/>
  <c r="AN104" i="16"/>
  <c r="C104" i="16"/>
  <c r="AB206" i="12"/>
  <c r="AC206" i="12"/>
  <c r="AA206" i="12" s="1"/>
  <c r="Z207" i="12" s="1"/>
  <c r="W213" i="12"/>
  <c r="V214" i="12" s="1"/>
  <c r="S154" i="12"/>
  <c r="R155" i="12" s="1"/>
  <c r="H263" i="12"/>
  <c r="G263" i="12" s="1"/>
  <c r="F264" i="12" s="1"/>
  <c r="P262" i="12"/>
  <c r="O262" i="12" s="1"/>
  <c r="N263" i="12" s="1"/>
  <c r="L263" i="12"/>
  <c r="K263" i="12" s="1"/>
  <c r="J264" i="12" s="1"/>
  <c r="AM102" i="12"/>
  <c r="B103" i="12"/>
  <c r="S175" i="16" l="1"/>
  <c r="R176" i="16" s="1"/>
  <c r="T176" i="16" s="1"/>
  <c r="U181" i="14"/>
  <c r="AO181" i="14" s="1"/>
  <c r="T181" i="14"/>
  <c r="H268" i="17"/>
  <c r="G268" i="17" s="1"/>
  <c r="F269" i="17" s="1"/>
  <c r="AC271" i="17"/>
  <c r="AB271" i="17"/>
  <c r="AA271" i="17"/>
  <c r="Z272" i="17" s="1"/>
  <c r="L268" i="17"/>
  <c r="K268" i="17" s="1"/>
  <c r="J269" i="17" s="1"/>
  <c r="Y271" i="17"/>
  <c r="X271" i="17"/>
  <c r="W271" i="17"/>
  <c r="V272" i="17" s="1"/>
  <c r="P269" i="17"/>
  <c r="O269" i="17" s="1"/>
  <c r="N270" i="17" s="1"/>
  <c r="S176" i="17"/>
  <c r="R177" i="17" s="1"/>
  <c r="AM105" i="17"/>
  <c r="B106" i="17"/>
  <c r="AC269" i="14"/>
  <c r="AB269" i="14"/>
  <c r="AA269" i="14"/>
  <c r="Z270" i="14" s="1"/>
  <c r="L266" i="14"/>
  <c r="K266" i="14" s="1"/>
  <c r="J267" i="14" s="1"/>
  <c r="P267" i="14"/>
  <c r="O267" i="14" s="1"/>
  <c r="N268" i="14" s="1"/>
  <c r="H266" i="14"/>
  <c r="G266" i="14" s="1"/>
  <c r="F267" i="14" s="1"/>
  <c r="V270" i="14"/>
  <c r="Y269" i="14"/>
  <c r="X269" i="14"/>
  <c r="W269" i="14"/>
  <c r="AN104" i="14"/>
  <c r="C104" i="14"/>
  <c r="P267" i="16"/>
  <c r="O267" i="16" s="1"/>
  <c r="N268" i="16" s="1"/>
  <c r="H268" i="16"/>
  <c r="G268" i="16" s="1"/>
  <c r="F269" i="16" s="1"/>
  <c r="AC270" i="16"/>
  <c r="AB270" i="16"/>
  <c r="AA270" i="16"/>
  <c r="Z271" i="16" s="1"/>
  <c r="L266" i="16"/>
  <c r="K266" i="16" s="1"/>
  <c r="J267" i="16" s="1"/>
  <c r="AM104" i="16"/>
  <c r="B105" i="16"/>
  <c r="W271" i="16"/>
  <c r="V272" i="16" s="1"/>
  <c r="Y271" i="16"/>
  <c r="X271" i="16"/>
  <c r="AB207" i="12"/>
  <c r="AC207" i="12"/>
  <c r="AA207" i="12" s="1"/>
  <c r="Z208" i="12" s="1"/>
  <c r="X214" i="12"/>
  <c r="Y214" i="12"/>
  <c r="T155" i="12"/>
  <c r="U155" i="12"/>
  <c r="AO155" i="12" s="1"/>
  <c r="L264" i="12"/>
  <c r="K264" i="12" s="1"/>
  <c r="J265" i="12" s="1"/>
  <c r="P263" i="12"/>
  <c r="O263" i="12" s="1"/>
  <c r="N264" i="12" s="1"/>
  <c r="H264" i="12"/>
  <c r="G264" i="12" s="1"/>
  <c r="F265" i="12" s="1"/>
  <c r="AL103" i="12"/>
  <c r="D103" i="12"/>
  <c r="U176" i="16" l="1"/>
  <c r="AO176" i="16" s="1"/>
  <c r="S176" i="16"/>
  <c r="R177" i="16" s="1"/>
  <c r="T177" i="16" s="1"/>
  <c r="U177" i="16"/>
  <c r="AO177" i="16" s="1"/>
  <c r="S181" i="14"/>
  <c r="R182" i="14" s="1"/>
  <c r="U182" i="14" s="1"/>
  <c r="AA272" i="17"/>
  <c r="Z273" i="17"/>
  <c r="AC272" i="17"/>
  <c r="AB272" i="17"/>
  <c r="W272" i="17"/>
  <c r="Y272" i="17"/>
  <c r="X272" i="17"/>
  <c r="V273" i="17"/>
  <c r="P270" i="17"/>
  <c r="O270" i="17" s="1"/>
  <c r="N271" i="17" s="1"/>
  <c r="L269" i="17"/>
  <c r="K269" i="17" s="1"/>
  <c r="J270" i="17" s="1"/>
  <c r="H269" i="17"/>
  <c r="G269" i="17" s="1"/>
  <c r="F270" i="17" s="1"/>
  <c r="U177" i="17"/>
  <c r="AO177" i="17" s="1"/>
  <c r="T177" i="17"/>
  <c r="AL106" i="17"/>
  <c r="D106" i="17"/>
  <c r="P268" i="14"/>
  <c r="O268" i="14" s="1"/>
  <c r="N269" i="14" s="1"/>
  <c r="L267" i="14"/>
  <c r="K267" i="14" s="1"/>
  <c r="J268" i="14" s="1"/>
  <c r="AM104" i="14"/>
  <c r="B105" i="14"/>
  <c r="Y270" i="14"/>
  <c r="X270" i="14"/>
  <c r="W270" i="14"/>
  <c r="V271" i="14" s="1"/>
  <c r="H267" i="14"/>
  <c r="G267" i="14" s="1"/>
  <c r="F268" i="14" s="1"/>
  <c r="AC270" i="14"/>
  <c r="AB270" i="14"/>
  <c r="AA270" i="14"/>
  <c r="Z271" i="14" s="1"/>
  <c r="AA271" i="16"/>
  <c r="Z272" i="16" s="1"/>
  <c r="AC271" i="16"/>
  <c r="AB271" i="16"/>
  <c r="P268" i="16"/>
  <c r="O268" i="16" s="1"/>
  <c r="N269" i="16" s="1"/>
  <c r="L267" i="16"/>
  <c r="K267" i="16" s="1"/>
  <c r="J268" i="16" s="1"/>
  <c r="H269" i="16"/>
  <c r="G269" i="16" s="1"/>
  <c r="F270" i="16" s="1"/>
  <c r="AL105" i="16"/>
  <c r="D105" i="16"/>
  <c r="X272" i="16"/>
  <c r="W272" i="16"/>
  <c r="V273" i="16"/>
  <c r="Y272" i="16"/>
  <c r="AB208" i="12"/>
  <c r="AC208" i="12"/>
  <c r="AA208" i="12" s="1"/>
  <c r="Z209" i="12" s="1"/>
  <c r="W214" i="12"/>
  <c r="V215" i="12" s="1"/>
  <c r="Y215" i="12" s="1"/>
  <c r="S155" i="12"/>
  <c r="R156" i="12" s="1"/>
  <c r="P264" i="12"/>
  <c r="O264" i="12" s="1"/>
  <c r="N265" i="12" s="1"/>
  <c r="H265" i="12"/>
  <c r="G265" i="12" s="1"/>
  <c r="F266" i="12" s="1"/>
  <c r="L265" i="12"/>
  <c r="K265" i="12" s="1"/>
  <c r="J266" i="12" s="1"/>
  <c r="AN103" i="12"/>
  <c r="C103" i="12"/>
  <c r="S177" i="16" l="1"/>
  <c r="R178" i="16" s="1"/>
  <c r="T182" i="14"/>
  <c r="AO182" i="14"/>
  <c r="S182" i="14"/>
  <c r="R183" i="14" s="1"/>
  <c r="U183" i="14" s="1"/>
  <c r="H270" i="17"/>
  <c r="G270" i="17" s="1"/>
  <c r="F271" i="17" s="1"/>
  <c r="L270" i="17"/>
  <c r="K270" i="17" s="1"/>
  <c r="J271" i="17" s="1"/>
  <c r="P271" i="17"/>
  <c r="O271" i="17" s="1"/>
  <c r="N272" i="17" s="1"/>
  <c r="X273" i="17"/>
  <c r="W273" i="17"/>
  <c r="V274" i="17" s="1"/>
  <c r="Y273" i="17"/>
  <c r="S177" i="17"/>
  <c r="R178" i="17" s="1"/>
  <c r="AB273" i="17"/>
  <c r="AA273" i="17"/>
  <c r="Z274" i="17"/>
  <c r="AC273" i="17"/>
  <c r="AN106" i="17"/>
  <c r="C106" i="17"/>
  <c r="H268" i="14"/>
  <c r="G268" i="14" s="1"/>
  <c r="F269" i="14" s="1"/>
  <c r="AA271" i="14"/>
  <c r="Z272" i="14"/>
  <c r="AC271" i="14"/>
  <c r="AB271" i="14"/>
  <c r="L268" i="14"/>
  <c r="K268" i="14" s="1"/>
  <c r="J269" i="14" s="1"/>
  <c r="P269" i="14"/>
  <c r="O269" i="14" s="1"/>
  <c r="N270" i="14" s="1"/>
  <c r="AL105" i="14"/>
  <c r="D105" i="14"/>
  <c r="W271" i="14"/>
  <c r="V272" i="14"/>
  <c r="Y271" i="14"/>
  <c r="X271" i="14"/>
  <c r="L268" i="16"/>
  <c r="K268" i="16" s="1"/>
  <c r="J269" i="16" s="1"/>
  <c r="H270" i="16"/>
  <c r="G270" i="16" s="1"/>
  <c r="F271" i="16" s="1"/>
  <c r="P269" i="16"/>
  <c r="O269" i="16" s="1"/>
  <c r="N270" i="16" s="1"/>
  <c r="Y273" i="16"/>
  <c r="X273" i="16"/>
  <c r="W273" i="16"/>
  <c r="V274" i="16" s="1"/>
  <c r="AB272" i="16"/>
  <c r="AA272" i="16"/>
  <c r="Z273" i="16" s="1"/>
  <c r="AC272" i="16"/>
  <c r="AN105" i="16"/>
  <c r="C105" i="16"/>
  <c r="AC209" i="12"/>
  <c r="AB209" i="12"/>
  <c r="AA209" i="12" s="1"/>
  <c r="Z210" i="12" s="1"/>
  <c r="X215" i="12"/>
  <c r="W215" i="12" s="1"/>
  <c r="V216" i="12" s="1"/>
  <c r="T156" i="12"/>
  <c r="U156" i="12"/>
  <c r="AO156" i="12" s="1"/>
  <c r="H266" i="12"/>
  <c r="G266" i="12" s="1"/>
  <c r="F267" i="12" s="1"/>
  <c r="L266" i="12"/>
  <c r="K266" i="12" s="1"/>
  <c r="J267" i="12" s="1"/>
  <c r="P265" i="12"/>
  <c r="O265" i="12" s="1"/>
  <c r="N266" i="12" s="1"/>
  <c r="AM103" i="12"/>
  <c r="B104" i="12"/>
  <c r="T178" i="16" l="1"/>
  <c r="U178" i="16"/>
  <c r="AO178" i="16" s="1"/>
  <c r="T183" i="14"/>
  <c r="AO183" i="14"/>
  <c r="S183" i="14"/>
  <c r="R184" i="14" s="1"/>
  <c r="P272" i="17"/>
  <c r="O272" i="17" s="1"/>
  <c r="N273" i="17" s="1"/>
  <c r="L271" i="17"/>
  <c r="K271" i="17" s="1"/>
  <c r="J272" i="17" s="1"/>
  <c r="Y274" i="17"/>
  <c r="X274" i="17"/>
  <c r="W274" i="17"/>
  <c r="V275" i="17" s="1"/>
  <c r="H271" i="17"/>
  <c r="G271" i="17" s="1"/>
  <c r="F272" i="17" s="1"/>
  <c r="U178" i="17"/>
  <c r="AO178" i="17" s="1"/>
  <c r="T178" i="17"/>
  <c r="AC274" i="17"/>
  <c r="AB274" i="17"/>
  <c r="AA274" i="17"/>
  <c r="Z275" i="17" s="1"/>
  <c r="AM106" i="17"/>
  <c r="B107" i="17"/>
  <c r="P270" i="14"/>
  <c r="O270" i="14" s="1"/>
  <c r="N271" i="14" s="1"/>
  <c r="L269" i="14"/>
  <c r="K269" i="14" s="1"/>
  <c r="J270" i="14" s="1"/>
  <c r="H269" i="14"/>
  <c r="G269" i="14" s="1"/>
  <c r="F270" i="14" s="1"/>
  <c r="X272" i="14"/>
  <c r="W272" i="14"/>
  <c r="V273" i="14" s="1"/>
  <c r="Y272" i="14"/>
  <c r="AB272" i="14"/>
  <c r="AA272" i="14"/>
  <c r="Z273" i="14" s="1"/>
  <c r="AC272" i="14"/>
  <c r="AN105" i="14"/>
  <c r="C105" i="14"/>
  <c r="H271" i="16"/>
  <c r="G271" i="16" s="1"/>
  <c r="F272" i="16" s="1"/>
  <c r="P270" i="16"/>
  <c r="O270" i="16" s="1"/>
  <c r="N271" i="16" s="1"/>
  <c r="AC273" i="16"/>
  <c r="AB273" i="16"/>
  <c r="AA273" i="16"/>
  <c r="Z274" i="16" s="1"/>
  <c r="L269" i="16"/>
  <c r="K269" i="16" s="1"/>
  <c r="J270" i="16" s="1"/>
  <c r="Y274" i="16"/>
  <c r="X274" i="16"/>
  <c r="W274" i="16"/>
  <c r="V275" i="16" s="1"/>
  <c r="AM105" i="16"/>
  <c r="B106" i="16"/>
  <c r="AC210" i="12"/>
  <c r="AB210" i="12"/>
  <c r="X216" i="12"/>
  <c r="Y216" i="12"/>
  <c r="W216" i="12" s="1"/>
  <c r="V217" i="12" s="1"/>
  <c r="X217" i="12" s="1"/>
  <c r="S156" i="12"/>
  <c r="R157" i="12" s="1"/>
  <c r="U157" i="12" s="1"/>
  <c r="AO157" i="12" s="1"/>
  <c r="L267" i="12"/>
  <c r="K267" i="12" s="1"/>
  <c r="J268" i="12" s="1"/>
  <c r="H267" i="12"/>
  <c r="G267" i="12" s="1"/>
  <c r="F268" i="12" s="1"/>
  <c r="P266" i="12"/>
  <c r="O266" i="12" s="1"/>
  <c r="N267" i="12" s="1"/>
  <c r="AL104" i="12"/>
  <c r="D104" i="12"/>
  <c r="S178" i="16" l="1"/>
  <c r="R179" i="16" s="1"/>
  <c r="S178" i="17"/>
  <c r="R179" i="17" s="1"/>
  <c r="T179" i="17" s="1"/>
  <c r="U184" i="14"/>
  <c r="AO184" i="14" s="1"/>
  <c r="T184" i="14"/>
  <c r="U179" i="17"/>
  <c r="AO179" i="17" s="1"/>
  <c r="AC275" i="17"/>
  <c r="AA275" i="17"/>
  <c r="Z276" i="17" s="1"/>
  <c r="AB275" i="17"/>
  <c r="L272" i="17"/>
  <c r="K272" i="17" s="1"/>
  <c r="J273" i="17" s="1"/>
  <c r="H272" i="17"/>
  <c r="G272" i="17" s="1"/>
  <c r="F273" i="17" s="1"/>
  <c r="Y275" i="17"/>
  <c r="X275" i="17"/>
  <c r="W275" i="17"/>
  <c r="V276" i="17" s="1"/>
  <c r="P273" i="17"/>
  <c r="O273" i="17" s="1"/>
  <c r="N274" i="17" s="1"/>
  <c r="AL107" i="17"/>
  <c r="D107" i="17"/>
  <c r="AC273" i="14"/>
  <c r="AB273" i="14"/>
  <c r="AA273" i="14"/>
  <c r="Z274" i="14" s="1"/>
  <c r="H270" i="14"/>
  <c r="G270" i="14" s="1"/>
  <c r="F271" i="14" s="1"/>
  <c r="L270" i="14"/>
  <c r="K270" i="14" s="1"/>
  <c r="J271" i="14" s="1"/>
  <c r="Y273" i="14"/>
  <c r="X273" i="14"/>
  <c r="W273" i="14"/>
  <c r="V274" i="14" s="1"/>
  <c r="P271" i="14"/>
  <c r="O271" i="14" s="1"/>
  <c r="N272" i="14" s="1"/>
  <c r="AM105" i="14"/>
  <c r="B106" i="14"/>
  <c r="P271" i="16"/>
  <c r="O271" i="16" s="1"/>
  <c r="N272" i="16" s="1"/>
  <c r="W275" i="16"/>
  <c r="V276" i="16" s="1"/>
  <c r="Y275" i="16"/>
  <c r="X275" i="16"/>
  <c r="AC274" i="16"/>
  <c r="AB274" i="16"/>
  <c r="AA274" i="16"/>
  <c r="Z275" i="16" s="1"/>
  <c r="L270" i="16"/>
  <c r="K270" i="16" s="1"/>
  <c r="J271" i="16" s="1"/>
  <c r="H272" i="16"/>
  <c r="G272" i="16" s="1"/>
  <c r="F273" i="16" s="1"/>
  <c r="AL106" i="16"/>
  <c r="D106" i="16"/>
  <c r="AA210" i="12"/>
  <c r="Z211" i="12" s="1"/>
  <c r="Y217" i="12"/>
  <c r="W217" i="12" s="1"/>
  <c r="V218" i="12" s="1"/>
  <c r="X218" i="12" s="1"/>
  <c r="T157" i="12"/>
  <c r="S157" i="12" s="1"/>
  <c r="R158" i="12" s="1"/>
  <c r="H268" i="12"/>
  <c r="G268" i="12" s="1"/>
  <c r="F269" i="12" s="1"/>
  <c r="P267" i="12"/>
  <c r="O267" i="12" s="1"/>
  <c r="N268" i="12" s="1"/>
  <c r="L268" i="12"/>
  <c r="K268" i="12" s="1"/>
  <c r="J269" i="12" s="1"/>
  <c r="AN104" i="12"/>
  <c r="C104" i="12"/>
  <c r="T179" i="16" l="1"/>
  <c r="U179" i="16"/>
  <c r="AO179" i="16" s="1"/>
  <c r="S184" i="14"/>
  <c r="R185" i="14" s="1"/>
  <c r="T185" i="14" s="1"/>
  <c r="U185" i="14"/>
  <c r="AA276" i="17"/>
  <c r="AB276" i="17"/>
  <c r="Z277" i="17"/>
  <c r="AC276" i="17"/>
  <c r="P274" i="17"/>
  <c r="O274" i="17" s="1"/>
  <c r="N275" i="17" s="1"/>
  <c r="H273" i="17"/>
  <c r="G273" i="17" s="1"/>
  <c r="F274" i="17" s="1"/>
  <c r="W276" i="17"/>
  <c r="Y276" i="17"/>
  <c r="V277" i="17"/>
  <c r="X276" i="17"/>
  <c r="L273" i="17"/>
  <c r="K273" i="17" s="1"/>
  <c r="J274" i="17" s="1"/>
  <c r="S179" i="17"/>
  <c r="R180" i="17" s="1"/>
  <c r="AN107" i="17"/>
  <c r="C107" i="17"/>
  <c r="H271" i="14"/>
  <c r="G271" i="14" s="1"/>
  <c r="F272" i="14" s="1"/>
  <c r="Y274" i="14"/>
  <c r="X274" i="14"/>
  <c r="W274" i="14"/>
  <c r="V275" i="14" s="1"/>
  <c r="AC274" i="14"/>
  <c r="AB274" i="14"/>
  <c r="AA274" i="14"/>
  <c r="Z275" i="14" s="1"/>
  <c r="P272" i="14"/>
  <c r="O272" i="14" s="1"/>
  <c r="N273" i="14" s="1"/>
  <c r="L271" i="14"/>
  <c r="K271" i="14" s="1"/>
  <c r="J272" i="14" s="1"/>
  <c r="AL106" i="14"/>
  <c r="D106" i="14"/>
  <c r="H273" i="16"/>
  <c r="G273" i="16" s="1"/>
  <c r="F274" i="16" s="1"/>
  <c r="X276" i="16"/>
  <c r="W276" i="16"/>
  <c r="V277" i="16" s="1"/>
  <c r="Y276" i="16"/>
  <c r="P272" i="16"/>
  <c r="O272" i="16" s="1"/>
  <c r="N273" i="16" s="1"/>
  <c r="AA275" i="16"/>
  <c r="Z276" i="16"/>
  <c r="AC275" i="16"/>
  <c r="AB275" i="16"/>
  <c r="AN106" i="16"/>
  <c r="C106" i="16"/>
  <c r="L271" i="16"/>
  <c r="K271" i="16" s="1"/>
  <c r="J272" i="16" s="1"/>
  <c r="AB211" i="12"/>
  <c r="AC211" i="12"/>
  <c r="AA211" i="12" s="1"/>
  <c r="Z212" i="12" s="1"/>
  <c r="Y218" i="12"/>
  <c r="W218" i="12" s="1"/>
  <c r="V219" i="12" s="1"/>
  <c r="U158" i="12"/>
  <c r="AO158" i="12" s="1"/>
  <c r="T158" i="12"/>
  <c r="P268" i="12"/>
  <c r="O268" i="12" s="1"/>
  <c r="N269" i="12" s="1"/>
  <c r="L269" i="12"/>
  <c r="K269" i="12" s="1"/>
  <c r="J270" i="12" s="1"/>
  <c r="H269" i="12"/>
  <c r="G269" i="12" s="1"/>
  <c r="F270" i="12" s="1"/>
  <c r="AM104" i="12"/>
  <c r="B105" i="12"/>
  <c r="S179" i="16" l="1"/>
  <c r="R180" i="16" s="1"/>
  <c r="AO185" i="14"/>
  <c r="S185" i="14"/>
  <c r="R186" i="14" s="1"/>
  <c r="L274" i="17"/>
  <c r="K274" i="17" s="1"/>
  <c r="J275" i="17" s="1"/>
  <c r="H274" i="17"/>
  <c r="G274" i="17" s="1"/>
  <c r="F275" i="17" s="1"/>
  <c r="P275" i="17"/>
  <c r="O275" i="17" s="1"/>
  <c r="N276" i="17" s="1"/>
  <c r="U180" i="17"/>
  <c r="AO180" i="17" s="1"/>
  <c r="T180" i="17"/>
  <c r="X277" i="17"/>
  <c r="W277" i="17"/>
  <c r="V278" i="17" s="1"/>
  <c r="Y277" i="17"/>
  <c r="AB277" i="17"/>
  <c r="AA277" i="17"/>
  <c r="Z278" i="17" s="1"/>
  <c r="AC277" i="17"/>
  <c r="AM107" i="17"/>
  <c r="B108" i="17"/>
  <c r="L272" i="14"/>
  <c r="K272" i="14" s="1"/>
  <c r="J273" i="14" s="1"/>
  <c r="P273" i="14"/>
  <c r="O273" i="14" s="1"/>
  <c r="N274" i="14" s="1"/>
  <c r="H272" i="14"/>
  <c r="G272" i="14" s="1"/>
  <c r="F273" i="14" s="1"/>
  <c r="X275" i="14"/>
  <c r="V276" i="14"/>
  <c r="Y275" i="14"/>
  <c r="W275" i="14"/>
  <c r="Z276" i="14"/>
  <c r="AB275" i="14"/>
  <c r="AC275" i="14"/>
  <c r="AA275" i="14"/>
  <c r="AN106" i="14"/>
  <c r="C106" i="14"/>
  <c r="L272" i="16"/>
  <c r="K272" i="16" s="1"/>
  <c r="J273" i="16" s="1"/>
  <c r="Y277" i="16"/>
  <c r="X277" i="16"/>
  <c r="W277" i="16"/>
  <c r="V278" i="16" s="1"/>
  <c r="P273" i="16"/>
  <c r="O273" i="16" s="1"/>
  <c r="N274" i="16" s="1"/>
  <c r="H274" i="16"/>
  <c r="G274" i="16" s="1"/>
  <c r="F275" i="16" s="1"/>
  <c r="AM106" i="16"/>
  <c r="B107" i="16"/>
  <c r="AB276" i="16"/>
  <c r="AA276" i="16"/>
  <c r="Z277" i="16" s="1"/>
  <c r="AC276" i="16"/>
  <c r="AC212" i="12"/>
  <c r="AB212" i="12"/>
  <c r="Y219" i="12"/>
  <c r="W219" i="12" s="1"/>
  <c r="V220" i="12" s="1"/>
  <c r="X219" i="12"/>
  <c r="S158" i="12"/>
  <c r="R159" i="12" s="1"/>
  <c r="P269" i="12"/>
  <c r="O269" i="12" s="1"/>
  <c r="N270" i="12" s="1"/>
  <c r="H270" i="12"/>
  <c r="G270" i="12" s="1"/>
  <c r="F271" i="12" s="1"/>
  <c r="L270" i="12"/>
  <c r="K270" i="12" s="1"/>
  <c r="J271" i="12" s="1"/>
  <c r="AL105" i="12"/>
  <c r="D105" i="12"/>
  <c r="U180" i="16" l="1"/>
  <c r="AO180" i="16" s="1"/>
  <c r="T180" i="16"/>
  <c r="U186" i="14"/>
  <c r="T186" i="14"/>
  <c r="Y278" i="17"/>
  <c r="X278" i="17"/>
  <c r="W278" i="17"/>
  <c r="V279" i="17" s="1"/>
  <c r="P276" i="17"/>
  <c r="O276" i="17" s="1"/>
  <c r="N277" i="17" s="1"/>
  <c r="AC278" i="17"/>
  <c r="AB278" i="17"/>
  <c r="AA278" i="17"/>
  <c r="Z279" i="17" s="1"/>
  <c r="H275" i="17"/>
  <c r="G275" i="17" s="1"/>
  <c r="F276" i="17" s="1"/>
  <c r="L275" i="17"/>
  <c r="K275" i="17" s="1"/>
  <c r="J276" i="17" s="1"/>
  <c r="S180" i="17"/>
  <c r="R181" i="17" s="1"/>
  <c r="AL108" i="17"/>
  <c r="D108" i="17"/>
  <c r="P274" i="14"/>
  <c r="O274" i="14" s="1"/>
  <c r="N275" i="14" s="1"/>
  <c r="L273" i="14"/>
  <c r="K273" i="14" s="1"/>
  <c r="J274" i="14" s="1"/>
  <c r="H273" i="14"/>
  <c r="G273" i="14" s="1"/>
  <c r="F274" i="14" s="1"/>
  <c r="AM106" i="14"/>
  <c r="B107" i="14"/>
  <c r="W276" i="14"/>
  <c r="V277" i="14" s="1"/>
  <c r="Y276" i="14"/>
  <c r="X276" i="14"/>
  <c r="AA276" i="14"/>
  <c r="Z277" i="14" s="1"/>
  <c r="AC276" i="14"/>
  <c r="AB276" i="14"/>
  <c r="H275" i="16"/>
  <c r="G275" i="16" s="1"/>
  <c r="F276" i="16" s="1"/>
  <c r="P274" i="16"/>
  <c r="O274" i="16" s="1"/>
  <c r="N275" i="16" s="1"/>
  <c r="L273" i="16"/>
  <c r="K273" i="16" s="1"/>
  <c r="J274" i="16" s="1"/>
  <c r="Z278" i="16"/>
  <c r="AC277" i="16"/>
  <c r="AB277" i="16"/>
  <c r="AA277" i="16"/>
  <c r="V279" i="16"/>
  <c r="Y278" i="16"/>
  <c r="X278" i="16"/>
  <c r="W278" i="16"/>
  <c r="AL107" i="16"/>
  <c r="D107" i="16"/>
  <c r="AA212" i="12"/>
  <c r="Z213" i="12" s="1"/>
  <c r="AC213" i="12" s="1"/>
  <c r="X220" i="12"/>
  <c r="Y220" i="12"/>
  <c r="U159" i="12"/>
  <c r="AO159" i="12" s="1"/>
  <c r="T159" i="12"/>
  <c r="H271" i="12"/>
  <c r="G271" i="12" s="1"/>
  <c r="F272" i="12" s="1"/>
  <c r="L271" i="12"/>
  <c r="K271" i="12" s="1"/>
  <c r="J272" i="12" s="1"/>
  <c r="P270" i="12"/>
  <c r="O270" i="12" s="1"/>
  <c r="N271" i="12" s="1"/>
  <c r="AN105" i="12"/>
  <c r="C105" i="12"/>
  <c r="S180" i="16" l="1"/>
  <c r="R181" i="16" s="1"/>
  <c r="T181" i="16" s="1"/>
  <c r="U181" i="16"/>
  <c r="AO181" i="16" s="1"/>
  <c r="AO186" i="14"/>
  <c r="S186" i="14"/>
  <c r="R187" i="14" s="1"/>
  <c r="H276" i="17"/>
  <c r="G276" i="17" s="1"/>
  <c r="F277" i="17" s="1"/>
  <c r="AC279" i="17"/>
  <c r="AB279" i="17"/>
  <c r="AA279" i="17"/>
  <c r="Z280" i="17" s="1"/>
  <c r="V280" i="17"/>
  <c r="Y279" i="17"/>
  <c r="W279" i="17"/>
  <c r="X279" i="17"/>
  <c r="P277" i="17"/>
  <c r="O277" i="17" s="1"/>
  <c r="N278" i="17" s="1"/>
  <c r="L276" i="17"/>
  <c r="K276" i="17" s="1"/>
  <c r="J277" i="17" s="1"/>
  <c r="U181" i="17"/>
  <c r="AO181" i="17" s="1"/>
  <c r="T181" i="17"/>
  <c r="AN108" i="17"/>
  <c r="C108" i="17"/>
  <c r="H274" i="14"/>
  <c r="G274" i="14" s="1"/>
  <c r="F275" i="14" s="1"/>
  <c r="L274" i="14"/>
  <c r="K274" i="14" s="1"/>
  <c r="J275" i="14" s="1"/>
  <c r="P275" i="14"/>
  <c r="O275" i="14" s="1"/>
  <c r="N276" i="14" s="1"/>
  <c r="AB277" i="14"/>
  <c r="AA277" i="14"/>
  <c r="Z278" i="14" s="1"/>
  <c r="AC277" i="14"/>
  <c r="X277" i="14"/>
  <c r="W277" i="14"/>
  <c r="V278" i="14" s="1"/>
  <c r="Y277" i="14"/>
  <c r="AL107" i="14"/>
  <c r="D107" i="14"/>
  <c r="L274" i="16"/>
  <c r="K274" i="16" s="1"/>
  <c r="J275" i="16" s="1"/>
  <c r="P275" i="16"/>
  <c r="O275" i="16" s="1"/>
  <c r="N276" i="16" s="1"/>
  <c r="H276" i="16"/>
  <c r="G276" i="16" s="1"/>
  <c r="F277" i="16" s="1"/>
  <c r="W279" i="16"/>
  <c r="V280" i="16"/>
  <c r="Y279" i="16"/>
  <c r="X279" i="16"/>
  <c r="AC278" i="16"/>
  <c r="AB278" i="16"/>
  <c r="AA278" i="16"/>
  <c r="Z279" i="16" s="1"/>
  <c r="AN107" i="16"/>
  <c r="C107" i="16"/>
  <c r="AB213" i="12"/>
  <c r="AA213" i="12"/>
  <c r="Z214" i="12" s="1"/>
  <c r="AC214" i="12" s="1"/>
  <c r="W220" i="12"/>
  <c r="V221" i="12" s="1"/>
  <c r="Y221" i="12" s="1"/>
  <c r="S159" i="12"/>
  <c r="R160" i="12" s="1"/>
  <c r="P271" i="12"/>
  <c r="O271" i="12" s="1"/>
  <c r="N272" i="12" s="1"/>
  <c r="L272" i="12"/>
  <c r="K272" i="12" s="1"/>
  <c r="J273" i="12" s="1"/>
  <c r="H272" i="12"/>
  <c r="G272" i="12" s="1"/>
  <c r="F273" i="12" s="1"/>
  <c r="AM105" i="12"/>
  <c r="B106" i="12"/>
  <c r="S181" i="16" l="1"/>
  <c r="R182" i="16" s="1"/>
  <c r="U187" i="14"/>
  <c r="AO187" i="14" s="1"/>
  <c r="T187" i="14"/>
  <c r="S187" i="14"/>
  <c r="R188" i="14" s="1"/>
  <c r="AA280" i="17"/>
  <c r="AC280" i="17"/>
  <c r="Z281" i="17"/>
  <c r="AB280" i="17"/>
  <c r="L277" i="17"/>
  <c r="K277" i="17" s="1"/>
  <c r="J278" i="17" s="1"/>
  <c r="P278" i="17"/>
  <c r="O278" i="17" s="1"/>
  <c r="N279" i="17" s="1"/>
  <c r="H277" i="17"/>
  <c r="G277" i="17" s="1"/>
  <c r="F278" i="17" s="1"/>
  <c r="W280" i="17"/>
  <c r="V281" i="17" s="1"/>
  <c r="X280" i="17"/>
  <c r="Y280" i="17"/>
  <c r="AM108" i="17"/>
  <c r="B109" i="17"/>
  <c r="S181" i="17"/>
  <c r="R182" i="17" s="1"/>
  <c r="Y278" i="14"/>
  <c r="X278" i="14"/>
  <c r="W278" i="14"/>
  <c r="V279" i="14" s="1"/>
  <c r="P276" i="14"/>
  <c r="O276" i="14" s="1"/>
  <c r="N277" i="14" s="1"/>
  <c r="L275" i="14"/>
  <c r="K275" i="14" s="1"/>
  <c r="J276" i="14" s="1"/>
  <c r="AC278" i="14"/>
  <c r="AB278" i="14"/>
  <c r="AA278" i="14"/>
  <c r="Z279" i="14" s="1"/>
  <c r="H275" i="14"/>
  <c r="G275" i="14" s="1"/>
  <c r="F276" i="14" s="1"/>
  <c r="AN107" i="14"/>
  <c r="C107" i="14"/>
  <c r="H277" i="16"/>
  <c r="G277" i="16" s="1"/>
  <c r="F278" i="16" s="1"/>
  <c r="P276" i="16"/>
  <c r="O276" i="16" s="1"/>
  <c r="N277" i="16" s="1"/>
  <c r="L275" i="16"/>
  <c r="K275" i="16" s="1"/>
  <c r="J276" i="16" s="1"/>
  <c r="X280" i="16"/>
  <c r="W280" i="16"/>
  <c r="V281" i="16" s="1"/>
  <c r="Y280" i="16"/>
  <c r="AA279" i="16"/>
  <c r="Z280" i="16" s="1"/>
  <c r="AC279" i="16"/>
  <c r="AB279" i="16"/>
  <c r="AM107" i="16"/>
  <c r="B108" i="16"/>
  <c r="AB214" i="12"/>
  <c r="AA214" i="12"/>
  <c r="Z215" i="12" s="1"/>
  <c r="AC215" i="12" s="1"/>
  <c r="X221" i="12"/>
  <c r="W221" i="12" s="1"/>
  <c r="V222" i="12" s="1"/>
  <c r="U160" i="12"/>
  <c r="AO160" i="12" s="1"/>
  <c r="T160" i="12"/>
  <c r="L273" i="12"/>
  <c r="K273" i="12" s="1"/>
  <c r="J274" i="12" s="1"/>
  <c r="P272" i="12"/>
  <c r="O272" i="12" s="1"/>
  <c r="N273" i="12" s="1"/>
  <c r="H273" i="12"/>
  <c r="G273" i="12" s="1"/>
  <c r="F274" i="12" s="1"/>
  <c r="AL106" i="12"/>
  <c r="D106" i="12"/>
  <c r="U182" i="16" l="1"/>
  <c r="AO182" i="16" s="1"/>
  <c r="T182" i="16"/>
  <c r="S182" i="16"/>
  <c r="R183" i="16" s="1"/>
  <c r="U188" i="14"/>
  <c r="AO188" i="14" s="1"/>
  <c r="T188" i="14"/>
  <c r="X281" i="17"/>
  <c r="W281" i="17"/>
  <c r="Y281" i="17"/>
  <c r="V282" i="17"/>
  <c r="H278" i="17"/>
  <c r="G278" i="17" s="1"/>
  <c r="F279" i="17" s="1"/>
  <c r="P279" i="17"/>
  <c r="O279" i="17" s="1"/>
  <c r="N280" i="17" s="1"/>
  <c r="L278" i="17"/>
  <c r="K278" i="17" s="1"/>
  <c r="J279" i="17" s="1"/>
  <c r="AL109" i="17"/>
  <c r="D109" i="17"/>
  <c r="AB281" i="17"/>
  <c r="AA281" i="17"/>
  <c r="Z282" i="17"/>
  <c r="AC281" i="17"/>
  <c r="U182" i="17"/>
  <c r="AO182" i="17" s="1"/>
  <c r="T182" i="17"/>
  <c r="AC279" i="14"/>
  <c r="AB279" i="14"/>
  <c r="AA279" i="14"/>
  <c r="Z280" i="14" s="1"/>
  <c r="Y279" i="14"/>
  <c r="X279" i="14"/>
  <c r="W279" i="14"/>
  <c r="V280" i="14" s="1"/>
  <c r="P277" i="14"/>
  <c r="O277" i="14" s="1"/>
  <c r="N278" i="14" s="1"/>
  <c r="H276" i="14"/>
  <c r="G276" i="14" s="1"/>
  <c r="F277" i="14" s="1"/>
  <c r="L276" i="14"/>
  <c r="K276" i="14" s="1"/>
  <c r="J277" i="14" s="1"/>
  <c r="AM107" i="14"/>
  <c r="B108" i="14"/>
  <c r="L276" i="16"/>
  <c r="K276" i="16" s="1"/>
  <c r="J277" i="16" s="1"/>
  <c r="P277" i="16"/>
  <c r="O277" i="16" s="1"/>
  <c r="N278" i="16" s="1"/>
  <c r="AB280" i="16"/>
  <c r="AA280" i="16"/>
  <c r="Z281" i="16" s="1"/>
  <c r="AC280" i="16"/>
  <c r="Y281" i="16"/>
  <c r="X281" i="16"/>
  <c r="W281" i="16"/>
  <c r="V282" i="16" s="1"/>
  <c r="H278" i="16"/>
  <c r="G278" i="16" s="1"/>
  <c r="F279" i="16" s="1"/>
  <c r="AL108" i="16"/>
  <c r="D108" i="16"/>
  <c r="AB215" i="12"/>
  <c r="AA215" i="12" s="1"/>
  <c r="Z216" i="12" s="1"/>
  <c r="AC216" i="12" s="1"/>
  <c r="X222" i="12"/>
  <c r="Y222" i="12"/>
  <c r="W222" i="12" s="1"/>
  <c r="V223" i="12" s="1"/>
  <c r="S160" i="12"/>
  <c r="R161" i="12" s="1"/>
  <c r="P273" i="12"/>
  <c r="O273" i="12" s="1"/>
  <c r="N274" i="12" s="1"/>
  <c r="H274" i="12"/>
  <c r="G274" i="12" s="1"/>
  <c r="F275" i="12" s="1"/>
  <c r="L274" i="12"/>
  <c r="K274" i="12" s="1"/>
  <c r="J275" i="12" s="1"/>
  <c r="AN106" i="12"/>
  <c r="C106" i="12"/>
  <c r="U183" i="16" l="1"/>
  <c r="AO183" i="16" s="1"/>
  <c r="T183" i="16"/>
  <c r="S188" i="14"/>
  <c r="R189" i="14" s="1"/>
  <c r="L279" i="17"/>
  <c r="K279" i="17" s="1"/>
  <c r="J280" i="17" s="1"/>
  <c r="P280" i="17"/>
  <c r="O280" i="17" s="1"/>
  <c r="N281" i="17" s="1"/>
  <c r="H279" i="17"/>
  <c r="G279" i="17" s="1"/>
  <c r="F280" i="17" s="1"/>
  <c r="Y282" i="17"/>
  <c r="X282" i="17"/>
  <c r="W282" i="17"/>
  <c r="V283" i="17" s="1"/>
  <c r="S182" i="17"/>
  <c r="R183" i="17" s="1"/>
  <c r="Z283" i="17"/>
  <c r="AC282" i="17"/>
  <c r="AB282" i="17"/>
  <c r="AA282" i="17"/>
  <c r="AN109" i="17"/>
  <c r="C109" i="17"/>
  <c r="H277" i="14"/>
  <c r="G277" i="14" s="1"/>
  <c r="F278" i="14" s="1"/>
  <c r="P278" i="14"/>
  <c r="O278" i="14" s="1"/>
  <c r="N279" i="14" s="1"/>
  <c r="AA280" i="14"/>
  <c r="Z281" i="14" s="1"/>
  <c r="AC280" i="14"/>
  <c r="AB280" i="14"/>
  <c r="W280" i="14"/>
  <c r="V281" i="14" s="1"/>
  <c r="Y280" i="14"/>
  <c r="X280" i="14"/>
  <c r="L277" i="14"/>
  <c r="K277" i="14" s="1"/>
  <c r="J278" i="14" s="1"/>
  <c r="AL108" i="14"/>
  <c r="D108" i="14"/>
  <c r="H279" i="16"/>
  <c r="G279" i="16" s="1"/>
  <c r="F280" i="16" s="1"/>
  <c r="P278" i="16"/>
  <c r="O278" i="16" s="1"/>
  <c r="N279" i="16" s="1"/>
  <c r="Y282" i="16"/>
  <c r="X282" i="16"/>
  <c r="W282" i="16"/>
  <c r="V283" i="16" s="1"/>
  <c r="L277" i="16"/>
  <c r="K277" i="16" s="1"/>
  <c r="J278" i="16" s="1"/>
  <c r="Z282" i="16"/>
  <c r="AC281" i="16"/>
  <c r="AB281" i="16"/>
  <c r="AA281" i="16"/>
  <c r="AN108" i="16"/>
  <c r="C108" i="16"/>
  <c r="AB216" i="12"/>
  <c r="AA216" i="12"/>
  <c r="Z217" i="12" s="1"/>
  <c r="Y223" i="12"/>
  <c r="X223" i="12"/>
  <c r="U161" i="12"/>
  <c r="AO161" i="12" s="1"/>
  <c r="T161" i="12"/>
  <c r="L275" i="12"/>
  <c r="K275" i="12" s="1"/>
  <c r="J276" i="12" s="1"/>
  <c r="P274" i="12"/>
  <c r="O274" i="12" s="1"/>
  <c r="N275" i="12" s="1"/>
  <c r="H275" i="12"/>
  <c r="G275" i="12" s="1"/>
  <c r="F276" i="12" s="1"/>
  <c r="AM106" i="12"/>
  <c r="B107" i="12"/>
  <c r="S183" i="16" l="1"/>
  <c r="R184" i="16" s="1"/>
  <c r="T189" i="14"/>
  <c r="U189" i="14"/>
  <c r="H280" i="17"/>
  <c r="G280" i="17" s="1"/>
  <c r="F281" i="17" s="1"/>
  <c r="Y283" i="17"/>
  <c r="X283" i="17"/>
  <c r="W283" i="17"/>
  <c r="V284" i="17" s="1"/>
  <c r="P281" i="17"/>
  <c r="O281" i="17" s="1"/>
  <c r="N282" i="17" s="1"/>
  <c r="L280" i="17"/>
  <c r="K280" i="17" s="1"/>
  <c r="J281" i="17" s="1"/>
  <c r="AC283" i="17"/>
  <c r="AA283" i="17"/>
  <c r="Z284" i="17" s="1"/>
  <c r="AB283" i="17"/>
  <c r="T183" i="17"/>
  <c r="U183" i="17"/>
  <c r="AO183" i="17" s="1"/>
  <c r="AM109" i="17"/>
  <c r="B110" i="17"/>
  <c r="L278" i="14"/>
  <c r="K278" i="14" s="1"/>
  <c r="J279" i="14" s="1"/>
  <c r="P279" i="14"/>
  <c r="O279" i="14" s="1"/>
  <c r="N280" i="14" s="1"/>
  <c r="H278" i="14"/>
  <c r="G278" i="14" s="1"/>
  <c r="F279" i="14" s="1"/>
  <c r="X281" i="14"/>
  <c r="W281" i="14"/>
  <c r="V282" i="14" s="1"/>
  <c r="Y281" i="14"/>
  <c r="AB281" i="14"/>
  <c r="AA281" i="14"/>
  <c r="Z282" i="14" s="1"/>
  <c r="AC281" i="14"/>
  <c r="AN108" i="14"/>
  <c r="C108" i="14"/>
  <c r="L278" i="16"/>
  <c r="K278" i="16" s="1"/>
  <c r="J279" i="16" s="1"/>
  <c r="P279" i="16"/>
  <c r="O279" i="16" s="1"/>
  <c r="N280" i="16" s="1"/>
  <c r="W283" i="16"/>
  <c r="V284" i="16" s="1"/>
  <c r="Y283" i="16"/>
  <c r="X283" i="16"/>
  <c r="H280" i="16"/>
  <c r="G280" i="16" s="1"/>
  <c r="F281" i="16" s="1"/>
  <c r="AM108" i="16"/>
  <c r="B109" i="16"/>
  <c r="AC282" i="16"/>
  <c r="AB282" i="16"/>
  <c r="AA282" i="16"/>
  <c r="Z283" i="16" s="1"/>
  <c r="AB217" i="12"/>
  <c r="AC217" i="12"/>
  <c r="AA217" i="12" s="1"/>
  <c r="Z218" i="12" s="1"/>
  <c r="W223" i="12"/>
  <c r="V224" i="12" s="1"/>
  <c r="X224" i="12" s="1"/>
  <c r="S161" i="12"/>
  <c r="R162" i="12" s="1"/>
  <c r="P275" i="12"/>
  <c r="O275" i="12" s="1"/>
  <c r="N276" i="12" s="1"/>
  <c r="L276" i="12"/>
  <c r="K276" i="12" s="1"/>
  <c r="J277" i="12" s="1"/>
  <c r="H276" i="12"/>
  <c r="G276" i="12" s="1"/>
  <c r="F277" i="12" s="1"/>
  <c r="AL107" i="12"/>
  <c r="D107" i="12"/>
  <c r="U184" i="16" l="1"/>
  <c r="AO184" i="16" s="1"/>
  <c r="T184" i="16"/>
  <c r="S183" i="17"/>
  <c r="R184" i="17" s="1"/>
  <c r="U184" i="17" s="1"/>
  <c r="AO184" i="17" s="1"/>
  <c r="AO189" i="14"/>
  <c r="S189" i="14"/>
  <c r="R190" i="14" s="1"/>
  <c r="W284" i="17"/>
  <c r="Y284" i="17"/>
  <c r="X284" i="17"/>
  <c r="V285" i="17"/>
  <c r="AA284" i="17"/>
  <c r="AB284" i="17"/>
  <c r="Z285" i="17"/>
  <c r="AC284" i="17"/>
  <c r="T184" i="17"/>
  <c r="L281" i="17"/>
  <c r="K281" i="17" s="1"/>
  <c r="J282" i="17" s="1"/>
  <c r="P282" i="17"/>
  <c r="O282" i="17" s="1"/>
  <c r="N283" i="17" s="1"/>
  <c r="H281" i="17"/>
  <c r="G281" i="17" s="1"/>
  <c r="F282" i="17" s="1"/>
  <c r="AL110" i="17"/>
  <c r="D110" i="17"/>
  <c r="Y282" i="14"/>
  <c r="X282" i="14"/>
  <c r="W282" i="14"/>
  <c r="V283" i="14" s="1"/>
  <c r="H279" i="14"/>
  <c r="G279" i="14" s="1"/>
  <c r="F280" i="14" s="1"/>
  <c r="AC282" i="14"/>
  <c r="AB282" i="14"/>
  <c r="AA282" i="14"/>
  <c r="Z283" i="14" s="1"/>
  <c r="P280" i="14"/>
  <c r="O280" i="14" s="1"/>
  <c r="N281" i="14" s="1"/>
  <c r="L279" i="14"/>
  <c r="K279" i="14" s="1"/>
  <c r="J280" i="14" s="1"/>
  <c r="AM108" i="14"/>
  <c r="B109" i="14"/>
  <c r="AA283" i="16"/>
  <c r="Z284" i="16" s="1"/>
  <c r="AC283" i="16"/>
  <c r="AB283" i="16"/>
  <c r="H281" i="16"/>
  <c r="G281" i="16" s="1"/>
  <c r="F282" i="16" s="1"/>
  <c r="P280" i="16"/>
  <c r="O280" i="16" s="1"/>
  <c r="N281" i="16" s="1"/>
  <c r="L279" i="16"/>
  <c r="K279" i="16" s="1"/>
  <c r="J280" i="16" s="1"/>
  <c r="AL109" i="16"/>
  <c r="D109" i="16"/>
  <c r="X284" i="16"/>
  <c r="W284" i="16"/>
  <c r="V285" i="16" s="1"/>
  <c r="Y284" i="16"/>
  <c r="Y224" i="12"/>
  <c r="AB218" i="12"/>
  <c r="AC218" i="12"/>
  <c r="AA218" i="12" s="1"/>
  <c r="Z219" i="12" s="1"/>
  <c r="W224" i="12"/>
  <c r="V225" i="12" s="1"/>
  <c r="Y225" i="12" s="1"/>
  <c r="U162" i="12"/>
  <c r="AO162" i="12" s="1"/>
  <c r="T162" i="12"/>
  <c r="L277" i="12"/>
  <c r="K277" i="12" s="1"/>
  <c r="J278" i="12" s="1"/>
  <c r="P276" i="12"/>
  <c r="O276" i="12" s="1"/>
  <c r="N277" i="12" s="1"/>
  <c r="H277" i="12"/>
  <c r="G277" i="12" s="1"/>
  <c r="F278" i="12" s="1"/>
  <c r="AN107" i="12"/>
  <c r="C107" i="12"/>
  <c r="S184" i="16" l="1"/>
  <c r="R185" i="16" s="1"/>
  <c r="U185" i="16" s="1"/>
  <c r="S184" i="17"/>
  <c r="R185" i="17" s="1"/>
  <c r="U185" i="17" s="1"/>
  <c r="AO185" i="17" s="1"/>
  <c r="U190" i="14"/>
  <c r="T190" i="14"/>
  <c r="L282" i="17"/>
  <c r="K282" i="17" s="1"/>
  <c r="J283" i="17" s="1"/>
  <c r="H282" i="17"/>
  <c r="G282" i="17" s="1"/>
  <c r="F283" i="17" s="1"/>
  <c r="P283" i="17"/>
  <c r="O283" i="17" s="1"/>
  <c r="N284" i="17" s="1"/>
  <c r="AN110" i="17"/>
  <c r="C110" i="17"/>
  <c r="X285" i="17"/>
  <c r="W285" i="17"/>
  <c r="V286" i="17" s="1"/>
  <c r="Y285" i="17"/>
  <c r="AB285" i="17"/>
  <c r="AA285" i="17"/>
  <c r="Z286" i="17" s="1"/>
  <c r="AC285" i="17"/>
  <c r="Y283" i="14"/>
  <c r="X283" i="14"/>
  <c r="W283" i="14"/>
  <c r="V284" i="14" s="1"/>
  <c r="L280" i="14"/>
  <c r="K280" i="14" s="1"/>
  <c r="J281" i="14" s="1"/>
  <c r="H280" i="14"/>
  <c r="G280" i="14" s="1"/>
  <c r="F281" i="14" s="1"/>
  <c r="P281" i="14"/>
  <c r="O281" i="14" s="1"/>
  <c r="N282" i="14" s="1"/>
  <c r="AC283" i="14"/>
  <c r="AB283" i="14"/>
  <c r="AA283" i="14"/>
  <c r="Z284" i="14" s="1"/>
  <c r="AL109" i="14"/>
  <c r="D109" i="14"/>
  <c r="Y285" i="16"/>
  <c r="X285" i="16"/>
  <c r="W285" i="16"/>
  <c r="V286" i="16" s="1"/>
  <c r="L280" i="16"/>
  <c r="K280" i="16" s="1"/>
  <c r="J281" i="16" s="1"/>
  <c r="P281" i="16"/>
  <c r="O281" i="16" s="1"/>
  <c r="N282" i="16" s="1"/>
  <c r="H282" i="16"/>
  <c r="G282" i="16" s="1"/>
  <c r="F283" i="16" s="1"/>
  <c r="AB284" i="16"/>
  <c r="AA284" i="16"/>
  <c r="Z285" i="16" s="1"/>
  <c r="AC284" i="16"/>
  <c r="AN109" i="16"/>
  <c r="C109" i="16"/>
  <c r="AB219" i="12"/>
  <c r="AC219" i="12"/>
  <c r="AA219" i="12" s="1"/>
  <c r="Z220" i="12" s="1"/>
  <c r="X225" i="12"/>
  <c r="W225" i="12" s="1"/>
  <c r="V226" i="12" s="1"/>
  <c r="Y226" i="12" s="1"/>
  <c r="S162" i="12"/>
  <c r="R163" i="12" s="1"/>
  <c r="L278" i="12"/>
  <c r="K278" i="12" s="1"/>
  <c r="J279" i="12" s="1"/>
  <c r="H278" i="12"/>
  <c r="G278" i="12" s="1"/>
  <c r="F279" i="12" s="1"/>
  <c r="P277" i="12"/>
  <c r="O277" i="12" s="1"/>
  <c r="N278" i="12" s="1"/>
  <c r="AM107" i="12"/>
  <c r="B108" i="12"/>
  <c r="AO185" i="16" l="1"/>
  <c r="T185" i="16"/>
  <c r="S185" i="16" s="1"/>
  <c r="R186" i="16" s="1"/>
  <c r="T185" i="17"/>
  <c r="S185" i="17" s="1"/>
  <c r="R186" i="17" s="1"/>
  <c r="AO190" i="14"/>
  <c r="S190" i="14"/>
  <c r="R191" i="14" s="1"/>
  <c r="L283" i="17"/>
  <c r="K283" i="17" s="1"/>
  <c r="J284" i="17" s="1"/>
  <c r="P284" i="17"/>
  <c r="O284" i="17" s="1"/>
  <c r="N285" i="17" s="1"/>
  <c r="Y286" i="17"/>
  <c r="X286" i="17"/>
  <c r="W286" i="17"/>
  <c r="V287" i="17" s="1"/>
  <c r="AC286" i="17"/>
  <c r="AB286" i="17"/>
  <c r="AA286" i="17"/>
  <c r="Z287" i="17" s="1"/>
  <c r="H283" i="17"/>
  <c r="G283" i="17" s="1"/>
  <c r="F284" i="17" s="1"/>
  <c r="AM110" i="17"/>
  <c r="B111" i="17"/>
  <c r="L281" i="14"/>
  <c r="K281" i="14" s="1"/>
  <c r="J282" i="14" s="1"/>
  <c r="P282" i="14"/>
  <c r="O282" i="14" s="1"/>
  <c r="N283" i="14" s="1"/>
  <c r="W284" i="14"/>
  <c r="V285" i="14" s="1"/>
  <c r="Y284" i="14"/>
  <c r="X284" i="14"/>
  <c r="H281" i="14"/>
  <c r="G281" i="14" s="1"/>
  <c r="F282" i="14" s="1"/>
  <c r="AA284" i="14"/>
  <c r="Z285" i="14" s="1"/>
  <c r="AC284" i="14"/>
  <c r="AB284" i="14"/>
  <c r="AN109" i="14"/>
  <c r="C109" i="14"/>
  <c r="AC285" i="16"/>
  <c r="AB285" i="16"/>
  <c r="AA285" i="16"/>
  <c r="Z286" i="16" s="1"/>
  <c r="L281" i="16"/>
  <c r="K281" i="16" s="1"/>
  <c r="J282" i="16" s="1"/>
  <c r="Y286" i="16"/>
  <c r="X286" i="16"/>
  <c r="W286" i="16"/>
  <c r="V287" i="16" s="1"/>
  <c r="H283" i="16"/>
  <c r="G283" i="16" s="1"/>
  <c r="F284" i="16" s="1"/>
  <c r="P282" i="16"/>
  <c r="O282" i="16" s="1"/>
  <c r="N283" i="16" s="1"/>
  <c r="AM109" i="16"/>
  <c r="B110" i="16"/>
  <c r="AC220" i="12"/>
  <c r="AB220" i="12"/>
  <c r="AA220" i="12" s="1"/>
  <c r="Z221" i="12" s="1"/>
  <c r="X226" i="12"/>
  <c r="W226" i="12" s="1"/>
  <c r="V227" i="12" s="1"/>
  <c r="X227" i="12" s="1"/>
  <c r="T163" i="12"/>
  <c r="U163" i="12"/>
  <c r="AO163" i="12" s="1"/>
  <c r="P278" i="12"/>
  <c r="O278" i="12" s="1"/>
  <c r="N279" i="12" s="1"/>
  <c r="L279" i="12"/>
  <c r="K279" i="12" s="1"/>
  <c r="J280" i="12" s="1"/>
  <c r="H279" i="12"/>
  <c r="G279" i="12" s="1"/>
  <c r="F280" i="12" s="1"/>
  <c r="AL108" i="12"/>
  <c r="D108" i="12"/>
  <c r="U186" i="16" l="1"/>
  <c r="AO186" i="16" s="1"/>
  <c r="T186" i="16"/>
  <c r="T186" i="17"/>
  <c r="U186" i="17"/>
  <c r="AO186" i="17" s="1"/>
  <c r="S186" i="17"/>
  <c r="R187" i="17" s="1"/>
  <c r="U187" i="17" s="1"/>
  <c r="AO187" i="17" s="1"/>
  <c r="U191" i="14"/>
  <c r="T191" i="14"/>
  <c r="Y287" i="17"/>
  <c r="W287" i="17"/>
  <c r="V288" i="17" s="1"/>
  <c r="X287" i="17"/>
  <c r="H284" i="17"/>
  <c r="G284" i="17" s="1"/>
  <c r="F285" i="17" s="1"/>
  <c r="P285" i="17"/>
  <c r="O285" i="17" s="1"/>
  <c r="N286" i="17" s="1"/>
  <c r="AC287" i="17"/>
  <c r="AB287" i="17"/>
  <c r="AA287" i="17"/>
  <c r="Z288" i="17" s="1"/>
  <c r="L284" i="17"/>
  <c r="K284" i="17" s="1"/>
  <c r="J285" i="17" s="1"/>
  <c r="AL111" i="17"/>
  <c r="D111" i="17"/>
  <c r="H282" i="14"/>
  <c r="G282" i="14" s="1"/>
  <c r="F283" i="14" s="1"/>
  <c r="P283" i="14"/>
  <c r="O283" i="14" s="1"/>
  <c r="N284" i="14" s="1"/>
  <c r="AB285" i="14"/>
  <c r="AA285" i="14"/>
  <c r="Z286" i="14" s="1"/>
  <c r="AC285" i="14"/>
  <c r="L282" i="14"/>
  <c r="K282" i="14" s="1"/>
  <c r="J283" i="14" s="1"/>
  <c r="X285" i="14"/>
  <c r="W285" i="14"/>
  <c r="V286" i="14" s="1"/>
  <c r="Y285" i="14"/>
  <c r="AM109" i="14"/>
  <c r="B110" i="14"/>
  <c r="L282" i="16"/>
  <c r="K282" i="16" s="1"/>
  <c r="J283" i="16" s="1"/>
  <c r="AC286" i="16"/>
  <c r="AB286" i="16"/>
  <c r="AA286" i="16"/>
  <c r="Z287" i="16" s="1"/>
  <c r="P283" i="16"/>
  <c r="O283" i="16" s="1"/>
  <c r="N284" i="16" s="1"/>
  <c r="H284" i="16"/>
  <c r="G284" i="16" s="1"/>
  <c r="F285" i="16" s="1"/>
  <c r="D110" i="16"/>
  <c r="AL110" i="16"/>
  <c r="W287" i="16"/>
  <c r="V288" i="16" s="1"/>
  <c r="Y287" i="16"/>
  <c r="X287" i="16"/>
  <c r="AC221" i="12"/>
  <c r="AB221" i="12"/>
  <c r="Y227" i="12"/>
  <c r="W227" i="12" s="1"/>
  <c r="V228" i="12" s="1"/>
  <c r="S163" i="12"/>
  <c r="R164" i="12" s="1"/>
  <c r="T164" i="12" s="1"/>
  <c r="H280" i="12"/>
  <c r="G280" i="12" s="1"/>
  <c r="F281" i="12" s="1"/>
  <c r="L280" i="12"/>
  <c r="K280" i="12" s="1"/>
  <c r="J281" i="12" s="1"/>
  <c r="P279" i="12"/>
  <c r="O279" i="12" s="1"/>
  <c r="N280" i="12" s="1"/>
  <c r="AN108" i="12"/>
  <c r="C108" i="12"/>
  <c r="S186" i="16" l="1"/>
  <c r="R187" i="16" s="1"/>
  <c r="T187" i="17"/>
  <c r="S187" i="17" s="1"/>
  <c r="R188" i="17" s="1"/>
  <c r="AO191" i="14"/>
  <c r="S191" i="14"/>
  <c r="R192" i="14" s="1"/>
  <c r="H285" i="17"/>
  <c r="G285" i="17" s="1"/>
  <c r="F286" i="17" s="1"/>
  <c r="L285" i="17"/>
  <c r="K285" i="17" s="1"/>
  <c r="J286" i="17" s="1"/>
  <c r="W288" i="17"/>
  <c r="X288" i="17"/>
  <c r="V289" i="17"/>
  <c r="Y288" i="17"/>
  <c r="AA288" i="17"/>
  <c r="AC288" i="17"/>
  <c r="AB288" i="17"/>
  <c r="Z289" i="17"/>
  <c r="P286" i="17"/>
  <c r="O286" i="17" s="1"/>
  <c r="N287" i="17" s="1"/>
  <c r="AN111" i="17"/>
  <c r="C111" i="17"/>
  <c r="L283" i="14"/>
  <c r="K283" i="14" s="1"/>
  <c r="J284" i="14" s="1"/>
  <c r="Y286" i="14"/>
  <c r="X286" i="14"/>
  <c r="W286" i="14"/>
  <c r="V287" i="14" s="1"/>
  <c r="P284" i="14"/>
  <c r="O284" i="14" s="1"/>
  <c r="N285" i="14" s="1"/>
  <c r="H283" i="14"/>
  <c r="G283" i="14" s="1"/>
  <c r="F284" i="14" s="1"/>
  <c r="AL110" i="14"/>
  <c r="D110" i="14"/>
  <c r="AC286" i="14"/>
  <c r="AB286" i="14"/>
  <c r="AA286" i="14"/>
  <c r="Z287" i="14" s="1"/>
  <c r="H285" i="16"/>
  <c r="G285" i="16" s="1"/>
  <c r="F286" i="16" s="1"/>
  <c r="P284" i="16"/>
  <c r="O284" i="16" s="1"/>
  <c r="N285" i="16" s="1"/>
  <c r="L283" i="16"/>
  <c r="K283" i="16" s="1"/>
  <c r="J284" i="16" s="1"/>
  <c r="AN110" i="16"/>
  <c r="C110" i="16"/>
  <c r="AA287" i="16"/>
  <c r="AC287" i="16"/>
  <c r="Z288" i="16"/>
  <c r="AB287" i="16"/>
  <c r="X288" i="16"/>
  <c r="W288" i="16"/>
  <c r="V289" i="16" s="1"/>
  <c r="Y288" i="16"/>
  <c r="AA221" i="12"/>
  <c r="Z222" i="12" s="1"/>
  <c r="U164" i="12"/>
  <c r="AO164" i="12" s="1"/>
  <c r="X228" i="12"/>
  <c r="Y228" i="12"/>
  <c r="L281" i="12"/>
  <c r="K281" i="12" s="1"/>
  <c r="J282" i="12" s="1"/>
  <c r="P280" i="12"/>
  <c r="O280" i="12" s="1"/>
  <c r="N281" i="12" s="1"/>
  <c r="H281" i="12"/>
  <c r="G281" i="12" s="1"/>
  <c r="F282" i="12" s="1"/>
  <c r="AM108" i="12"/>
  <c r="B109" i="12"/>
  <c r="U187" i="16" l="1"/>
  <c r="AO187" i="16" s="1"/>
  <c r="T187" i="16"/>
  <c r="U192" i="14"/>
  <c r="AO192" i="14" s="1"/>
  <c r="T192" i="14"/>
  <c r="S192" i="14"/>
  <c r="R193" i="14" s="1"/>
  <c r="U193" i="14" s="1"/>
  <c r="AO193" i="14" s="1"/>
  <c r="P287" i="17"/>
  <c r="O287" i="17" s="1"/>
  <c r="N288" i="17" s="1"/>
  <c r="L286" i="17"/>
  <c r="K286" i="17" s="1"/>
  <c r="J287" i="17" s="1"/>
  <c r="H286" i="17"/>
  <c r="G286" i="17" s="1"/>
  <c r="F287" i="17" s="1"/>
  <c r="AB289" i="17"/>
  <c r="AA289" i="17"/>
  <c r="Z290" i="17" s="1"/>
  <c r="AC289" i="17"/>
  <c r="U188" i="17"/>
  <c r="AO188" i="17" s="1"/>
  <c r="T188" i="17"/>
  <c r="S188" i="17" s="1"/>
  <c r="R189" i="17" s="1"/>
  <c r="X289" i="17"/>
  <c r="W289" i="17"/>
  <c r="V290" i="17" s="1"/>
  <c r="Y289" i="17"/>
  <c r="AM111" i="17"/>
  <c r="B112" i="17"/>
  <c r="AC287" i="14"/>
  <c r="AB287" i="14"/>
  <c r="AA287" i="14"/>
  <c r="Z288" i="14" s="1"/>
  <c r="H284" i="14"/>
  <c r="G284" i="14" s="1"/>
  <c r="F285" i="14" s="1"/>
  <c r="P285" i="14"/>
  <c r="O285" i="14" s="1"/>
  <c r="N286" i="14" s="1"/>
  <c r="L284" i="14"/>
  <c r="K284" i="14" s="1"/>
  <c r="J285" i="14" s="1"/>
  <c r="V288" i="14"/>
  <c r="Y287" i="14"/>
  <c r="X287" i="14"/>
  <c r="W287" i="14"/>
  <c r="AN110" i="14"/>
  <c r="C110" i="14"/>
  <c r="L284" i="16"/>
  <c r="K284" i="16" s="1"/>
  <c r="J285" i="16" s="1"/>
  <c r="P285" i="16"/>
  <c r="O285" i="16" s="1"/>
  <c r="N286" i="16" s="1"/>
  <c r="H286" i="16"/>
  <c r="G286" i="16" s="1"/>
  <c r="F287" i="16" s="1"/>
  <c r="Y289" i="16"/>
  <c r="X289" i="16"/>
  <c r="W289" i="16"/>
  <c r="V290" i="16" s="1"/>
  <c r="AM110" i="16"/>
  <c r="B111" i="16"/>
  <c r="AB288" i="16"/>
  <c r="AA288" i="16"/>
  <c r="Z289" i="16" s="1"/>
  <c r="AC288" i="16"/>
  <c r="AC222" i="12"/>
  <c r="AB222" i="12"/>
  <c r="S164" i="12"/>
  <c r="R165" i="12" s="1"/>
  <c r="U165" i="12" s="1"/>
  <c r="AO165" i="12" s="1"/>
  <c r="W228" i="12"/>
  <c r="V229" i="12" s="1"/>
  <c r="Y229" i="12" s="1"/>
  <c r="W229" i="12" s="1"/>
  <c r="V230" i="12" s="1"/>
  <c r="L282" i="12"/>
  <c r="K282" i="12" s="1"/>
  <c r="J283" i="12" s="1"/>
  <c r="H282" i="12"/>
  <c r="G282" i="12" s="1"/>
  <c r="F283" i="12" s="1"/>
  <c r="P281" i="12"/>
  <c r="O281" i="12" s="1"/>
  <c r="N282" i="12" s="1"/>
  <c r="AL109" i="12"/>
  <c r="D109" i="12"/>
  <c r="S187" i="16" l="1"/>
  <c r="R188" i="16" s="1"/>
  <c r="T193" i="14"/>
  <c r="S193" i="14" s="1"/>
  <c r="R194" i="14" s="1"/>
  <c r="T189" i="17"/>
  <c r="U189" i="17"/>
  <c r="AO189" i="17" s="1"/>
  <c r="H287" i="17"/>
  <c r="G287" i="17" s="1"/>
  <c r="F288" i="17" s="1"/>
  <c r="V291" i="17"/>
  <c r="Y290" i="17"/>
  <c r="X290" i="17"/>
  <c r="W290" i="17"/>
  <c r="L287" i="17"/>
  <c r="K287" i="17" s="1"/>
  <c r="J288" i="17" s="1"/>
  <c r="AC290" i="17"/>
  <c r="AB290" i="17"/>
  <c r="AA290" i="17"/>
  <c r="Z291" i="17" s="1"/>
  <c r="P288" i="17"/>
  <c r="O288" i="17" s="1"/>
  <c r="N289" i="17" s="1"/>
  <c r="AL112" i="17"/>
  <c r="D112" i="17"/>
  <c r="H285" i="14"/>
  <c r="G285" i="14" s="1"/>
  <c r="F286" i="14" s="1"/>
  <c r="AA288" i="14"/>
  <c r="Z289" i="14"/>
  <c r="AC288" i="14"/>
  <c r="AB288" i="14"/>
  <c r="L285" i="14"/>
  <c r="K285" i="14" s="1"/>
  <c r="J286" i="14" s="1"/>
  <c r="P286" i="14"/>
  <c r="O286" i="14" s="1"/>
  <c r="N287" i="14" s="1"/>
  <c r="AM110" i="14"/>
  <c r="B111" i="14"/>
  <c r="W288" i="14"/>
  <c r="V289" i="14"/>
  <c r="Y288" i="14"/>
  <c r="X288" i="14"/>
  <c r="P286" i="16"/>
  <c r="O286" i="16" s="1"/>
  <c r="N287" i="16" s="1"/>
  <c r="L285" i="16"/>
  <c r="K285" i="16" s="1"/>
  <c r="J286" i="16" s="1"/>
  <c r="H287" i="16"/>
  <c r="G287" i="16" s="1"/>
  <c r="F288" i="16" s="1"/>
  <c r="AC289" i="16"/>
  <c r="AB289" i="16"/>
  <c r="AA289" i="16"/>
  <c r="Z290" i="16" s="1"/>
  <c r="AL111" i="16"/>
  <c r="D111" i="16"/>
  <c r="Y290" i="16"/>
  <c r="X290" i="16"/>
  <c r="W290" i="16"/>
  <c r="V291" i="16" s="1"/>
  <c r="X229" i="12"/>
  <c r="AA222" i="12"/>
  <c r="Z223" i="12" s="1"/>
  <c r="T165" i="12"/>
  <c r="S165" i="12" s="1"/>
  <c r="R166" i="12" s="1"/>
  <c r="X230" i="12"/>
  <c r="Y230" i="12"/>
  <c r="H283" i="12"/>
  <c r="G283" i="12" s="1"/>
  <c r="F284" i="12" s="1"/>
  <c r="P282" i="12"/>
  <c r="O282" i="12" s="1"/>
  <c r="N283" i="12" s="1"/>
  <c r="L283" i="12"/>
  <c r="K283" i="12" s="1"/>
  <c r="J284" i="12" s="1"/>
  <c r="AN109" i="12"/>
  <c r="C109" i="12"/>
  <c r="T188" i="16" l="1"/>
  <c r="U188" i="16"/>
  <c r="AO188" i="16" s="1"/>
  <c r="U194" i="14"/>
  <c r="AO194" i="14" s="1"/>
  <c r="T194" i="14"/>
  <c r="AC291" i="17"/>
  <c r="AA291" i="17"/>
  <c r="Z292" i="17" s="1"/>
  <c r="AB291" i="17"/>
  <c r="H288" i="17"/>
  <c r="G288" i="17" s="1"/>
  <c r="F289" i="17" s="1"/>
  <c r="P289" i="17"/>
  <c r="O289" i="17" s="1"/>
  <c r="N290" i="17" s="1"/>
  <c r="Y291" i="17"/>
  <c r="X291" i="17"/>
  <c r="W291" i="17"/>
  <c r="V292" i="17" s="1"/>
  <c r="S189" i="17"/>
  <c r="R190" i="17" s="1"/>
  <c r="L288" i="17"/>
  <c r="K288" i="17" s="1"/>
  <c r="J289" i="17" s="1"/>
  <c r="AN112" i="17"/>
  <c r="C112" i="17"/>
  <c r="L286" i="14"/>
  <c r="K286" i="14" s="1"/>
  <c r="J287" i="14" s="1"/>
  <c r="H286" i="14"/>
  <c r="G286" i="14" s="1"/>
  <c r="F287" i="14" s="1"/>
  <c r="P287" i="14"/>
  <c r="O287" i="14" s="1"/>
  <c r="N288" i="14" s="1"/>
  <c r="AL111" i="14"/>
  <c r="D111" i="14"/>
  <c r="AB289" i="14"/>
  <c r="AA289" i="14"/>
  <c r="Z290" i="14" s="1"/>
  <c r="AC289" i="14"/>
  <c r="X289" i="14"/>
  <c r="W289" i="14"/>
  <c r="V290" i="14" s="1"/>
  <c r="Y289" i="14"/>
  <c r="H288" i="16"/>
  <c r="G288" i="16" s="1"/>
  <c r="F289" i="16" s="1"/>
  <c r="L286" i="16"/>
  <c r="K286" i="16" s="1"/>
  <c r="J287" i="16" s="1"/>
  <c r="P287" i="16"/>
  <c r="O287" i="16" s="1"/>
  <c r="N288" i="16" s="1"/>
  <c r="AC290" i="16"/>
  <c r="AB290" i="16"/>
  <c r="AA290" i="16"/>
  <c r="Z291" i="16" s="1"/>
  <c r="W291" i="16"/>
  <c r="V292" i="16" s="1"/>
  <c r="Y291" i="16"/>
  <c r="X291" i="16"/>
  <c r="AN111" i="16"/>
  <c r="C111" i="16"/>
  <c r="AC223" i="12"/>
  <c r="AB223" i="12"/>
  <c r="W230" i="12"/>
  <c r="V231" i="12" s="1"/>
  <c r="U166" i="12"/>
  <c r="AO166" i="12" s="1"/>
  <c r="T166" i="12"/>
  <c r="L284" i="12"/>
  <c r="K284" i="12" s="1"/>
  <c r="J285" i="12" s="1"/>
  <c r="P283" i="12"/>
  <c r="O283" i="12" s="1"/>
  <c r="N284" i="12" s="1"/>
  <c r="H284" i="12"/>
  <c r="G284" i="12" s="1"/>
  <c r="F285" i="12" s="1"/>
  <c r="AM109" i="12"/>
  <c r="B110" i="12"/>
  <c r="S188" i="16" l="1"/>
  <c r="R189" i="16" s="1"/>
  <c r="S194" i="14"/>
  <c r="R195" i="14" s="1"/>
  <c r="W292" i="17"/>
  <c r="Y292" i="17"/>
  <c r="V293" i="17"/>
  <c r="X292" i="17"/>
  <c r="H289" i="17"/>
  <c r="G289" i="17" s="1"/>
  <c r="F290" i="17" s="1"/>
  <c r="AA292" i="17"/>
  <c r="Z293" i="17" s="1"/>
  <c r="AB292" i="17"/>
  <c r="AC292" i="17"/>
  <c r="L289" i="17"/>
  <c r="K289" i="17" s="1"/>
  <c r="J290" i="17" s="1"/>
  <c r="P290" i="17"/>
  <c r="O290" i="17" s="1"/>
  <c r="N291" i="17" s="1"/>
  <c r="AM112" i="17"/>
  <c r="B113" i="17"/>
  <c r="U190" i="17"/>
  <c r="AO190" i="17" s="1"/>
  <c r="T190" i="17"/>
  <c r="AC290" i="14"/>
  <c r="AB290" i="14"/>
  <c r="AA290" i="14"/>
  <c r="Z291" i="14" s="1"/>
  <c r="P288" i="14"/>
  <c r="O288" i="14" s="1"/>
  <c r="N289" i="14" s="1"/>
  <c r="V291" i="14"/>
  <c r="Y290" i="14"/>
  <c r="X290" i="14"/>
  <c r="W290" i="14"/>
  <c r="H287" i="14"/>
  <c r="G287" i="14" s="1"/>
  <c r="F288" i="14" s="1"/>
  <c r="L287" i="14"/>
  <c r="K287" i="14" s="1"/>
  <c r="J288" i="14" s="1"/>
  <c r="AN111" i="14"/>
  <c r="C111" i="14"/>
  <c r="X292" i="16"/>
  <c r="W292" i="16"/>
  <c r="V293" i="16" s="1"/>
  <c r="Y292" i="16"/>
  <c r="P288" i="16"/>
  <c r="O288" i="16" s="1"/>
  <c r="N289" i="16" s="1"/>
  <c r="L287" i="16"/>
  <c r="K287" i="16" s="1"/>
  <c r="J288" i="16" s="1"/>
  <c r="H289" i="16"/>
  <c r="G289" i="16" s="1"/>
  <c r="F290" i="16" s="1"/>
  <c r="AM111" i="16"/>
  <c r="B112" i="16"/>
  <c r="AA291" i="16"/>
  <c r="Z292" i="16" s="1"/>
  <c r="AC291" i="16"/>
  <c r="AB291" i="16"/>
  <c r="AA223" i="12"/>
  <c r="Z224" i="12" s="1"/>
  <c r="X231" i="12"/>
  <c r="Y231" i="12"/>
  <c r="S166" i="12"/>
  <c r="R167" i="12" s="1"/>
  <c r="P284" i="12"/>
  <c r="O284" i="12" s="1"/>
  <c r="N285" i="12" s="1"/>
  <c r="H285" i="12"/>
  <c r="G285" i="12" s="1"/>
  <c r="F286" i="12" s="1"/>
  <c r="L285" i="12"/>
  <c r="K285" i="12" s="1"/>
  <c r="J286" i="12" s="1"/>
  <c r="AL110" i="12"/>
  <c r="D110" i="12"/>
  <c r="U189" i="16" l="1"/>
  <c r="AO189" i="16" s="1"/>
  <c r="T189" i="16"/>
  <c r="S190" i="17"/>
  <c r="R191" i="17" s="1"/>
  <c r="U191" i="17" s="1"/>
  <c r="AO191" i="17" s="1"/>
  <c r="T195" i="14"/>
  <c r="U195" i="14"/>
  <c r="AO195" i="14" s="1"/>
  <c r="P291" i="17"/>
  <c r="O291" i="17" s="1"/>
  <c r="N292" i="17" s="1"/>
  <c r="T191" i="17"/>
  <c r="AB293" i="17"/>
  <c r="AA293" i="17"/>
  <c r="AC293" i="17"/>
  <c r="Z294" i="17"/>
  <c r="L290" i="17"/>
  <c r="K290" i="17" s="1"/>
  <c r="J291" i="17" s="1"/>
  <c r="H290" i="17"/>
  <c r="G290" i="17" s="1"/>
  <c r="F291" i="17" s="1"/>
  <c r="AL113" i="17"/>
  <c r="D113" i="17"/>
  <c r="X293" i="17"/>
  <c r="W293" i="17"/>
  <c r="V294" i="17"/>
  <c r="Y293" i="17"/>
  <c r="P289" i="14"/>
  <c r="O289" i="14" s="1"/>
  <c r="N290" i="14" s="1"/>
  <c r="Z292" i="14"/>
  <c r="AC291" i="14"/>
  <c r="AB291" i="14"/>
  <c r="AA291" i="14"/>
  <c r="L288" i="14"/>
  <c r="K288" i="14" s="1"/>
  <c r="J289" i="14" s="1"/>
  <c r="H288" i="14"/>
  <c r="G288" i="14" s="1"/>
  <c r="F289" i="14" s="1"/>
  <c r="AM111" i="14"/>
  <c r="B112" i="14"/>
  <c r="Y291" i="14"/>
  <c r="X291" i="14"/>
  <c r="W291" i="14"/>
  <c r="V292" i="14" s="1"/>
  <c r="H290" i="16"/>
  <c r="G290" i="16" s="1"/>
  <c r="F291" i="16" s="1"/>
  <c r="L288" i="16"/>
  <c r="K288" i="16" s="1"/>
  <c r="J289" i="16" s="1"/>
  <c r="P289" i="16"/>
  <c r="O289" i="16" s="1"/>
  <c r="N290" i="16" s="1"/>
  <c r="Y293" i="16"/>
  <c r="X293" i="16"/>
  <c r="W293" i="16"/>
  <c r="V294" i="16" s="1"/>
  <c r="AL112" i="16"/>
  <c r="D112" i="16"/>
  <c r="AB292" i="16"/>
  <c r="AA292" i="16"/>
  <c r="Z293" i="16"/>
  <c r="AC292" i="16"/>
  <c r="AC224" i="12"/>
  <c r="AB224" i="12"/>
  <c r="W231" i="12"/>
  <c r="V232" i="12" s="1"/>
  <c r="U167" i="12"/>
  <c r="AO167" i="12" s="1"/>
  <c r="T167" i="12"/>
  <c r="L286" i="12"/>
  <c r="K286" i="12" s="1"/>
  <c r="J287" i="12" s="1"/>
  <c r="H286" i="12"/>
  <c r="G286" i="12" s="1"/>
  <c r="F287" i="12" s="1"/>
  <c r="P285" i="12"/>
  <c r="O285" i="12" s="1"/>
  <c r="N286" i="12" s="1"/>
  <c r="AN110" i="12"/>
  <c r="C110" i="12"/>
  <c r="S189" i="16" l="1"/>
  <c r="R190" i="16" s="1"/>
  <c r="S191" i="17"/>
  <c r="R192" i="17" s="1"/>
  <c r="U192" i="17" s="1"/>
  <c r="AO192" i="17" s="1"/>
  <c r="S195" i="14"/>
  <c r="R196" i="14" s="1"/>
  <c r="H291" i="17"/>
  <c r="G291" i="17" s="1"/>
  <c r="F292" i="17" s="1"/>
  <c r="L291" i="17"/>
  <c r="K291" i="17" s="1"/>
  <c r="J292" i="17" s="1"/>
  <c r="P292" i="17"/>
  <c r="O292" i="17" s="1"/>
  <c r="N293" i="17" s="1"/>
  <c r="Y294" i="17"/>
  <c r="X294" i="17"/>
  <c r="W294" i="17"/>
  <c r="V295" i="17" s="1"/>
  <c r="AC294" i="17"/>
  <c r="AB294" i="17"/>
  <c r="AA294" i="17"/>
  <c r="Z295" i="17" s="1"/>
  <c r="AN113" i="17"/>
  <c r="C113" i="17"/>
  <c r="P290" i="14"/>
  <c r="O290" i="14" s="1"/>
  <c r="N291" i="14" s="1"/>
  <c r="W292" i="14"/>
  <c r="V293" i="14"/>
  <c r="Y292" i="14"/>
  <c r="X292" i="14"/>
  <c r="H289" i="14"/>
  <c r="G289" i="14" s="1"/>
  <c r="F290" i="14" s="1"/>
  <c r="L289" i="14"/>
  <c r="K289" i="14" s="1"/>
  <c r="J290" i="14" s="1"/>
  <c r="AA292" i="14"/>
  <c r="Z293" i="14" s="1"/>
  <c r="AC292" i="14"/>
  <c r="AB292" i="14"/>
  <c r="AL112" i="14"/>
  <c r="D112" i="14"/>
  <c r="P290" i="16"/>
  <c r="O290" i="16" s="1"/>
  <c r="N291" i="16" s="1"/>
  <c r="L289" i="16"/>
  <c r="K289" i="16" s="1"/>
  <c r="J290" i="16" s="1"/>
  <c r="H291" i="16"/>
  <c r="G291" i="16" s="1"/>
  <c r="F292" i="16" s="1"/>
  <c r="AC293" i="16"/>
  <c r="AB293" i="16"/>
  <c r="AA293" i="16"/>
  <c r="Z294" i="16" s="1"/>
  <c r="Y294" i="16"/>
  <c r="X294" i="16"/>
  <c r="W294" i="16"/>
  <c r="V295" i="16" s="1"/>
  <c r="AN112" i="16"/>
  <c r="C112" i="16"/>
  <c r="AA224" i="12"/>
  <c r="Z225" i="12" s="1"/>
  <c r="AB225" i="12" s="1"/>
  <c r="Y232" i="12"/>
  <c r="X232" i="12"/>
  <c r="S167" i="12"/>
  <c r="R168" i="12" s="1"/>
  <c r="H287" i="12"/>
  <c r="G287" i="12" s="1"/>
  <c r="F288" i="12" s="1"/>
  <c r="P286" i="12"/>
  <c r="O286" i="12" s="1"/>
  <c r="N287" i="12" s="1"/>
  <c r="L287" i="12"/>
  <c r="K287" i="12" s="1"/>
  <c r="J288" i="12" s="1"/>
  <c r="AM110" i="12"/>
  <c r="B111" i="12"/>
  <c r="U190" i="16" l="1"/>
  <c r="AO190" i="16" s="1"/>
  <c r="T190" i="16"/>
  <c r="S190" i="16"/>
  <c r="R191" i="16" s="1"/>
  <c r="T192" i="17"/>
  <c r="S192" i="17" s="1"/>
  <c r="R193" i="17" s="1"/>
  <c r="T196" i="14"/>
  <c r="U196" i="14"/>
  <c r="AO196" i="14" s="1"/>
  <c r="AC295" i="17"/>
  <c r="AB295" i="17"/>
  <c r="AA295" i="17"/>
  <c r="Z296" i="17" s="1"/>
  <c r="H292" i="17"/>
  <c r="G292" i="17" s="1"/>
  <c r="F293" i="17" s="1"/>
  <c r="V296" i="17"/>
  <c r="Y295" i="17"/>
  <c r="W295" i="17"/>
  <c r="X295" i="17"/>
  <c r="L292" i="17"/>
  <c r="K292" i="17" s="1"/>
  <c r="J293" i="17" s="1"/>
  <c r="P293" i="17"/>
  <c r="O293" i="17" s="1"/>
  <c r="N294" i="17" s="1"/>
  <c r="AM113" i="17"/>
  <c r="B114" i="17"/>
  <c r="H290" i="14"/>
  <c r="G290" i="14" s="1"/>
  <c r="F291" i="14" s="1"/>
  <c r="L290" i="14"/>
  <c r="K290" i="14" s="1"/>
  <c r="J291" i="14" s="1"/>
  <c r="P291" i="14"/>
  <c r="O291" i="14" s="1"/>
  <c r="N292" i="14" s="1"/>
  <c r="AB293" i="14"/>
  <c r="AA293" i="14"/>
  <c r="Z294" i="14" s="1"/>
  <c r="AC293" i="14"/>
  <c r="X293" i="14"/>
  <c r="W293" i="14"/>
  <c r="V294" i="14" s="1"/>
  <c r="Y293" i="14"/>
  <c r="AN112" i="14"/>
  <c r="C112" i="14"/>
  <c r="L290" i="16"/>
  <c r="K290" i="16" s="1"/>
  <c r="J291" i="16" s="1"/>
  <c r="H292" i="16"/>
  <c r="G292" i="16" s="1"/>
  <c r="F293" i="16" s="1"/>
  <c r="P291" i="16"/>
  <c r="O291" i="16" s="1"/>
  <c r="N292" i="16" s="1"/>
  <c r="AM112" i="16"/>
  <c r="B113" i="16"/>
  <c r="W295" i="16"/>
  <c r="V296" i="16" s="1"/>
  <c r="Y295" i="16"/>
  <c r="X295" i="16"/>
  <c r="AC294" i="16"/>
  <c r="AB294" i="16"/>
  <c r="AA294" i="16"/>
  <c r="Z295" i="16" s="1"/>
  <c r="W232" i="12"/>
  <c r="V233" i="12" s="1"/>
  <c r="Y233" i="12" s="1"/>
  <c r="AC225" i="12"/>
  <c r="AA225" i="12" s="1"/>
  <c r="Z226" i="12" s="1"/>
  <c r="AB226" i="12" s="1"/>
  <c r="T168" i="12"/>
  <c r="U168" i="12"/>
  <c r="AO168" i="12" s="1"/>
  <c r="L288" i="12"/>
  <c r="K288" i="12" s="1"/>
  <c r="J289" i="12" s="1"/>
  <c r="P287" i="12"/>
  <c r="O287" i="12" s="1"/>
  <c r="N288" i="12" s="1"/>
  <c r="H288" i="12"/>
  <c r="G288" i="12" s="1"/>
  <c r="F289" i="12" s="1"/>
  <c r="AL111" i="12"/>
  <c r="D111" i="12"/>
  <c r="U191" i="16" l="1"/>
  <c r="AO191" i="16" s="1"/>
  <c r="T191" i="16"/>
  <c r="S196" i="14"/>
  <c r="R197" i="14" s="1"/>
  <c r="H293" i="17"/>
  <c r="G293" i="17" s="1"/>
  <c r="F294" i="17" s="1"/>
  <c r="AA296" i="17"/>
  <c r="Z297" i="17" s="1"/>
  <c r="AC296" i="17"/>
  <c r="AB296" i="17"/>
  <c r="P294" i="17"/>
  <c r="O294" i="17" s="1"/>
  <c r="N295" i="17" s="1"/>
  <c r="L293" i="17"/>
  <c r="K293" i="17" s="1"/>
  <c r="J294" i="17" s="1"/>
  <c r="AL114" i="17"/>
  <c r="D114" i="17"/>
  <c r="W296" i="17"/>
  <c r="X296" i="17"/>
  <c r="V297" i="17"/>
  <c r="Y296" i="17"/>
  <c r="T193" i="17"/>
  <c r="U193" i="17"/>
  <c r="AO193" i="17" s="1"/>
  <c r="Y294" i="14"/>
  <c r="X294" i="14"/>
  <c r="W294" i="14"/>
  <c r="V295" i="14" s="1"/>
  <c r="P292" i="14"/>
  <c r="O292" i="14" s="1"/>
  <c r="N293" i="14" s="1"/>
  <c r="L291" i="14"/>
  <c r="K291" i="14" s="1"/>
  <c r="J292" i="14" s="1"/>
  <c r="AC294" i="14"/>
  <c r="AB294" i="14"/>
  <c r="AA294" i="14"/>
  <c r="Z295" i="14" s="1"/>
  <c r="H291" i="14"/>
  <c r="G291" i="14" s="1"/>
  <c r="F292" i="14" s="1"/>
  <c r="AM112" i="14"/>
  <c r="B113" i="14"/>
  <c r="AA295" i="16"/>
  <c r="AC295" i="16"/>
  <c r="Z296" i="16"/>
  <c r="AB295" i="16"/>
  <c r="P292" i="16"/>
  <c r="O292" i="16" s="1"/>
  <c r="N293" i="16" s="1"/>
  <c r="H293" i="16"/>
  <c r="G293" i="16" s="1"/>
  <c r="F294" i="16" s="1"/>
  <c r="L291" i="16"/>
  <c r="K291" i="16" s="1"/>
  <c r="J292" i="16" s="1"/>
  <c r="AL113" i="16"/>
  <c r="D113" i="16"/>
  <c r="X296" i="16"/>
  <c r="W296" i="16"/>
  <c r="V297" i="16" s="1"/>
  <c r="Y296" i="16"/>
  <c r="W233" i="12"/>
  <c r="V234" i="12" s="1"/>
  <c r="X233" i="12"/>
  <c r="AC226" i="12"/>
  <c r="AA226" i="12" s="1"/>
  <c r="Z227" i="12" s="1"/>
  <c r="S168" i="12"/>
  <c r="R169" i="12" s="1"/>
  <c r="P288" i="12"/>
  <c r="O288" i="12" s="1"/>
  <c r="N289" i="12" s="1"/>
  <c r="H289" i="12"/>
  <c r="G289" i="12" s="1"/>
  <c r="F290" i="12" s="1"/>
  <c r="L289" i="12"/>
  <c r="K289" i="12" s="1"/>
  <c r="J290" i="12" s="1"/>
  <c r="AN111" i="12"/>
  <c r="C111" i="12"/>
  <c r="S191" i="16" l="1"/>
  <c r="R192" i="16" s="1"/>
  <c r="S193" i="17"/>
  <c r="R194" i="17" s="1"/>
  <c r="U194" i="17" s="1"/>
  <c r="AO194" i="17" s="1"/>
  <c r="U197" i="14"/>
  <c r="AO197" i="14" s="1"/>
  <c r="T197" i="14"/>
  <c r="T194" i="17"/>
  <c r="AB297" i="17"/>
  <c r="AA297" i="17"/>
  <c r="Z298" i="17" s="1"/>
  <c r="AC297" i="17"/>
  <c r="L294" i="17"/>
  <c r="K294" i="17" s="1"/>
  <c r="J295" i="17" s="1"/>
  <c r="P295" i="17"/>
  <c r="O295" i="17" s="1"/>
  <c r="N296" i="17" s="1"/>
  <c r="H294" i="17"/>
  <c r="G294" i="17" s="1"/>
  <c r="F295" i="17" s="1"/>
  <c r="X297" i="17"/>
  <c r="W297" i="17"/>
  <c r="Y297" i="17"/>
  <c r="V298" i="17"/>
  <c r="AN114" i="17"/>
  <c r="C114" i="17"/>
  <c r="AC295" i="14"/>
  <c r="AB295" i="14"/>
  <c r="AA295" i="14"/>
  <c r="Z296" i="14" s="1"/>
  <c r="P293" i="14"/>
  <c r="O293" i="14" s="1"/>
  <c r="N294" i="14" s="1"/>
  <c r="Y295" i="14"/>
  <c r="X295" i="14"/>
  <c r="W295" i="14"/>
  <c r="V296" i="14" s="1"/>
  <c r="H292" i="14"/>
  <c r="G292" i="14" s="1"/>
  <c r="F293" i="14" s="1"/>
  <c r="L292" i="14"/>
  <c r="K292" i="14" s="1"/>
  <c r="J293" i="14" s="1"/>
  <c r="AL113" i="14"/>
  <c r="D113" i="14"/>
  <c r="L292" i="16"/>
  <c r="K292" i="16" s="1"/>
  <c r="J293" i="16" s="1"/>
  <c r="H294" i="16"/>
  <c r="G294" i="16" s="1"/>
  <c r="F295" i="16" s="1"/>
  <c r="P293" i="16"/>
  <c r="O293" i="16" s="1"/>
  <c r="N294" i="16" s="1"/>
  <c r="Y297" i="16"/>
  <c r="X297" i="16"/>
  <c r="W297" i="16"/>
  <c r="V298" i="16" s="1"/>
  <c r="AB296" i="16"/>
  <c r="AA296" i="16"/>
  <c r="Z297" i="16" s="1"/>
  <c r="AC296" i="16"/>
  <c r="AN113" i="16"/>
  <c r="C113" i="16"/>
  <c r="W234" i="12"/>
  <c r="V235" i="12" s="1"/>
  <c r="Y235" i="12" s="1"/>
  <c r="X234" i="12"/>
  <c r="Y234" i="12"/>
  <c r="AB227" i="12"/>
  <c r="AC227" i="12"/>
  <c r="AA227" i="12" s="1"/>
  <c r="Z228" i="12" s="1"/>
  <c r="U169" i="12"/>
  <c r="AO169" i="12" s="1"/>
  <c r="T169" i="12"/>
  <c r="H290" i="12"/>
  <c r="G290" i="12" s="1"/>
  <c r="F291" i="12" s="1"/>
  <c r="L290" i="12"/>
  <c r="K290" i="12" s="1"/>
  <c r="J291" i="12" s="1"/>
  <c r="P289" i="12"/>
  <c r="O289" i="12" s="1"/>
  <c r="N290" i="12" s="1"/>
  <c r="AM111" i="12"/>
  <c r="B112" i="12"/>
  <c r="U192" i="16" l="1"/>
  <c r="AO192" i="16" s="1"/>
  <c r="T192" i="16"/>
  <c r="S192" i="16"/>
  <c r="R193" i="16" s="1"/>
  <c r="S197" i="14"/>
  <c r="R198" i="14" s="1"/>
  <c r="P296" i="17"/>
  <c r="O296" i="17" s="1"/>
  <c r="N297" i="17" s="1"/>
  <c r="AC298" i="17"/>
  <c r="AB298" i="17"/>
  <c r="AA298" i="17"/>
  <c r="Z299" i="17" s="1"/>
  <c r="H295" i="17"/>
  <c r="G295" i="17" s="1"/>
  <c r="F296" i="17" s="1"/>
  <c r="L295" i="17"/>
  <c r="K295" i="17" s="1"/>
  <c r="J296" i="17" s="1"/>
  <c r="AM114" i="17"/>
  <c r="B115" i="17"/>
  <c r="S194" i="17"/>
  <c r="R195" i="17" s="1"/>
  <c r="V299" i="17"/>
  <c r="Y298" i="17"/>
  <c r="X298" i="17"/>
  <c r="W298" i="17"/>
  <c r="P294" i="14"/>
  <c r="O294" i="14" s="1"/>
  <c r="N295" i="14" s="1"/>
  <c r="H293" i="14"/>
  <c r="G293" i="14" s="1"/>
  <c r="F294" i="14" s="1"/>
  <c r="AA296" i="14"/>
  <c r="Z297" i="14" s="1"/>
  <c r="AC296" i="14"/>
  <c r="AB296" i="14"/>
  <c r="L293" i="14"/>
  <c r="K293" i="14" s="1"/>
  <c r="J294" i="14" s="1"/>
  <c r="W296" i="14"/>
  <c r="V297" i="14" s="1"/>
  <c r="Y296" i="14"/>
  <c r="X296" i="14"/>
  <c r="AN113" i="14"/>
  <c r="C113" i="14"/>
  <c r="AC297" i="16"/>
  <c r="AB297" i="16"/>
  <c r="AA297" i="16"/>
  <c r="Z298" i="16" s="1"/>
  <c r="P294" i="16"/>
  <c r="O294" i="16" s="1"/>
  <c r="N295" i="16" s="1"/>
  <c r="H295" i="16"/>
  <c r="G295" i="16" s="1"/>
  <c r="F296" i="16" s="1"/>
  <c r="L293" i="16"/>
  <c r="K293" i="16" s="1"/>
  <c r="J294" i="16" s="1"/>
  <c r="AM113" i="16"/>
  <c r="B114" i="16"/>
  <c r="Y298" i="16"/>
  <c r="X298" i="16"/>
  <c r="W298" i="16"/>
  <c r="V299" i="16" s="1"/>
  <c r="W235" i="12"/>
  <c r="V236" i="12" s="1"/>
  <c r="X236" i="12" s="1"/>
  <c r="X235" i="12"/>
  <c r="AC228" i="12"/>
  <c r="AB228" i="12"/>
  <c r="AA228" i="12"/>
  <c r="Z229" i="12" s="1"/>
  <c r="AC229" i="12" s="1"/>
  <c r="S169" i="12"/>
  <c r="R170" i="12" s="1"/>
  <c r="T170" i="12" s="1"/>
  <c r="L291" i="12"/>
  <c r="K291" i="12" s="1"/>
  <c r="J292" i="12" s="1"/>
  <c r="P290" i="12"/>
  <c r="O290" i="12" s="1"/>
  <c r="N291" i="12" s="1"/>
  <c r="H291" i="12"/>
  <c r="G291" i="12" s="1"/>
  <c r="F292" i="12" s="1"/>
  <c r="AL112" i="12"/>
  <c r="D112" i="12"/>
  <c r="T193" i="16" l="1"/>
  <c r="U193" i="16"/>
  <c r="AO193" i="16" s="1"/>
  <c r="T198" i="14"/>
  <c r="U198" i="14"/>
  <c r="AO198" i="14" s="1"/>
  <c r="AC299" i="17"/>
  <c r="AA299" i="17"/>
  <c r="Z300" i="17" s="1"/>
  <c r="AB299" i="17"/>
  <c r="L296" i="17"/>
  <c r="K296" i="17" s="1"/>
  <c r="J297" i="17" s="1"/>
  <c r="H296" i="17"/>
  <c r="G296" i="17" s="1"/>
  <c r="F297" i="17" s="1"/>
  <c r="P297" i="17"/>
  <c r="O297" i="17" s="1"/>
  <c r="N298" i="17" s="1"/>
  <c r="AL115" i="17"/>
  <c r="D115" i="17"/>
  <c r="V300" i="17"/>
  <c r="Y299" i="17"/>
  <c r="X299" i="17"/>
  <c r="W299" i="17"/>
  <c r="T195" i="17"/>
  <c r="U195" i="17"/>
  <c r="AO195" i="17" s="1"/>
  <c r="L294" i="14"/>
  <c r="K294" i="14" s="1"/>
  <c r="J295" i="14" s="1"/>
  <c r="H294" i="14"/>
  <c r="G294" i="14" s="1"/>
  <c r="F295" i="14" s="1"/>
  <c r="AB297" i="14"/>
  <c r="AA297" i="14"/>
  <c r="Z298" i="14" s="1"/>
  <c r="AC297" i="14"/>
  <c r="P295" i="14"/>
  <c r="O295" i="14" s="1"/>
  <c r="N296" i="14" s="1"/>
  <c r="AM113" i="14"/>
  <c r="B114" i="14"/>
  <c r="X297" i="14"/>
  <c r="W297" i="14"/>
  <c r="V298" i="14" s="1"/>
  <c r="Y297" i="14"/>
  <c r="W299" i="16"/>
  <c r="V300" i="16" s="1"/>
  <c r="Y299" i="16"/>
  <c r="X299" i="16"/>
  <c r="P295" i="16"/>
  <c r="O295" i="16" s="1"/>
  <c r="N296" i="16" s="1"/>
  <c r="AC298" i="16"/>
  <c r="AB298" i="16"/>
  <c r="AA298" i="16"/>
  <c r="Z299" i="16" s="1"/>
  <c r="L294" i="16"/>
  <c r="K294" i="16" s="1"/>
  <c r="J295" i="16" s="1"/>
  <c r="H296" i="16"/>
  <c r="G296" i="16" s="1"/>
  <c r="F297" i="16" s="1"/>
  <c r="AL114" i="16"/>
  <c r="D114" i="16"/>
  <c r="Y236" i="12"/>
  <c r="W236" i="12" s="1"/>
  <c r="V237" i="12" s="1"/>
  <c r="AB229" i="12"/>
  <c r="AA229" i="12"/>
  <c r="Z230" i="12" s="1"/>
  <c r="U170" i="12"/>
  <c r="AO170" i="12" s="1"/>
  <c r="P291" i="12"/>
  <c r="O291" i="12" s="1"/>
  <c r="N292" i="12" s="1"/>
  <c r="H292" i="12"/>
  <c r="G292" i="12" s="1"/>
  <c r="F293" i="12" s="1"/>
  <c r="L292" i="12"/>
  <c r="K292" i="12" s="1"/>
  <c r="J293" i="12" s="1"/>
  <c r="AN112" i="12"/>
  <c r="C112" i="12"/>
  <c r="S193" i="16" l="1"/>
  <c r="R194" i="16" s="1"/>
  <c r="S195" i="17"/>
  <c r="R196" i="17" s="1"/>
  <c r="T196" i="17" s="1"/>
  <c r="S198" i="14"/>
  <c r="R199" i="14" s="1"/>
  <c r="U196" i="17"/>
  <c r="AO196" i="17" s="1"/>
  <c r="P298" i="17"/>
  <c r="O298" i="17" s="1"/>
  <c r="N299" i="17" s="1"/>
  <c r="AA300" i="17"/>
  <c r="Z301" i="17" s="1"/>
  <c r="AB300" i="17"/>
  <c r="AC300" i="17"/>
  <c r="L297" i="17"/>
  <c r="K297" i="17" s="1"/>
  <c r="J298" i="17" s="1"/>
  <c r="H297" i="17"/>
  <c r="G297" i="17" s="1"/>
  <c r="F298" i="17" s="1"/>
  <c r="W300" i="17"/>
  <c r="Y300" i="17"/>
  <c r="X300" i="17"/>
  <c r="V301" i="17"/>
  <c r="AN115" i="17"/>
  <c r="C115" i="17"/>
  <c r="P296" i="14"/>
  <c r="O296" i="14" s="1"/>
  <c r="N297" i="14" s="1"/>
  <c r="H295" i="14"/>
  <c r="G295" i="14" s="1"/>
  <c r="F296" i="14" s="1"/>
  <c r="L295" i="14"/>
  <c r="K295" i="14" s="1"/>
  <c r="J296" i="14" s="1"/>
  <c r="V299" i="14"/>
  <c r="Y298" i="14"/>
  <c r="X298" i="14"/>
  <c r="W298" i="14"/>
  <c r="Z299" i="14"/>
  <c r="AC298" i="14"/>
  <c r="AB298" i="14"/>
  <c r="AA298" i="14"/>
  <c r="AL114" i="14"/>
  <c r="D114" i="14"/>
  <c r="AA299" i="16"/>
  <c r="Z300" i="16" s="1"/>
  <c r="AC299" i="16"/>
  <c r="AB299" i="16"/>
  <c r="H297" i="16"/>
  <c r="G297" i="16" s="1"/>
  <c r="F298" i="16" s="1"/>
  <c r="L295" i="16"/>
  <c r="K295" i="16" s="1"/>
  <c r="J296" i="16" s="1"/>
  <c r="P296" i="16"/>
  <c r="O296" i="16" s="1"/>
  <c r="N297" i="16" s="1"/>
  <c r="X300" i="16"/>
  <c r="W300" i="16"/>
  <c r="V301" i="16" s="1"/>
  <c r="Y300" i="16"/>
  <c r="AN114" i="16"/>
  <c r="C114" i="16"/>
  <c r="AC230" i="12"/>
  <c r="AB230" i="12"/>
  <c r="AA230" i="12" s="1"/>
  <c r="Z231" i="12" s="1"/>
  <c r="X237" i="12"/>
  <c r="Y237" i="12"/>
  <c r="S170" i="12"/>
  <c r="R171" i="12" s="1"/>
  <c r="T171" i="12" s="1"/>
  <c r="H293" i="12"/>
  <c r="G293" i="12" s="1"/>
  <c r="F294" i="12" s="1"/>
  <c r="L293" i="12"/>
  <c r="K293" i="12" s="1"/>
  <c r="J294" i="12" s="1"/>
  <c r="P292" i="12"/>
  <c r="O292" i="12" s="1"/>
  <c r="N293" i="12" s="1"/>
  <c r="AM112" i="12"/>
  <c r="B113" i="12"/>
  <c r="T194" i="16" l="1"/>
  <c r="U194" i="16"/>
  <c r="AO194" i="16" s="1"/>
  <c r="T199" i="14"/>
  <c r="U199" i="14"/>
  <c r="AO199" i="14" s="1"/>
  <c r="H298" i="17"/>
  <c r="G298" i="17" s="1"/>
  <c r="F299" i="17" s="1"/>
  <c r="L298" i="17"/>
  <c r="K298" i="17" s="1"/>
  <c r="J299" i="17" s="1"/>
  <c r="P299" i="17"/>
  <c r="O299" i="17" s="1"/>
  <c r="N300" i="17" s="1"/>
  <c r="AB301" i="17"/>
  <c r="AA301" i="17"/>
  <c r="Z302" i="17" s="1"/>
  <c r="AC301" i="17"/>
  <c r="AM115" i="17"/>
  <c r="B116" i="17"/>
  <c r="X301" i="17"/>
  <c r="W301" i="17"/>
  <c r="V302" i="17" s="1"/>
  <c r="Y301" i="17"/>
  <c r="S196" i="17"/>
  <c r="R197" i="17" s="1"/>
  <c r="H296" i="14"/>
  <c r="G296" i="14" s="1"/>
  <c r="F297" i="14" s="1"/>
  <c r="L296" i="14"/>
  <c r="K296" i="14" s="1"/>
  <c r="J297" i="14" s="1"/>
  <c r="P297" i="14"/>
  <c r="O297" i="14" s="1"/>
  <c r="N298" i="14" s="1"/>
  <c r="Z300" i="14"/>
  <c r="AC299" i="14"/>
  <c r="AB299" i="14"/>
  <c r="AA299" i="14"/>
  <c r="Y299" i="14"/>
  <c r="X299" i="14"/>
  <c r="W299" i="14"/>
  <c r="V300" i="14" s="1"/>
  <c r="AN114" i="14"/>
  <c r="C114" i="14"/>
  <c r="Y301" i="16"/>
  <c r="X301" i="16"/>
  <c r="W301" i="16"/>
  <c r="V302" i="16" s="1"/>
  <c r="L296" i="16"/>
  <c r="K296" i="16" s="1"/>
  <c r="J297" i="16" s="1"/>
  <c r="AB300" i="16"/>
  <c r="AA300" i="16"/>
  <c r="Z301" i="16" s="1"/>
  <c r="AC300" i="16"/>
  <c r="AM114" i="16"/>
  <c r="B115" i="16"/>
  <c r="P297" i="16"/>
  <c r="O297" i="16" s="1"/>
  <c r="N298" i="16" s="1"/>
  <c r="H298" i="16"/>
  <c r="G298" i="16" s="1"/>
  <c r="F299" i="16" s="1"/>
  <c r="AB231" i="12"/>
  <c r="AC231" i="12"/>
  <c r="AA231" i="12" s="1"/>
  <c r="Z232" i="12" s="1"/>
  <c r="W237" i="12"/>
  <c r="V238" i="12" s="1"/>
  <c r="U171" i="12"/>
  <c r="AO171" i="12" s="1"/>
  <c r="H294" i="12"/>
  <c r="G294" i="12" s="1"/>
  <c r="F295" i="12" s="1"/>
  <c r="P293" i="12"/>
  <c r="O293" i="12" s="1"/>
  <c r="N294" i="12" s="1"/>
  <c r="L294" i="12"/>
  <c r="K294" i="12" s="1"/>
  <c r="J295" i="12" s="1"/>
  <c r="AL113" i="12"/>
  <c r="D113" i="12"/>
  <c r="S194" i="16" l="1"/>
  <c r="R195" i="16" s="1"/>
  <c r="S199" i="14"/>
  <c r="R200" i="14" s="1"/>
  <c r="P300" i="17"/>
  <c r="O300" i="17" s="1"/>
  <c r="N301" i="17" s="1"/>
  <c r="Y302" i="17"/>
  <c r="X302" i="17"/>
  <c r="W302" i="17"/>
  <c r="V303" i="17" s="1"/>
  <c r="L299" i="17"/>
  <c r="K299" i="17" s="1"/>
  <c r="J300" i="17" s="1"/>
  <c r="AC302" i="17"/>
  <c r="AB302" i="17"/>
  <c r="AA302" i="17"/>
  <c r="Z303" i="17" s="1"/>
  <c r="H299" i="17"/>
  <c r="G299" i="17" s="1"/>
  <c r="F300" i="17" s="1"/>
  <c r="AL116" i="17"/>
  <c r="D116" i="17"/>
  <c r="T197" i="17"/>
  <c r="U197" i="17"/>
  <c r="AO197" i="17" s="1"/>
  <c r="W300" i="14"/>
  <c r="V301" i="14" s="1"/>
  <c r="Y300" i="14"/>
  <c r="X300" i="14"/>
  <c r="P298" i="14"/>
  <c r="O298" i="14" s="1"/>
  <c r="N299" i="14" s="1"/>
  <c r="L297" i="14"/>
  <c r="K297" i="14" s="1"/>
  <c r="J298" i="14" s="1"/>
  <c r="H297" i="14"/>
  <c r="G297" i="14" s="1"/>
  <c r="F298" i="14" s="1"/>
  <c r="AM114" i="14"/>
  <c r="B115" i="14"/>
  <c r="AA300" i="14"/>
  <c r="Z301" i="14"/>
  <c r="AC300" i="14"/>
  <c r="AB300" i="14"/>
  <c r="L297" i="16"/>
  <c r="K297" i="16" s="1"/>
  <c r="J298" i="16" s="1"/>
  <c r="H299" i="16"/>
  <c r="G299" i="16" s="1"/>
  <c r="F300" i="16" s="1"/>
  <c r="Y302" i="16"/>
  <c r="X302" i="16"/>
  <c r="W302" i="16"/>
  <c r="V303" i="16" s="1"/>
  <c r="P298" i="16"/>
  <c r="O298" i="16" s="1"/>
  <c r="N299" i="16" s="1"/>
  <c r="AC301" i="16"/>
  <c r="AB301" i="16"/>
  <c r="AA301" i="16"/>
  <c r="Z302" i="16" s="1"/>
  <c r="AL115" i="16"/>
  <c r="D115" i="16"/>
  <c r="S171" i="12"/>
  <c r="R172" i="12" s="1"/>
  <c r="T172" i="12" s="1"/>
  <c r="AB232" i="12"/>
  <c r="AC232" i="12"/>
  <c r="AA232" i="12" s="1"/>
  <c r="Z233" i="12" s="1"/>
  <c r="X238" i="12"/>
  <c r="Y238" i="12"/>
  <c r="L295" i="12"/>
  <c r="K295" i="12" s="1"/>
  <c r="J296" i="12" s="1"/>
  <c r="P294" i="12"/>
  <c r="O294" i="12" s="1"/>
  <c r="N295" i="12" s="1"/>
  <c r="H295" i="12"/>
  <c r="G295" i="12" s="1"/>
  <c r="F296" i="12" s="1"/>
  <c r="AN113" i="12"/>
  <c r="C113" i="12"/>
  <c r="U195" i="16" l="1"/>
  <c r="AO195" i="16" s="1"/>
  <c r="T195" i="16"/>
  <c r="T200" i="14"/>
  <c r="U200" i="14"/>
  <c r="AO200" i="14" s="1"/>
  <c r="Y303" i="17"/>
  <c r="W303" i="17"/>
  <c r="V304" i="17" s="1"/>
  <c r="X303" i="17"/>
  <c r="AC303" i="17"/>
  <c r="AB303" i="17"/>
  <c r="AA303" i="17"/>
  <c r="Z304" i="17" s="1"/>
  <c r="H300" i="17"/>
  <c r="G300" i="17" s="1"/>
  <c r="F301" i="17" s="1"/>
  <c r="L300" i="17"/>
  <c r="K300" i="17" s="1"/>
  <c r="J301" i="17" s="1"/>
  <c r="P301" i="17"/>
  <c r="O301" i="17" s="1"/>
  <c r="N302" i="17" s="1"/>
  <c r="S197" i="17"/>
  <c r="R198" i="17" s="1"/>
  <c r="AN116" i="17"/>
  <c r="C116" i="17"/>
  <c r="P299" i="14"/>
  <c r="O299" i="14" s="1"/>
  <c r="N300" i="14" s="1"/>
  <c r="H298" i="14"/>
  <c r="G298" i="14" s="1"/>
  <c r="F299" i="14" s="1"/>
  <c r="L298" i="14"/>
  <c r="K298" i="14" s="1"/>
  <c r="J299" i="14" s="1"/>
  <c r="Y301" i="14"/>
  <c r="W301" i="14"/>
  <c r="V302" i="14" s="1"/>
  <c r="X301" i="14"/>
  <c r="AC301" i="14"/>
  <c r="AA301" i="14"/>
  <c r="Z302" i="14" s="1"/>
  <c r="AB301" i="14"/>
  <c r="AL115" i="14"/>
  <c r="D115" i="14"/>
  <c r="P299" i="16"/>
  <c r="O299" i="16" s="1"/>
  <c r="N300" i="16" s="1"/>
  <c r="H300" i="16"/>
  <c r="G300" i="16" s="1"/>
  <c r="F301" i="16" s="1"/>
  <c r="W303" i="16"/>
  <c r="V304" i="16" s="1"/>
  <c r="Y303" i="16"/>
  <c r="X303" i="16"/>
  <c r="L298" i="16"/>
  <c r="K298" i="16" s="1"/>
  <c r="J299" i="16" s="1"/>
  <c r="AC302" i="16"/>
  <c r="AB302" i="16"/>
  <c r="AA302" i="16"/>
  <c r="Z303" i="16" s="1"/>
  <c r="AN115" i="16"/>
  <c r="C115" i="16"/>
  <c r="U172" i="12"/>
  <c r="AO172" i="12" s="1"/>
  <c r="AB233" i="12"/>
  <c r="AC233" i="12"/>
  <c r="AA233" i="12" s="1"/>
  <c r="Z234" i="12" s="1"/>
  <c r="W238" i="12"/>
  <c r="V239" i="12" s="1"/>
  <c r="H296" i="12"/>
  <c r="G296" i="12" s="1"/>
  <c r="F297" i="12" s="1"/>
  <c r="P295" i="12"/>
  <c r="O295" i="12" s="1"/>
  <c r="N296" i="12" s="1"/>
  <c r="L296" i="12"/>
  <c r="K296" i="12" s="1"/>
  <c r="J297" i="12" s="1"/>
  <c r="AM113" i="12"/>
  <c r="B114" i="12"/>
  <c r="S195" i="16" l="1"/>
  <c r="R196" i="16" s="1"/>
  <c r="S200" i="14"/>
  <c r="R201" i="14" s="1"/>
  <c r="L301" i="17"/>
  <c r="K301" i="17" s="1"/>
  <c r="J302" i="17" s="1"/>
  <c r="H301" i="17"/>
  <c r="G301" i="17" s="1"/>
  <c r="F302" i="17" s="1"/>
  <c r="AA304" i="17"/>
  <c r="Z305" i="17"/>
  <c r="AB304" i="17"/>
  <c r="AC304" i="17"/>
  <c r="W304" i="17"/>
  <c r="V305" i="17"/>
  <c r="X304" i="17"/>
  <c r="Y304" i="17"/>
  <c r="P302" i="17"/>
  <c r="O302" i="17" s="1"/>
  <c r="N303" i="17" s="1"/>
  <c r="U198" i="17"/>
  <c r="AO198" i="17" s="1"/>
  <c r="T198" i="17"/>
  <c r="AM116" i="17"/>
  <c r="B117" i="17"/>
  <c r="L299" i="14"/>
  <c r="K299" i="14" s="1"/>
  <c r="J300" i="14" s="1"/>
  <c r="AC302" i="14"/>
  <c r="AB302" i="14"/>
  <c r="AA302" i="14"/>
  <c r="Z303" i="14" s="1"/>
  <c r="H299" i="14"/>
  <c r="G299" i="14" s="1"/>
  <c r="F300" i="14" s="1"/>
  <c r="P300" i="14"/>
  <c r="O300" i="14" s="1"/>
  <c r="N301" i="14" s="1"/>
  <c r="AN115" i="14"/>
  <c r="C115" i="14"/>
  <c r="Y302" i="14"/>
  <c r="X302" i="14"/>
  <c r="W302" i="14"/>
  <c r="V303" i="14" s="1"/>
  <c r="L299" i="16"/>
  <c r="K299" i="16" s="1"/>
  <c r="J300" i="16" s="1"/>
  <c r="H301" i="16"/>
  <c r="G301" i="16" s="1"/>
  <c r="F302" i="16" s="1"/>
  <c r="P300" i="16"/>
  <c r="O300" i="16" s="1"/>
  <c r="N301" i="16" s="1"/>
  <c r="AM115" i="16"/>
  <c r="B116" i="16"/>
  <c r="AA303" i="16"/>
  <c r="Z304" i="16" s="1"/>
  <c r="AC303" i="16"/>
  <c r="AB303" i="16"/>
  <c r="X304" i="16"/>
  <c r="W304" i="16"/>
  <c r="V305" i="16" s="1"/>
  <c r="Y304" i="16"/>
  <c r="S172" i="12"/>
  <c r="R173" i="12" s="1"/>
  <c r="U173" i="12" s="1"/>
  <c r="AO173" i="12" s="1"/>
  <c r="AB234" i="12"/>
  <c r="AC234" i="12"/>
  <c r="AA234" i="12" s="1"/>
  <c r="Z235" i="12" s="1"/>
  <c r="X239" i="12"/>
  <c r="Y239" i="12"/>
  <c r="P296" i="12"/>
  <c r="O296" i="12" s="1"/>
  <c r="N297" i="12" s="1"/>
  <c r="L297" i="12"/>
  <c r="K297" i="12" s="1"/>
  <c r="J298" i="12" s="1"/>
  <c r="H297" i="12"/>
  <c r="G297" i="12" s="1"/>
  <c r="F298" i="12" s="1"/>
  <c r="AL114" i="12"/>
  <c r="D114" i="12"/>
  <c r="U196" i="16" l="1"/>
  <c r="AO196" i="16" s="1"/>
  <c r="T196" i="16"/>
  <c r="S196" i="16"/>
  <c r="R197" i="16" s="1"/>
  <c r="U201" i="14"/>
  <c r="AO201" i="14" s="1"/>
  <c r="T201" i="14"/>
  <c r="P303" i="17"/>
  <c r="O303" i="17" s="1"/>
  <c r="N304" i="17" s="1"/>
  <c r="H302" i="17"/>
  <c r="G302" i="17" s="1"/>
  <c r="F303" i="17" s="1"/>
  <c r="L302" i="17"/>
  <c r="K302" i="17" s="1"/>
  <c r="J303" i="17" s="1"/>
  <c r="AL117" i="17"/>
  <c r="D117" i="17"/>
  <c r="X305" i="17"/>
  <c r="W305" i="17"/>
  <c r="V306" i="17" s="1"/>
  <c r="Y305" i="17"/>
  <c r="AB305" i="17"/>
  <c r="AA305" i="17"/>
  <c r="Z306" i="17" s="1"/>
  <c r="AC305" i="17"/>
  <c r="S198" i="17"/>
  <c r="R199" i="17" s="1"/>
  <c r="W303" i="14"/>
  <c r="V304" i="14" s="1"/>
  <c r="Y303" i="14"/>
  <c r="X303" i="14"/>
  <c r="H300" i="14"/>
  <c r="G300" i="14" s="1"/>
  <c r="F301" i="14" s="1"/>
  <c r="P301" i="14"/>
  <c r="O301" i="14" s="1"/>
  <c r="N302" i="14" s="1"/>
  <c r="L300" i="14"/>
  <c r="K300" i="14" s="1"/>
  <c r="J301" i="14" s="1"/>
  <c r="AA303" i="14"/>
  <c r="Z304" i="14"/>
  <c r="AC303" i="14"/>
  <c r="AB303" i="14"/>
  <c r="AM115" i="14"/>
  <c r="B116" i="14"/>
  <c r="P301" i="16"/>
  <c r="O301" i="16" s="1"/>
  <c r="N302" i="16" s="1"/>
  <c r="H302" i="16"/>
  <c r="G302" i="16" s="1"/>
  <c r="F303" i="16" s="1"/>
  <c r="L300" i="16"/>
  <c r="K300" i="16" s="1"/>
  <c r="J301" i="16" s="1"/>
  <c r="AL116" i="16"/>
  <c r="D116" i="16"/>
  <c r="AB304" i="16"/>
  <c r="AA304" i="16"/>
  <c r="Z305" i="16" s="1"/>
  <c r="AC304" i="16"/>
  <c r="V306" i="16"/>
  <c r="Y305" i="16"/>
  <c r="X305" i="16"/>
  <c r="W305" i="16"/>
  <c r="T173" i="12"/>
  <c r="AB235" i="12"/>
  <c r="AC235" i="12"/>
  <c r="AA235" i="12" s="1"/>
  <c r="Z236" i="12" s="1"/>
  <c r="W239" i="12"/>
  <c r="V240" i="12" s="1"/>
  <c r="Y240" i="12" s="1"/>
  <c r="S173" i="12"/>
  <c r="R174" i="12" s="1"/>
  <c r="P297" i="12"/>
  <c r="O297" i="12" s="1"/>
  <c r="N298" i="12" s="1"/>
  <c r="H298" i="12"/>
  <c r="G298" i="12" s="1"/>
  <c r="F299" i="12" s="1"/>
  <c r="L298" i="12"/>
  <c r="K298" i="12" s="1"/>
  <c r="J299" i="12" s="1"/>
  <c r="AN114" i="12"/>
  <c r="C114" i="12"/>
  <c r="U197" i="16" l="1"/>
  <c r="AO197" i="16" s="1"/>
  <c r="T197" i="16"/>
  <c r="S201" i="14"/>
  <c r="R202" i="14" s="1"/>
  <c r="Y306" i="17"/>
  <c r="X306" i="17"/>
  <c r="W306" i="17"/>
  <c r="V307" i="17" s="1"/>
  <c r="L303" i="17"/>
  <c r="K303" i="17" s="1"/>
  <c r="J304" i="17" s="1"/>
  <c r="H303" i="17"/>
  <c r="G303" i="17" s="1"/>
  <c r="F304" i="17" s="1"/>
  <c r="AC306" i="17"/>
  <c r="AA306" i="17"/>
  <c r="Z307" i="17" s="1"/>
  <c r="AB306" i="17"/>
  <c r="P304" i="17"/>
  <c r="O304" i="17" s="1"/>
  <c r="N305" i="17" s="1"/>
  <c r="T199" i="17"/>
  <c r="U199" i="17"/>
  <c r="AO199" i="17" s="1"/>
  <c r="AN117" i="17"/>
  <c r="C117" i="17"/>
  <c r="L301" i="14"/>
  <c r="K301" i="14" s="1"/>
  <c r="J302" i="14" s="1"/>
  <c r="H301" i="14"/>
  <c r="G301" i="14" s="1"/>
  <c r="F302" i="14" s="1"/>
  <c r="P302" i="14"/>
  <c r="O302" i="14" s="1"/>
  <c r="N303" i="14" s="1"/>
  <c r="X304" i="14"/>
  <c r="W304" i="14"/>
  <c r="V305" i="14" s="1"/>
  <c r="Y304" i="14"/>
  <c r="AL116" i="14"/>
  <c r="D116" i="14"/>
  <c r="AB304" i="14"/>
  <c r="AA304" i="14"/>
  <c r="Z305" i="14" s="1"/>
  <c r="AC304" i="14"/>
  <c r="AC305" i="16"/>
  <c r="AB305" i="16"/>
  <c r="AA305" i="16"/>
  <c r="Z306" i="16" s="1"/>
  <c r="L301" i="16"/>
  <c r="K301" i="16" s="1"/>
  <c r="J302" i="16" s="1"/>
  <c r="H303" i="16"/>
  <c r="G303" i="16" s="1"/>
  <c r="F304" i="16" s="1"/>
  <c r="P302" i="16"/>
  <c r="O302" i="16" s="1"/>
  <c r="N303" i="16" s="1"/>
  <c r="Y306" i="16"/>
  <c r="X306" i="16"/>
  <c r="W306" i="16"/>
  <c r="V307" i="16" s="1"/>
  <c r="AN116" i="16"/>
  <c r="C116" i="16"/>
  <c r="AB236" i="12"/>
  <c r="AC236" i="12"/>
  <c r="AA236" i="12" s="1"/>
  <c r="Z237" i="12" s="1"/>
  <c r="X240" i="12"/>
  <c r="W240" i="12" s="1"/>
  <c r="V241" i="12" s="1"/>
  <c r="T174" i="12"/>
  <c r="U174" i="12"/>
  <c r="AO174" i="12" s="1"/>
  <c r="L299" i="12"/>
  <c r="K299" i="12" s="1"/>
  <c r="J300" i="12" s="1"/>
  <c r="H299" i="12"/>
  <c r="G299" i="12" s="1"/>
  <c r="F300" i="12" s="1"/>
  <c r="P298" i="12"/>
  <c r="O298" i="12" s="1"/>
  <c r="N299" i="12" s="1"/>
  <c r="AM114" i="12"/>
  <c r="B115" i="12"/>
  <c r="S197" i="16" l="1"/>
  <c r="R198" i="16" s="1"/>
  <c r="S199" i="17"/>
  <c r="R200" i="17" s="1"/>
  <c r="U200" i="17" s="1"/>
  <c r="AO200" i="17" s="1"/>
  <c r="U202" i="14"/>
  <c r="AO202" i="14" s="1"/>
  <c r="T202" i="14"/>
  <c r="AC307" i="17"/>
  <c r="AB307" i="17"/>
  <c r="AA307" i="17"/>
  <c r="Z308" i="17" s="1"/>
  <c r="L304" i="17"/>
  <c r="K304" i="17" s="1"/>
  <c r="J305" i="17" s="1"/>
  <c r="T200" i="17"/>
  <c r="X307" i="17"/>
  <c r="W307" i="17"/>
  <c r="V308" i="17" s="1"/>
  <c r="Y307" i="17"/>
  <c r="P305" i="17"/>
  <c r="O305" i="17" s="1"/>
  <c r="N306" i="17" s="1"/>
  <c r="H304" i="17"/>
  <c r="G304" i="17" s="1"/>
  <c r="F305" i="17" s="1"/>
  <c r="AM117" i="17"/>
  <c r="B118" i="17"/>
  <c r="P303" i="14"/>
  <c r="O303" i="14" s="1"/>
  <c r="N304" i="14" s="1"/>
  <c r="H302" i="14"/>
  <c r="G302" i="14" s="1"/>
  <c r="F303" i="14" s="1"/>
  <c r="Y305" i="14"/>
  <c r="X305" i="14"/>
  <c r="W305" i="14"/>
  <c r="V306" i="14" s="1"/>
  <c r="L302" i="14"/>
  <c r="K302" i="14" s="1"/>
  <c r="J303" i="14" s="1"/>
  <c r="Z306" i="14"/>
  <c r="AC305" i="14"/>
  <c r="AB305" i="14"/>
  <c r="AA305" i="14"/>
  <c r="AN116" i="14"/>
  <c r="C116" i="14"/>
  <c r="AC306" i="16"/>
  <c r="AB306" i="16"/>
  <c r="AA306" i="16"/>
  <c r="Z307" i="16" s="1"/>
  <c r="W307" i="16"/>
  <c r="V308" i="16" s="1"/>
  <c r="Y307" i="16"/>
  <c r="X307" i="16"/>
  <c r="P303" i="16"/>
  <c r="O303" i="16" s="1"/>
  <c r="N304" i="16" s="1"/>
  <c r="L302" i="16"/>
  <c r="K302" i="16" s="1"/>
  <c r="J303" i="16" s="1"/>
  <c r="H304" i="16"/>
  <c r="G304" i="16" s="1"/>
  <c r="F305" i="16" s="1"/>
  <c r="AM116" i="16"/>
  <c r="B117" i="16"/>
  <c r="AC237" i="12"/>
  <c r="AB237" i="12"/>
  <c r="Y241" i="12"/>
  <c r="W241" i="12" s="1"/>
  <c r="V242" i="12" s="1"/>
  <c r="X241" i="12"/>
  <c r="S174" i="12"/>
  <c r="R175" i="12" s="1"/>
  <c r="P299" i="12"/>
  <c r="O299" i="12" s="1"/>
  <c r="N300" i="12" s="1"/>
  <c r="H300" i="12"/>
  <c r="G300" i="12" s="1"/>
  <c r="F301" i="12" s="1"/>
  <c r="L300" i="12"/>
  <c r="K300" i="12" s="1"/>
  <c r="J301" i="12" s="1"/>
  <c r="AL115" i="12"/>
  <c r="D115" i="12"/>
  <c r="T198" i="16" l="1"/>
  <c r="U198" i="16"/>
  <c r="AO198" i="16" s="1"/>
  <c r="S200" i="17"/>
  <c r="R201" i="17" s="1"/>
  <c r="U201" i="17" s="1"/>
  <c r="AO201" i="17" s="1"/>
  <c r="S202" i="14"/>
  <c r="R203" i="14" s="1"/>
  <c r="L305" i="17"/>
  <c r="K305" i="17" s="1"/>
  <c r="J306" i="17" s="1"/>
  <c r="X308" i="17"/>
  <c r="W308" i="17"/>
  <c r="V309" i="17" s="1"/>
  <c r="Y308" i="17"/>
  <c r="H305" i="17"/>
  <c r="G305" i="17" s="1"/>
  <c r="F306" i="17" s="1"/>
  <c r="AB308" i="17"/>
  <c r="AA308" i="17"/>
  <c r="AC308" i="17"/>
  <c r="Z309" i="17"/>
  <c r="P306" i="17"/>
  <c r="O306" i="17" s="1"/>
  <c r="N307" i="17" s="1"/>
  <c r="T201" i="17"/>
  <c r="D118" i="17"/>
  <c r="AL118" i="17"/>
  <c r="H303" i="14"/>
  <c r="G303" i="14" s="1"/>
  <c r="F304" i="14" s="1"/>
  <c r="L303" i="14"/>
  <c r="K303" i="14" s="1"/>
  <c r="J304" i="14" s="1"/>
  <c r="Y306" i="14"/>
  <c r="X306" i="14"/>
  <c r="W306" i="14"/>
  <c r="V307" i="14" s="1"/>
  <c r="P304" i="14"/>
  <c r="O304" i="14" s="1"/>
  <c r="N305" i="14" s="1"/>
  <c r="AM116" i="14"/>
  <c r="B117" i="14"/>
  <c r="AC306" i="14"/>
  <c r="AB306" i="14"/>
  <c r="AA306" i="14"/>
  <c r="Z307" i="14" s="1"/>
  <c r="P304" i="16"/>
  <c r="O304" i="16" s="1"/>
  <c r="N305" i="16" s="1"/>
  <c r="H305" i="16"/>
  <c r="G305" i="16" s="1"/>
  <c r="F306" i="16" s="1"/>
  <c r="AA307" i="16"/>
  <c r="Z308" i="16" s="1"/>
  <c r="AC307" i="16"/>
  <c r="AB307" i="16"/>
  <c r="L303" i="16"/>
  <c r="K303" i="16" s="1"/>
  <c r="J304" i="16" s="1"/>
  <c r="X308" i="16"/>
  <c r="W308" i="16"/>
  <c r="V309" i="16" s="1"/>
  <c r="Y308" i="16"/>
  <c r="AL117" i="16"/>
  <c r="D117" i="16"/>
  <c r="AA237" i="12"/>
  <c r="Z238" i="12" s="1"/>
  <c r="AB238" i="12" s="1"/>
  <c r="Y242" i="12"/>
  <c r="X242" i="12"/>
  <c r="U175" i="12"/>
  <c r="AO175" i="12" s="1"/>
  <c r="T175" i="12"/>
  <c r="H301" i="12"/>
  <c r="G301" i="12" s="1"/>
  <c r="F302" i="12" s="1"/>
  <c r="L301" i="12"/>
  <c r="K301" i="12" s="1"/>
  <c r="J302" i="12" s="1"/>
  <c r="P300" i="12"/>
  <c r="O300" i="12" s="1"/>
  <c r="N301" i="12" s="1"/>
  <c r="AN115" i="12"/>
  <c r="C115" i="12"/>
  <c r="S198" i="16" l="1"/>
  <c r="R199" i="16" s="1"/>
  <c r="U203" i="14"/>
  <c r="AO203" i="14" s="1"/>
  <c r="T203" i="14"/>
  <c r="Y309" i="17"/>
  <c r="X309" i="17"/>
  <c r="W309" i="17"/>
  <c r="V310" i="17" s="1"/>
  <c r="P307" i="17"/>
  <c r="O307" i="17" s="1"/>
  <c r="N308" i="17" s="1"/>
  <c r="H306" i="17"/>
  <c r="G306" i="17" s="1"/>
  <c r="F307" i="17" s="1"/>
  <c r="L306" i="17"/>
  <c r="K306" i="17" s="1"/>
  <c r="J307" i="17" s="1"/>
  <c r="AC309" i="17"/>
  <c r="AB309" i="17"/>
  <c r="AA309" i="17"/>
  <c r="Z310" i="17" s="1"/>
  <c r="AN118" i="17"/>
  <c r="C118" i="17"/>
  <c r="S201" i="17"/>
  <c r="R202" i="17" s="1"/>
  <c r="AA307" i="14"/>
  <c r="Z308" i="14"/>
  <c r="AC307" i="14"/>
  <c r="AB307" i="14"/>
  <c r="P305" i="14"/>
  <c r="O305" i="14" s="1"/>
  <c r="N306" i="14" s="1"/>
  <c r="L304" i="14"/>
  <c r="K304" i="14" s="1"/>
  <c r="J305" i="14" s="1"/>
  <c r="W307" i="14"/>
  <c r="V308" i="14"/>
  <c r="Y307" i="14"/>
  <c r="X307" i="14"/>
  <c r="H304" i="14"/>
  <c r="G304" i="14" s="1"/>
  <c r="F305" i="14" s="1"/>
  <c r="AL117" i="14"/>
  <c r="D117" i="14"/>
  <c r="AB308" i="16"/>
  <c r="AA308" i="16"/>
  <c r="Z309" i="16" s="1"/>
  <c r="AC308" i="16"/>
  <c r="H306" i="16"/>
  <c r="G306" i="16" s="1"/>
  <c r="F307" i="16" s="1"/>
  <c r="L304" i="16"/>
  <c r="K304" i="16" s="1"/>
  <c r="J305" i="16" s="1"/>
  <c r="P305" i="16"/>
  <c r="O305" i="16" s="1"/>
  <c r="N306" i="16" s="1"/>
  <c r="AN117" i="16"/>
  <c r="C117" i="16"/>
  <c r="Y309" i="16"/>
  <c r="X309" i="16"/>
  <c r="W309" i="16"/>
  <c r="V310" i="16" s="1"/>
  <c r="AC238" i="12"/>
  <c r="AA238" i="12" s="1"/>
  <c r="Z239" i="12" s="1"/>
  <c r="W242" i="12"/>
  <c r="V243" i="12" s="1"/>
  <c r="X243" i="12" s="1"/>
  <c r="S175" i="12"/>
  <c r="R176" i="12" s="1"/>
  <c r="L302" i="12"/>
  <c r="K302" i="12" s="1"/>
  <c r="J303" i="12" s="1"/>
  <c r="P301" i="12"/>
  <c r="O301" i="12" s="1"/>
  <c r="N302" i="12" s="1"/>
  <c r="H302" i="12"/>
  <c r="G302" i="12" s="1"/>
  <c r="F303" i="12" s="1"/>
  <c r="AM115" i="12"/>
  <c r="B116" i="12"/>
  <c r="T199" i="16" l="1"/>
  <c r="U199" i="16"/>
  <c r="AO199" i="16" s="1"/>
  <c r="S199" i="16"/>
  <c r="R200" i="16" s="1"/>
  <c r="S203" i="14"/>
  <c r="R204" i="14" s="1"/>
  <c r="P308" i="17"/>
  <c r="O308" i="17" s="1"/>
  <c r="N309" i="17" s="1"/>
  <c r="Y310" i="17"/>
  <c r="W310" i="17"/>
  <c r="V311" i="17" s="1"/>
  <c r="X310" i="17"/>
  <c r="L307" i="17"/>
  <c r="K307" i="17" s="1"/>
  <c r="J308" i="17" s="1"/>
  <c r="AC310" i="17"/>
  <c r="AB310" i="17"/>
  <c r="AA310" i="17"/>
  <c r="Z311" i="17" s="1"/>
  <c r="H307" i="17"/>
  <c r="G307" i="17" s="1"/>
  <c r="F308" i="17" s="1"/>
  <c r="AM118" i="17"/>
  <c r="B119" i="17"/>
  <c r="U202" i="17"/>
  <c r="AO202" i="17" s="1"/>
  <c r="T202" i="17"/>
  <c r="L305" i="14"/>
  <c r="K305" i="14" s="1"/>
  <c r="J306" i="14" s="1"/>
  <c r="H305" i="14"/>
  <c r="G305" i="14" s="1"/>
  <c r="F306" i="14" s="1"/>
  <c r="P306" i="14"/>
  <c r="O306" i="14" s="1"/>
  <c r="N307" i="14" s="1"/>
  <c r="X308" i="14"/>
  <c r="W308" i="14"/>
  <c r="V309" i="14" s="1"/>
  <c r="Y308" i="14"/>
  <c r="AB308" i="14"/>
  <c r="AA308" i="14"/>
  <c r="Z309" i="14" s="1"/>
  <c r="AC308" i="14"/>
  <c r="AN117" i="14"/>
  <c r="C117" i="14"/>
  <c r="P306" i="16"/>
  <c r="O306" i="16" s="1"/>
  <c r="N307" i="16" s="1"/>
  <c r="L305" i="16"/>
  <c r="K305" i="16" s="1"/>
  <c r="J306" i="16" s="1"/>
  <c r="Y310" i="16"/>
  <c r="X310" i="16"/>
  <c r="W310" i="16"/>
  <c r="V311" i="16" s="1"/>
  <c r="H307" i="16"/>
  <c r="G307" i="16" s="1"/>
  <c r="F308" i="16" s="1"/>
  <c r="AM117" i="16"/>
  <c r="B118" i="16"/>
  <c r="AC309" i="16"/>
  <c r="AB309" i="16"/>
  <c r="AA309" i="16"/>
  <c r="Z310" i="16" s="1"/>
  <c r="Y243" i="12"/>
  <c r="AB239" i="12"/>
  <c r="AC239" i="12"/>
  <c r="AA239" i="12" s="1"/>
  <c r="Z240" i="12" s="1"/>
  <c r="AC240" i="12" s="1"/>
  <c r="W243" i="12"/>
  <c r="V244" i="12" s="1"/>
  <c r="X244" i="12" s="1"/>
  <c r="T176" i="12"/>
  <c r="U176" i="12"/>
  <c r="AO176" i="12" s="1"/>
  <c r="P302" i="12"/>
  <c r="O302" i="12" s="1"/>
  <c r="N303" i="12" s="1"/>
  <c r="L303" i="12"/>
  <c r="K303" i="12" s="1"/>
  <c r="J304" i="12" s="1"/>
  <c r="H303" i="12"/>
  <c r="G303" i="12" s="1"/>
  <c r="F304" i="12" s="1"/>
  <c r="AL116" i="12"/>
  <c r="D116" i="12"/>
  <c r="U200" i="16" l="1"/>
  <c r="AO200" i="16" s="1"/>
  <c r="T200" i="16"/>
  <c r="T204" i="14"/>
  <c r="U204" i="14"/>
  <c r="AO204" i="14" s="1"/>
  <c r="W311" i="17"/>
  <c r="Y311" i="17"/>
  <c r="X311" i="17"/>
  <c r="V312" i="17"/>
  <c r="AA311" i="17"/>
  <c r="Z312" i="17"/>
  <c r="AC311" i="17"/>
  <c r="AB311" i="17"/>
  <c r="H308" i="17"/>
  <c r="G308" i="17" s="1"/>
  <c r="F309" i="17" s="1"/>
  <c r="L308" i="17"/>
  <c r="K308" i="17" s="1"/>
  <c r="J309" i="17" s="1"/>
  <c r="P309" i="17"/>
  <c r="O309" i="17" s="1"/>
  <c r="N310" i="17" s="1"/>
  <c r="AL119" i="17"/>
  <c r="D119" i="17"/>
  <c r="S202" i="17"/>
  <c r="R203" i="17" s="1"/>
  <c r="Y309" i="14"/>
  <c r="X309" i="14"/>
  <c r="W309" i="14"/>
  <c r="V310" i="14" s="1"/>
  <c r="AC309" i="14"/>
  <c r="AB309" i="14"/>
  <c r="AA309" i="14"/>
  <c r="Z310" i="14" s="1"/>
  <c r="L306" i="14"/>
  <c r="K306" i="14" s="1"/>
  <c r="J307" i="14" s="1"/>
  <c r="P307" i="14"/>
  <c r="O307" i="14" s="1"/>
  <c r="N308" i="14" s="1"/>
  <c r="H306" i="14"/>
  <c r="G306" i="14" s="1"/>
  <c r="F307" i="14" s="1"/>
  <c r="AM117" i="14"/>
  <c r="B118" i="14"/>
  <c r="AC310" i="16"/>
  <c r="AB310" i="16"/>
  <c r="AA310" i="16"/>
  <c r="Z311" i="16" s="1"/>
  <c r="L306" i="16"/>
  <c r="K306" i="16" s="1"/>
  <c r="J307" i="16" s="1"/>
  <c r="H308" i="16"/>
  <c r="G308" i="16" s="1"/>
  <c r="F309" i="16" s="1"/>
  <c r="W311" i="16"/>
  <c r="V312" i="16"/>
  <c r="Y311" i="16"/>
  <c r="X311" i="16"/>
  <c r="P307" i="16"/>
  <c r="O307" i="16" s="1"/>
  <c r="N308" i="16" s="1"/>
  <c r="AL118" i="16"/>
  <c r="D118" i="16"/>
  <c r="Y244" i="12"/>
  <c r="W244" i="12" s="1"/>
  <c r="V245" i="12" s="1"/>
  <c r="AB240" i="12"/>
  <c r="AA240" i="12"/>
  <c r="Z241" i="12" s="1"/>
  <c r="S176" i="12"/>
  <c r="R177" i="12" s="1"/>
  <c r="H304" i="12"/>
  <c r="G304" i="12" s="1"/>
  <c r="F305" i="12" s="1"/>
  <c r="L304" i="12"/>
  <c r="K304" i="12" s="1"/>
  <c r="J305" i="12" s="1"/>
  <c r="P303" i="12"/>
  <c r="O303" i="12" s="1"/>
  <c r="N304" i="12" s="1"/>
  <c r="AN116" i="12"/>
  <c r="C116" i="12"/>
  <c r="S200" i="16" l="1"/>
  <c r="R201" i="16" s="1"/>
  <c r="S204" i="14"/>
  <c r="R205" i="14" s="1"/>
  <c r="P310" i="17"/>
  <c r="O310" i="17" s="1"/>
  <c r="N311" i="17" s="1"/>
  <c r="L309" i="17"/>
  <c r="K309" i="17" s="1"/>
  <c r="J310" i="17" s="1"/>
  <c r="H309" i="17"/>
  <c r="G309" i="17" s="1"/>
  <c r="F310" i="17" s="1"/>
  <c r="X312" i="17"/>
  <c r="W312" i="17"/>
  <c r="V313" i="17" s="1"/>
  <c r="Y312" i="17"/>
  <c r="AB312" i="17"/>
  <c r="AA312" i="17"/>
  <c r="Z313" i="17" s="1"/>
  <c r="AC312" i="17"/>
  <c r="T203" i="17"/>
  <c r="U203" i="17"/>
  <c r="AN119" i="17"/>
  <c r="C119" i="17"/>
  <c r="P308" i="14"/>
  <c r="O308" i="14" s="1"/>
  <c r="N309" i="14" s="1"/>
  <c r="Y310" i="14"/>
  <c r="X310" i="14"/>
  <c r="W310" i="14"/>
  <c r="V311" i="14" s="1"/>
  <c r="AC310" i="14"/>
  <c r="AB310" i="14"/>
  <c r="AA310" i="14"/>
  <c r="Z311" i="14" s="1"/>
  <c r="L307" i="14"/>
  <c r="K307" i="14" s="1"/>
  <c r="J308" i="14" s="1"/>
  <c r="H307" i="14"/>
  <c r="G307" i="14" s="1"/>
  <c r="F308" i="14" s="1"/>
  <c r="AL118" i="14"/>
  <c r="D118" i="14"/>
  <c r="P308" i="16"/>
  <c r="O308" i="16" s="1"/>
  <c r="N309" i="16" s="1"/>
  <c r="H309" i="16"/>
  <c r="G309" i="16" s="1"/>
  <c r="F310" i="16" s="1"/>
  <c r="L307" i="16"/>
  <c r="K307" i="16" s="1"/>
  <c r="J308" i="16" s="1"/>
  <c r="AA311" i="16"/>
  <c r="Z312" i="16" s="1"/>
  <c r="AC311" i="16"/>
  <c r="AB311" i="16"/>
  <c r="X312" i="16"/>
  <c r="W312" i="16"/>
  <c r="V313" i="16" s="1"/>
  <c r="Y312" i="16"/>
  <c r="AN118" i="16"/>
  <c r="C118" i="16"/>
  <c r="Y245" i="12"/>
  <c r="X245" i="12"/>
  <c r="AB241" i="12"/>
  <c r="AC241" i="12"/>
  <c r="AA241" i="12" s="1"/>
  <c r="Z242" i="12" s="1"/>
  <c r="W245" i="12"/>
  <c r="V246" i="12" s="1"/>
  <c r="U177" i="12"/>
  <c r="AO177" i="12" s="1"/>
  <c r="T177" i="12"/>
  <c r="L305" i="12"/>
  <c r="K305" i="12" s="1"/>
  <c r="J306" i="12" s="1"/>
  <c r="P304" i="12"/>
  <c r="O304" i="12" s="1"/>
  <c r="N305" i="12" s="1"/>
  <c r="H305" i="12"/>
  <c r="G305" i="12" s="1"/>
  <c r="F306" i="12" s="1"/>
  <c r="AM116" i="12"/>
  <c r="B117" i="12"/>
  <c r="U201" i="16" l="1"/>
  <c r="AO201" i="16" s="1"/>
  <c r="T201" i="16"/>
  <c r="S201" i="16"/>
  <c r="R202" i="16" s="1"/>
  <c r="U205" i="14"/>
  <c r="AO205" i="14" s="1"/>
  <c r="T205" i="14"/>
  <c r="AC313" i="17"/>
  <c r="AB313" i="17"/>
  <c r="AA313" i="17"/>
  <c r="Z314" i="17" s="1"/>
  <c r="H310" i="17"/>
  <c r="G310" i="17" s="1"/>
  <c r="F311" i="17" s="1"/>
  <c r="L310" i="17"/>
  <c r="K310" i="17" s="1"/>
  <c r="J311" i="17" s="1"/>
  <c r="Y313" i="17"/>
  <c r="X313" i="17"/>
  <c r="W313" i="17"/>
  <c r="V314" i="17" s="1"/>
  <c r="P311" i="17"/>
  <c r="O311" i="17" s="1"/>
  <c r="N312" i="17" s="1"/>
  <c r="AM119" i="17"/>
  <c r="B120" i="17"/>
  <c r="AO203" i="17"/>
  <c r="S203" i="17"/>
  <c r="R204" i="17" s="1"/>
  <c r="AA311" i="14"/>
  <c r="Z312" i="14"/>
  <c r="AC311" i="14"/>
  <c r="AB311" i="14"/>
  <c r="W311" i="14"/>
  <c r="V312" i="14"/>
  <c r="Y311" i="14"/>
  <c r="X311" i="14"/>
  <c r="L308" i="14"/>
  <c r="K308" i="14" s="1"/>
  <c r="J309" i="14" s="1"/>
  <c r="H308" i="14"/>
  <c r="G308" i="14" s="1"/>
  <c r="F309" i="14" s="1"/>
  <c r="P309" i="14"/>
  <c r="O309" i="14" s="1"/>
  <c r="N310" i="14" s="1"/>
  <c r="AN118" i="14"/>
  <c r="C118" i="14"/>
  <c r="Y313" i="16"/>
  <c r="X313" i="16"/>
  <c r="W313" i="16"/>
  <c r="V314" i="16" s="1"/>
  <c r="L308" i="16"/>
  <c r="K308" i="16" s="1"/>
  <c r="J309" i="16" s="1"/>
  <c r="AB312" i="16"/>
  <c r="AA312" i="16"/>
  <c r="Z313" i="16" s="1"/>
  <c r="AC312" i="16"/>
  <c r="H310" i="16"/>
  <c r="G310" i="16" s="1"/>
  <c r="F311" i="16" s="1"/>
  <c r="P309" i="16"/>
  <c r="O309" i="16" s="1"/>
  <c r="N310" i="16" s="1"/>
  <c r="AM118" i="16"/>
  <c r="B119" i="16"/>
  <c r="AC242" i="12"/>
  <c r="AB242" i="12"/>
  <c r="Y246" i="12"/>
  <c r="X246" i="12"/>
  <c r="S177" i="12"/>
  <c r="R178" i="12" s="1"/>
  <c r="P305" i="12"/>
  <c r="O305" i="12" s="1"/>
  <c r="N306" i="12" s="1"/>
  <c r="H306" i="12"/>
  <c r="G306" i="12" s="1"/>
  <c r="F307" i="12" s="1"/>
  <c r="L306" i="12"/>
  <c r="K306" i="12" s="1"/>
  <c r="J307" i="12" s="1"/>
  <c r="AL117" i="12"/>
  <c r="D117" i="12"/>
  <c r="U202" i="16" l="1"/>
  <c r="AO202" i="16" s="1"/>
  <c r="T202" i="16"/>
  <c r="S202" i="16"/>
  <c r="R203" i="16" s="1"/>
  <c r="S205" i="14"/>
  <c r="R206" i="14" s="1"/>
  <c r="AC314" i="17"/>
  <c r="AB314" i="17"/>
  <c r="AA314" i="17"/>
  <c r="Z315" i="17" s="1"/>
  <c r="Y314" i="17"/>
  <c r="X314" i="17"/>
  <c r="W314" i="17"/>
  <c r="V315" i="17" s="1"/>
  <c r="H311" i="17"/>
  <c r="G311" i="17" s="1"/>
  <c r="F312" i="17" s="1"/>
  <c r="P312" i="17"/>
  <c r="O312" i="17" s="1"/>
  <c r="N313" i="17" s="1"/>
  <c r="L311" i="17"/>
  <c r="K311" i="17" s="1"/>
  <c r="J312" i="17" s="1"/>
  <c r="AL120" i="17"/>
  <c r="D120" i="17"/>
  <c r="U204" i="17"/>
  <c r="T204" i="17"/>
  <c r="H309" i="14"/>
  <c r="G309" i="14" s="1"/>
  <c r="F310" i="14" s="1"/>
  <c r="P310" i="14"/>
  <c r="O310" i="14" s="1"/>
  <c r="N311" i="14" s="1"/>
  <c r="L309" i="14"/>
  <c r="K309" i="14" s="1"/>
  <c r="J310" i="14" s="1"/>
  <c r="X312" i="14"/>
  <c r="W312" i="14"/>
  <c r="V313" i="14" s="1"/>
  <c r="Y312" i="14"/>
  <c r="AB312" i="14"/>
  <c r="AA312" i="14"/>
  <c r="Z313" i="14" s="1"/>
  <c r="AC312" i="14"/>
  <c r="AM118" i="14"/>
  <c r="B119" i="14"/>
  <c r="H311" i="16"/>
  <c r="G311" i="16" s="1"/>
  <c r="F312" i="16" s="1"/>
  <c r="L309" i="16"/>
  <c r="K309" i="16" s="1"/>
  <c r="J310" i="16" s="1"/>
  <c r="Y314" i="16"/>
  <c r="X314" i="16"/>
  <c r="W314" i="16"/>
  <c r="V315" i="16" s="1"/>
  <c r="AC313" i="16"/>
  <c r="AB313" i="16"/>
  <c r="AA313" i="16"/>
  <c r="Z314" i="16" s="1"/>
  <c r="P310" i="16"/>
  <c r="O310" i="16" s="1"/>
  <c r="N311" i="16" s="1"/>
  <c r="AL119" i="16"/>
  <c r="D119" i="16"/>
  <c r="AA242" i="12"/>
  <c r="Z243" i="12" s="1"/>
  <c r="W246" i="12"/>
  <c r="V247" i="12" s="1"/>
  <c r="U178" i="12"/>
  <c r="AO178" i="12" s="1"/>
  <c r="T178" i="12"/>
  <c r="L307" i="12"/>
  <c r="K307" i="12" s="1"/>
  <c r="J308" i="12" s="1"/>
  <c r="H307" i="12"/>
  <c r="G307" i="12" s="1"/>
  <c r="F308" i="12" s="1"/>
  <c r="P306" i="12"/>
  <c r="O306" i="12" s="1"/>
  <c r="N307" i="12" s="1"/>
  <c r="AN117" i="12"/>
  <c r="C117" i="12"/>
  <c r="T203" i="16" l="1"/>
  <c r="U203" i="16"/>
  <c r="AO203" i="16" s="1"/>
  <c r="S203" i="16"/>
  <c r="R204" i="16" s="1"/>
  <c r="U206" i="14"/>
  <c r="AO206" i="14" s="1"/>
  <c r="T206" i="14"/>
  <c r="P313" i="17"/>
  <c r="O313" i="17" s="1"/>
  <c r="N314" i="17" s="1"/>
  <c r="H312" i="17"/>
  <c r="G312" i="17" s="1"/>
  <c r="F313" i="17" s="1"/>
  <c r="AA315" i="17"/>
  <c r="AC315" i="17"/>
  <c r="AB315" i="17"/>
  <c r="Z316" i="17"/>
  <c r="W315" i="17"/>
  <c r="V316" i="17"/>
  <c r="Y315" i="17"/>
  <c r="X315" i="17"/>
  <c r="L312" i="17"/>
  <c r="K312" i="17" s="1"/>
  <c r="J313" i="17" s="1"/>
  <c r="AO204" i="17"/>
  <c r="S204" i="17"/>
  <c r="R205" i="17" s="1"/>
  <c r="AN120" i="17"/>
  <c r="C120" i="17"/>
  <c r="Y313" i="14"/>
  <c r="X313" i="14"/>
  <c r="W313" i="14"/>
  <c r="V314" i="14" s="1"/>
  <c r="AC313" i="14"/>
  <c r="AB313" i="14"/>
  <c r="AA313" i="14"/>
  <c r="Z314" i="14" s="1"/>
  <c r="L310" i="14"/>
  <c r="K310" i="14" s="1"/>
  <c r="J311" i="14" s="1"/>
  <c r="P311" i="14"/>
  <c r="O311" i="14" s="1"/>
  <c r="N312" i="14" s="1"/>
  <c r="H310" i="14"/>
  <c r="G310" i="14" s="1"/>
  <c r="F311" i="14" s="1"/>
  <c r="AL119" i="14"/>
  <c r="D119" i="14"/>
  <c r="AC314" i="16"/>
  <c r="AB314" i="16"/>
  <c r="AA314" i="16"/>
  <c r="Z315" i="16" s="1"/>
  <c r="L310" i="16"/>
  <c r="K310" i="16" s="1"/>
  <c r="J311" i="16" s="1"/>
  <c r="P311" i="16"/>
  <c r="O311" i="16" s="1"/>
  <c r="N312" i="16" s="1"/>
  <c r="Y315" i="16"/>
  <c r="X315" i="16"/>
  <c r="W315" i="16"/>
  <c r="V316" i="16" s="1"/>
  <c r="H312" i="16"/>
  <c r="G312" i="16" s="1"/>
  <c r="F313" i="16" s="1"/>
  <c r="AN119" i="16"/>
  <c r="C119" i="16"/>
  <c r="AB243" i="12"/>
  <c r="AC243" i="12"/>
  <c r="AA243" i="12" s="1"/>
  <c r="Z244" i="12" s="1"/>
  <c r="X247" i="12"/>
  <c r="Y247" i="12"/>
  <c r="S178" i="12"/>
  <c r="R179" i="12" s="1"/>
  <c r="L308" i="12"/>
  <c r="K308" i="12" s="1"/>
  <c r="J309" i="12" s="1"/>
  <c r="H308" i="12"/>
  <c r="G308" i="12" s="1"/>
  <c r="F309" i="12" s="1"/>
  <c r="P307" i="12"/>
  <c r="O307" i="12" s="1"/>
  <c r="N308" i="12" s="1"/>
  <c r="AM117" i="12"/>
  <c r="B118" i="12"/>
  <c r="T204" i="16" l="1"/>
  <c r="U204" i="16"/>
  <c r="AO204" i="16" s="1"/>
  <c r="S204" i="16"/>
  <c r="R205" i="16" s="1"/>
  <c r="S206" i="14"/>
  <c r="R207" i="14" s="1"/>
  <c r="L313" i="17"/>
  <c r="K313" i="17" s="1"/>
  <c r="J314" i="17" s="1"/>
  <c r="H313" i="17"/>
  <c r="G313" i="17" s="1"/>
  <c r="F314" i="17" s="1"/>
  <c r="P314" i="17"/>
  <c r="O314" i="17" s="1"/>
  <c r="N315" i="17" s="1"/>
  <c r="AB316" i="17"/>
  <c r="AA316" i="17"/>
  <c r="Z317" i="17" s="1"/>
  <c r="AC316" i="17"/>
  <c r="AM120" i="17"/>
  <c r="B121" i="17"/>
  <c r="X316" i="17"/>
  <c r="W316" i="17"/>
  <c r="V317" i="17" s="1"/>
  <c r="Y316" i="17"/>
  <c r="T205" i="17"/>
  <c r="U205" i="17"/>
  <c r="H311" i="14"/>
  <c r="G311" i="14" s="1"/>
  <c r="F312" i="14" s="1"/>
  <c r="AC314" i="14"/>
  <c r="AB314" i="14"/>
  <c r="AA314" i="14"/>
  <c r="Z315" i="14" s="1"/>
  <c r="P312" i="14"/>
  <c r="O312" i="14" s="1"/>
  <c r="N313" i="14" s="1"/>
  <c r="L311" i="14"/>
  <c r="K311" i="14" s="1"/>
  <c r="J312" i="14" s="1"/>
  <c r="V315" i="14"/>
  <c r="Y314" i="14"/>
  <c r="X314" i="14"/>
  <c r="W314" i="14"/>
  <c r="AN119" i="14"/>
  <c r="C119" i="14"/>
  <c r="Y316" i="16"/>
  <c r="X316" i="16"/>
  <c r="W316" i="16"/>
  <c r="V317" i="16" s="1"/>
  <c r="AC315" i="16"/>
  <c r="AB315" i="16"/>
  <c r="AA315" i="16"/>
  <c r="Z316" i="16" s="1"/>
  <c r="L311" i="16"/>
  <c r="K311" i="16" s="1"/>
  <c r="J312" i="16" s="1"/>
  <c r="H313" i="16"/>
  <c r="G313" i="16" s="1"/>
  <c r="F314" i="16" s="1"/>
  <c r="P312" i="16"/>
  <c r="O312" i="16" s="1"/>
  <c r="N313" i="16" s="1"/>
  <c r="AM119" i="16"/>
  <c r="B120" i="16"/>
  <c r="AC244" i="12"/>
  <c r="AB244" i="12"/>
  <c r="W247" i="12"/>
  <c r="V248" i="12" s="1"/>
  <c r="U179" i="12"/>
  <c r="AO179" i="12" s="1"/>
  <c r="T179" i="12"/>
  <c r="P308" i="12"/>
  <c r="O308" i="12" s="1"/>
  <c r="N309" i="12" s="1"/>
  <c r="H309" i="12"/>
  <c r="G309" i="12" s="1"/>
  <c r="F310" i="12" s="1"/>
  <c r="L309" i="12"/>
  <c r="K309" i="12" s="1"/>
  <c r="J310" i="12" s="1"/>
  <c r="AL118" i="12"/>
  <c r="D118" i="12"/>
  <c r="U205" i="16" l="1"/>
  <c r="AO205" i="16" s="1"/>
  <c r="T205" i="16"/>
  <c r="S205" i="17"/>
  <c r="R206" i="17" s="1"/>
  <c r="U206" i="17" s="1"/>
  <c r="AO206" i="17" s="1"/>
  <c r="U207" i="14"/>
  <c r="AO207" i="14" s="1"/>
  <c r="T207" i="14"/>
  <c r="P315" i="17"/>
  <c r="O315" i="17" s="1"/>
  <c r="N316" i="17" s="1"/>
  <c r="Y317" i="17"/>
  <c r="X317" i="17"/>
  <c r="W317" i="17"/>
  <c r="V318" i="17" s="1"/>
  <c r="H314" i="17"/>
  <c r="G314" i="17" s="1"/>
  <c r="F315" i="17" s="1"/>
  <c r="AC317" i="17"/>
  <c r="AB317" i="17"/>
  <c r="AA317" i="17"/>
  <c r="Z318" i="17" s="1"/>
  <c r="L314" i="17"/>
  <c r="K314" i="17" s="1"/>
  <c r="J315" i="17" s="1"/>
  <c r="AL121" i="17"/>
  <c r="D121" i="17"/>
  <c r="AO205" i="17"/>
  <c r="L312" i="14"/>
  <c r="K312" i="14" s="1"/>
  <c r="J313" i="14" s="1"/>
  <c r="P313" i="14"/>
  <c r="O313" i="14" s="1"/>
  <c r="N314" i="14" s="1"/>
  <c r="H312" i="14"/>
  <c r="G312" i="14" s="1"/>
  <c r="F313" i="14" s="1"/>
  <c r="AM119" i="14"/>
  <c r="B120" i="14"/>
  <c r="AA315" i="14"/>
  <c r="Z316" i="14"/>
  <c r="AC315" i="14"/>
  <c r="AB315" i="14"/>
  <c r="W315" i="14"/>
  <c r="V316" i="14"/>
  <c r="Y315" i="14"/>
  <c r="X315" i="14"/>
  <c r="P313" i="16"/>
  <c r="O313" i="16" s="1"/>
  <c r="N314" i="16" s="1"/>
  <c r="L312" i="16"/>
  <c r="K312" i="16" s="1"/>
  <c r="J313" i="16" s="1"/>
  <c r="W317" i="16"/>
  <c r="Y317" i="16"/>
  <c r="X317" i="16"/>
  <c r="V318" i="16"/>
  <c r="H314" i="16"/>
  <c r="G314" i="16" s="1"/>
  <c r="F315" i="16" s="1"/>
  <c r="AC316" i="16"/>
  <c r="AB316" i="16"/>
  <c r="AA316" i="16"/>
  <c r="Z317" i="16" s="1"/>
  <c r="AL120" i="16"/>
  <c r="D120" i="16"/>
  <c r="AA244" i="12"/>
  <c r="Z245" i="12" s="1"/>
  <c r="X248" i="12"/>
  <c r="Y248" i="12"/>
  <c r="W248" i="12" s="1"/>
  <c r="V249" i="12" s="1"/>
  <c r="S179" i="12"/>
  <c r="R180" i="12" s="1"/>
  <c r="H310" i="12"/>
  <c r="G310" i="12" s="1"/>
  <c r="F311" i="12" s="1"/>
  <c r="L310" i="12"/>
  <c r="K310" i="12" s="1"/>
  <c r="J311" i="12" s="1"/>
  <c r="P309" i="12"/>
  <c r="O309" i="12" s="1"/>
  <c r="N310" i="12" s="1"/>
  <c r="AN118" i="12"/>
  <c r="C118" i="12"/>
  <c r="S205" i="16" l="1"/>
  <c r="R206" i="16" s="1"/>
  <c r="T206" i="17"/>
  <c r="S207" i="14"/>
  <c r="R208" i="14" s="1"/>
  <c r="L315" i="17"/>
  <c r="K315" i="17" s="1"/>
  <c r="J316" i="17" s="1"/>
  <c r="H315" i="17"/>
  <c r="G315" i="17" s="1"/>
  <c r="F316" i="17" s="1"/>
  <c r="Y318" i="17"/>
  <c r="X318" i="17"/>
  <c r="W318" i="17"/>
  <c r="V319" i="17"/>
  <c r="AC318" i="17"/>
  <c r="AB318" i="17"/>
  <c r="AA318" i="17"/>
  <c r="Z319" i="17" s="1"/>
  <c r="P316" i="17"/>
  <c r="O316" i="17" s="1"/>
  <c r="N317" i="17" s="1"/>
  <c r="AN121" i="17"/>
  <c r="C121" i="17"/>
  <c r="S206" i="17"/>
  <c r="R207" i="17" s="1"/>
  <c r="P314" i="14"/>
  <c r="O314" i="14" s="1"/>
  <c r="N315" i="14" s="1"/>
  <c r="H313" i="14"/>
  <c r="G313" i="14" s="1"/>
  <c r="F314" i="14" s="1"/>
  <c r="L313" i="14"/>
  <c r="K313" i="14" s="1"/>
  <c r="J314" i="14" s="1"/>
  <c r="X316" i="14"/>
  <c r="W316" i="14"/>
  <c r="V317" i="14" s="1"/>
  <c r="Y316" i="14"/>
  <c r="AL120" i="14"/>
  <c r="D120" i="14"/>
  <c r="AB316" i="14"/>
  <c r="AA316" i="14"/>
  <c r="Z317" i="14" s="1"/>
  <c r="AC316" i="14"/>
  <c r="P314" i="16"/>
  <c r="O314" i="16" s="1"/>
  <c r="N315" i="16" s="1"/>
  <c r="H315" i="16"/>
  <c r="G315" i="16" s="1"/>
  <c r="F316" i="16" s="1"/>
  <c r="L313" i="16"/>
  <c r="K313" i="16" s="1"/>
  <c r="J314" i="16" s="1"/>
  <c r="X318" i="16"/>
  <c r="W318" i="16"/>
  <c r="V319" i="16" s="1"/>
  <c r="Y318" i="16"/>
  <c r="AA317" i="16"/>
  <c r="Z318" i="16" s="1"/>
  <c r="AC317" i="16"/>
  <c r="AB317" i="16"/>
  <c r="AN120" i="16"/>
  <c r="C120" i="16"/>
  <c r="AB245" i="12"/>
  <c r="AC245" i="12"/>
  <c r="AA245" i="12" s="1"/>
  <c r="Z246" i="12" s="1"/>
  <c r="Y249" i="12"/>
  <c r="X249" i="12"/>
  <c r="U180" i="12"/>
  <c r="AO180" i="12" s="1"/>
  <c r="T180" i="12"/>
  <c r="P310" i="12"/>
  <c r="O310" i="12" s="1"/>
  <c r="N311" i="12" s="1"/>
  <c r="L311" i="12"/>
  <c r="K311" i="12" s="1"/>
  <c r="J312" i="12" s="1"/>
  <c r="H311" i="12"/>
  <c r="G311" i="12" s="1"/>
  <c r="F312" i="12" s="1"/>
  <c r="AM118" i="12"/>
  <c r="B119" i="12"/>
  <c r="U206" i="16" l="1"/>
  <c r="AO206" i="16" s="1"/>
  <c r="T206" i="16"/>
  <c r="U208" i="14"/>
  <c r="AO208" i="14" s="1"/>
  <c r="T208" i="14"/>
  <c r="P317" i="17"/>
  <c r="O317" i="17" s="1"/>
  <c r="N318" i="17" s="1"/>
  <c r="H316" i="17"/>
  <c r="G316" i="17" s="1"/>
  <c r="F317" i="17" s="1"/>
  <c r="AC319" i="17"/>
  <c r="AB319" i="17"/>
  <c r="AA319" i="17"/>
  <c r="Z320" i="17" s="1"/>
  <c r="L316" i="17"/>
  <c r="K316" i="17" s="1"/>
  <c r="J317" i="17" s="1"/>
  <c r="AM121" i="17"/>
  <c r="B122" i="17"/>
  <c r="Y319" i="17"/>
  <c r="X319" i="17"/>
  <c r="W319" i="17"/>
  <c r="V320" i="17" s="1"/>
  <c r="T207" i="17"/>
  <c r="U207" i="17"/>
  <c r="AC317" i="14"/>
  <c r="AB317" i="14"/>
  <c r="AA317" i="14"/>
  <c r="Z318" i="14" s="1"/>
  <c r="H314" i="14"/>
  <c r="G314" i="14" s="1"/>
  <c r="F315" i="14" s="1"/>
  <c r="L314" i="14"/>
  <c r="K314" i="14" s="1"/>
  <c r="J315" i="14" s="1"/>
  <c r="Y317" i="14"/>
  <c r="X317" i="14"/>
  <c r="W317" i="14"/>
  <c r="V318" i="14" s="1"/>
  <c r="P315" i="14"/>
  <c r="O315" i="14" s="1"/>
  <c r="N316" i="14" s="1"/>
  <c r="AN120" i="14"/>
  <c r="C120" i="14"/>
  <c r="H316" i="16"/>
  <c r="G316" i="16" s="1"/>
  <c r="F317" i="16" s="1"/>
  <c r="Y319" i="16"/>
  <c r="X319" i="16"/>
  <c r="W319" i="16"/>
  <c r="V320" i="16" s="1"/>
  <c r="L314" i="16"/>
  <c r="K314" i="16" s="1"/>
  <c r="J315" i="16" s="1"/>
  <c r="P315" i="16"/>
  <c r="O315" i="16" s="1"/>
  <c r="N316" i="16" s="1"/>
  <c r="AB318" i="16"/>
  <c r="AA318" i="16"/>
  <c r="Z319" i="16" s="1"/>
  <c r="AC318" i="16"/>
  <c r="AM120" i="16"/>
  <c r="B121" i="16"/>
  <c r="AB246" i="12"/>
  <c r="AC246" i="12"/>
  <c r="AA246" i="12" s="1"/>
  <c r="Z247" i="12" s="1"/>
  <c r="W249" i="12"/>
  <c r="V250" i="12" s="1"/>
  <c r="Y250" i="12" s="1"/>
  <c r="S180" i="12"/>
  <c r="R181" i="12" s="1"/>
  <c r="L312" i="12"/>
  <c r="K312" i="12" s="1"/>
  <c r="J313" i="12" s="1"/>
  <c r="H312" i="12"/>
  <c r="G312" i="12" s="1"/>
  <c r="F313" i="12" s="1"/>
  <c r="P311" i="12"/>
  <c r="O311" i="12" s="1"/>
  <c r="N312" i="12" s="1"/>
  <c r="AL119" i="12"/>
  <c r="D119" i="12"/>
  <c r="S206" i="16" l="1"/>
  <c r="R207" i="16" s="1"/>
  <c r="S207" i="17"/>
  <c r="R208" i="17" s="1"/>
  <c r="S208" i="14"/>
  <c r="R209" i="14" s="1"/>
  <c r="W320" i="17"/>
  <c r="V321" i="17"/>
  <c r="Y320" i="17"/>
  <c r="X320" i="17"/>
  <c r="L317" i="17"/>
  <c r="K317" i="17" s="1"/>
  <c r="J318" i="17" s="1"/>
  <c r="H317" i="17"/>
  <c r="G317" i="17" s="1"/>
  <c r="F318" i="17" s="1"/>
  <c r="U208" i="17"/>
  <c r="AO208" i="17" s="1"/>
  <c r="T208" i="17"/>
  <c r="AB320" i="17"/>
  <c r="AA320" i="17"/>
  <c r="Z321" i="17" s="1"/>
  <c r="AC320" i="17"/>
  <c r="P318" i="17"/>
  <c r="O318" i="17" s="1"/>
  <c r="N319" i="17" s="1"/>
  <c r="AL122" i="17"/>
  <c r="D122" i="17"/>
  <c r="AO207" i="17"/>
  <c r="Y318" i="14"/>
  <c r="X318" i="14"/>
  <c r="W318" i="14"/>
  <c r="V319" i="14" s="1"/>
  <c r="H315" i="14"/>
  <c r="G315" i="14" s="1"/>
  <c r="F316" i="14" s="1"/>
  <c r="Z319" i="14"/>
  <c r="AC318" i="14"/>
  <c r="AB318" i="14"/>
  <c r="AA318" i="14"/>
  <c r="N317" i="14"/>
  <c r="P316" i="14"/>
  <c r="O316" i="14" s="1"/>
  <c r="L315" i="14"/>
  <c r="K315" i="14" s="1"/>
  <c r="J316" i="14" s="1"/>
  <c r="AM120" i="14"/>
  <c r="B121" i="14"/>
  <c r="P316" i="16"/>
  <c r="O316" i="16" s="1"/>
  <c r="N317" i="16" s="1"/>
  <c r="L315" i="16"/>
  <c r="K315" i="16" s="1"/>
  <c r="J316" i="16" s="1"/>
  <c r="AC319" i="16"/>
  <c r="AB319" i="16"/>
  <c r="AA319" i="16"/>
  <c r="Z320" i="16" s="1"/>
  <c r="H317" i="16"/>
  <c r="G317" i="16" s="1"/>
  <c r="F318" i="16" s="1"/>
  <c r="Y320" i="16"/>
  <c r="X320" i="16"/>
  <c r="W320" i="16"/>
  <c r="V321" i="16" s="1"/>
  <c r="AL121" i="16"/>
  <c r="D121" i="16"/>
  <c r="X250" i="12"/>
  <c r="W250" i="12" s="1"/>
  <c r="V251" i="12" s="1"/>
  <c r="AB247" i="12"/>
  <c r="AC247" i="12"/>
  <c r="AA247" i="12" s="1"/>
  <c r="Z248" i="12" s="1"/>
  <c r="U181" i="12"/>
  <c r="AO181" i="12" s="1"/>
  <c r="T181" i="12"/>
  <c r="P312" i="12"/>
  <c r="O312" i="12" s="1"/>
  <c r="N313" i="12" s="1"/>
  <c r="H313" i="12"/>
  <c r="G313" i="12" s="1"/>
  <c r="F314" i="12" s="1"/>
  <c r="L313" i="12"/>
  <c r="K313" i="12" s="1"/>
  <c r="J314" i="12" s="1"/>
  <c r="AN119" i="12"/>
  <c r="C119" i="12"/>
  <c r="U207" i="16" l="1"/>
  <c r="AO207" i="16" s="1"/>
  <c r="T207" i="16"/>
  <c r="S207" i="16"/>
  <c r="R208" i="16" s="1"/>
  <c r="U209" i="14"/>
  <c r="AO209" i="14" s="1"/>
  <c r="T209" i="14"/>
  <c r="P319" i="17"/>
  <c r="O319" i="17" s="1"/>
  <c r="N320" i="17" s="1"/>
  <c r="H318" i="17"/>
  <c r="G318" i="17" s="1"/>
  <c r="F319" i="17" s="1"/>
  <c r="AA321" i="17"/>
  <c r="Z322" i="17"/>
  <c r="AC321" i="17"/>
  <c r="AB321" i="17"/>
  <c r="L318" i="17"/>
  <c r="K318" i="17" s="1"/>
  <c r="J319" i="17" s="1"/>
  <c r="W321" i="17"/>
  <c r="Y321" i="17"/>
  <c r="X321" i="17"/>
  <c r="V322" i="17"/>
  <c r="AN122" i="17"/>
  <c r="C122" i="17"/>
  <c r="S208" i="17"/>
  <c r="R209" i="17" s="1"/>
  <c r="H316" i="14"/>
  <c r="G316" i="14" s="1"/>
  <c r="F317" i="14" s="1"/>
  <c r="L316" i="14"/>
  <c r="K316" i="14" s="1"/>
  <c r="J317" i="14" s="1"/>
  <c r="W319" i="14"/>
  <c r="V320" i="14" s="1"/>
  <c r="Y319" i="14"/>
  <c r="X319" i="14"/>
  <c r="AL121" i="14"/>
  <c r="D121" i="14"/>
  <c r="P317" i="14"/>
  <c r="O317" i="14" s="1"/>
  <c r="N318" i="14" s="1"/>
  <c r="AA319" i="14"/>
  <c r="Z320" i="14" s="1"/>
  <c r="AC319" i="14"/>
  <c r="AB319" i="14"/>
  <c r="H318" i="16"/>
  <c r="G318" i="16" s="1"/>
  <c r="F319" i="16" s="1"/>
  <c r="L316" i="16"/>
  <c r="K316" i="16" s="1"/>
  <c r="J317" i="16" s="1"/>
  <c r="AC320" i="16"/>
  <c r="AB320" i="16"/>
  <c r="AA320" i="16"/>
  <c r="Z321" i="16" s="1"/>
  <c r="P317" i="16"/>
  <c r="O317" i="16" s="1"/>
  <c r="N318" i="16" s="1"/>
  <c r="W321" i="16"/>
  <c r="V322" i="16" s="1"/>
  <c r="Y321" i="16"/>
  <c r="X321" i="16"/>
  <c r="AN121" i="16"/>
  <c r="C121" i="16"/>
  <c r="X251" i="12"/>
  <c r="Y251" i="12"/>
  <c r="AC248" i="12"/>
  <c r="AB248" i="12"/>
  <c r="W251" i="12"/>
  <c r="V252" i="12" s="1"/>
  <c r="X252" i="12" s="1"/>
  <c r="S181" i="12"/>
  <c r="R182" i="12" s="1"/>
  <c r="H314" i="12"/>
  <c r="G314" i="12" s="1"/>
  <c r="F315" i="12" s="1"/>
  <c r="L314" i="12"/>
  <c r="K314" i="12" s="1"/>
  <c r="J315" i="12" s="1"/>
  <c r="P313" i="12"/>
  <c r="O313" i="12" s="1"/>
  <c r="N314" i="12" s="1"/>
  <c r="AM119" i="12"/>
  <c r="B120" i="12"/>
  <c r="T208" i="16" l="1"/>
  <c r="U208" i="16"/>
  <c r="AO208" i="16" s="1"/>
  <c r="S208" i="16"/>
  <c r="R209" i="16" s="1"/>
  <c r="S209" i="14"/>
  <c r="R210" i="14" s="1"/>
  <c r="L319" i="17"/>
  <c r="K319" i="17" s="1"/>
  <c r="J320" i="17" s="1"/>
  <c r="H319" i="17"/>
  <c r="G319" i="17" s="1"/>
  <c r="F320" i="17" s="1"/>
  <c r="P320" i="17"/>
  <c r="O320" i="17" s="1"/>
  <c r="N321" i="17" s="1"/>
  <c r="AM122" i="17"/>
  <c r="B123" i="17"/>
  <c r="X322" i="17"/>
  <c r="Y322" i="17"/>
  <c r="W322" i="17"/>
  <c r="V323" i="17" s="1"/>
  <c r="AB322" i="17"/>
  <c r="AC322" i="17"/>
  <c r="AA322" i="17"/>
  <c r="Z323" i="17"/>
  <c r="T209" i="17"/>
  <c r="U209" i="17"/>
  <c r="X320" i="14"/>
  <c r="W320" i="14"/>
  <c r="V321" i="14" s="1"/>
  <c r="Y320" i="14"/>
  <c r="L317" i="14"/>
  <c r="K317" i="14" s="1"/>
  <c r="J318" i="14" s="1"/>
  <c r="P318" i="14"/>
  <c r="O318" i="14" s="1"/>
  <c r="N319" i="14" s="1"/>
  <c r="AB320" i="14"/>
  <c r="AA320" i="14"/>
  <c r="Z321" i="14" s="1"/>
  <c r="AC320" i="14"/>
  <c r="H317" i="14"/>
  <c r="G317" i="14" s="1"/>
  <c r="F318" i="14" s="1"/>
  <c r="AN121" i="14"/>
  <c r="C121" i="14"/>
  <c r="H319" i="16"/>
  <c r="G319" i="16" s="1"/>
  <c r="F320" i="16" s="1"/>
  <c r="AA321" i="16"/>
  <c r="Z322" i="16" s="1"/>
  <c r="AC321" i="16"/>
  <c r="AB321" i="16"/>
  <c r="P318" i="16"/>
  <c r="O318" i="16" s="1"/>
  <c r="N319" i="16" s="1"/>
  <c r="L317" i="16"/>
  <c r="K317" i="16" s="1"/>
  <c r="J318" i="16" s="1"/>
  <c r="AM121" i="16"/>
  <c r="B122" i="16"/>
  <c r="X322" i="16"/>
  <c r="W322" i="16"/>
  <c r="V323" i="16" s="1"/>
  <c r="Y322" i="16"/>
  <c r="W252" i="12"/>
  <c r="V253" i="12" s="1"/>
  <c r="X253" i="12" s="1"/>
  <c r="Y252" i="12"/>
  <c r="AA248" i="12"/>
  <c r="Z249" i="12" s="1"/>
  <c r="T182" i="12"/>
  <c r="U182" i="12"/>
  <c r="AO182" i="12" s="1"/>
  <c r="P314" i="12"/>
  <c r="O314" i="12" s="1"/>
  <c r="N315" i="12" s="1"/>
  <c r="L315" i="12"/>
  <c r="K315" i="12" s="1"/>
  <c r="J316" i="12" s="1"/>
  <c r="H315" i="12"/>
  <c r="G315" i="12" s="1"/>
  <c r="F316" i="12" s="1"/>
  <c r="AL120" i="12"/>
  <c r="D120" i="12"/>
  <c r="U209" i="16" l="1"/>
  <c r="AO209" i="16" s="1"/>
  <c r="T209" i="16"/>
  <c r="S209" i="16" s="1"/>
  <c r="R210" i="16" s="1"/>
  <c r="S209" i="17"/>
  <c r="R210" i="17" s="1"/>
  <c r="U210" i="14"/>
  <c r="AO210" i="14" s="1"/>
  <c r="T210" i="14"/>
  <c r="P321" i="17"/>
  <c r="O321" i="17" s="1"/>
  <c r="N322" i="17" s="1"/>
  <c r="V324" i="17"/>
  <c r="Y323" i="17"/>
  <c r="W323" i="17"/>
  <c r="X323" i="17"/>
  <c r="H320" i="17"/>
  <c r="G320" i="17" s="1"/>
  <c r="F321" i="17" s="1"/>
  <c r="U210" i="17"/>
  <c r="AO210" i="17" s="1"/>
  <c r="T210" i="17"/>
  <c r="L320" i="17"/>
  <c r="K320" i="17" s="1"/>
  <c r="J321" i="17" s="1"/>
  <c r="AC323" i="17"/>
  <c r="AB323" i="17"/>
  <c r="AA323" i="17"/>
  <c r="Z324" i="17" s="1"/>
  <c r="AL123" i="17"/>
  <c r="D123" i="17"/>
  <c r="AO209" i="17"/>
  <c r="H318" i="14"/>
  <c r="G318" i="14" s="1"/>
  <c r="F319" i="14" s="1"/>
  <c r="L318" i="14"/>
  <c r="K318" i="14" s="1"/>
  <c r="J319" i="14" s="1"/>
  <c r="Y321" i="14"/>
  <c r="X321" i="14"/>
  <c r="W321" i="14"/>
  <c r="V322" i="14" s="1"/>
  <c r="P319" i="14"/>
  <c r="O319" i="14" s="1"/>
  <c r="N320" i="14" s="1"/>
  <c r="AM121" i="14"/>
  <c r="B122" i="14"/>
  <c r="AC321" i="14"/>
  <c r="AB321" i="14"/>
  <c r="AA321" i="14"/>
  <c r="Z322" i="14" s="1"/>
  <c r="L318" i="16"/>
  <c r="K318" i="16" s="1"/>
  <c r="J319" i="16" s="1"/>
  <c r="P319" i="16"/>
  <c r="O319" i="16" s="1"/>
  <c r="N320" i="16" s="1"/>
  <c r="AB322" i="16"/>
  <c r="AA322" i="16"/>
  <c r="Z323" i="16" s="1"/>
  <c r="AC322" i="16"/>
  <c r="H320" i="16"/>
  <c r="G320" i="16" s="1"/>
  <c r="F321" i="16" s="1"/>
  <c r="AL122" i="16"/>
  <c r="D122" i="16"/>
  <c r="Y323" i="16"/>
  <c r="X323" i="16"/>
  <c r="W323" i="16"/>
  <c r="V324" i="16" s="1"/>
  <c r="Y253" i="12"/>
  <c r="AC249" i="12"/>
  <c r="AB249" i="12"/>
  <c r="W253" i="12"/>
  <c r="V254" i="12" s="1"/>
  <c r="S182" i="12"/>
  <c r="R183" i="12" s="1"/>
  <c r="L316" i="12"/>
  <c r="K316" i="12" s="1"/>
  <c r="J317" i="12" s="1"/>
  <c r="H316" i="12"/>
  <c r="G316" i="12" s="1"/>
  <c r="F317" i="12" s="1"/>
  <c r="P315" i="12"/>
  <c r="O315" i="12" s="1"/>
  <c r="N316" i="12" s="1"/>
  <c r="AN120" i="12"/>
  <c r="C120" i="12"/>
  <c r="U210" i="16" l="1"/>
  <c r="AO210" i="16" s="1"/>
  <c r="T210" i="16"/>
  <c r="S210" i="16"/>
  <c r="R211" i="16" s="1"/>
  <c r="S210" i="14"/>
  <c r="R211" i="14" s="1"/>
  <c r="AA324" i="17"/>
  <c r="Z325" i="17" s="1"/>
  <c r="AC324" i="17"/>
  <c r="AB324" i="17"/>
  <c r="H321" i="17"/>
  <c r="G321" i="17" s="1"/>
  <c r="F322" i="17" s="1"/>
  <c r="L321" i="17"/>
  <c r="K321" i="17" s="1"/>
  <c r="J322" i="17" s="1"/>
  <c r="N323" i="17"/>
  <c r="P322" i="17"/>
  <c r="O322" i="17" s="1"/>
  <c r="S210" i="17"/>
  <c r="R211" i="17" s="1"/>
  <c r="Y324" i="17"/>
  <c r="X324" i="17"/>
  <c r="W324" i="17"/>
  <c r="V325" i="17"/>
  <c r="AN123" i="17"/>
  <c r="C123" i="17"/>
  <c r="AC322" i="14"/>
  <c r="AB322" i="14"/>
  <c r="AA322" i="14"/>
  <c r="Z323" i="14" s="1"/>
  <c r="L319" i="14"/>
  <c r="K319" i="14" s="1"/>
  <c r="J320" i="14" s="1"/>
  <c r="P320" i="14"/>
  <c r="O320" i="14" s="1"/>
  <c r="N321" i="14" s="1"/>
  <c r="Y322" i="14"/>
  <c r="X322" i="14"/>
  <c r="W322" i="14"/>
  <c r="V323" i="14" s="1"/>
  <c r="H319" i="14"/>
  <c r="G319" i="14" s="1"/>
  <c r="F320" i="14" s="1"/>
  <c r="AL122" i="14"/>
  <c r="D122" i="14"/>
  <c r="H321" i="16"/>
  <c r="G321" i="16" s="1"/>
  <c r="F322" i="16" s="1"/>
  <c r="P320" i="16"/>
  <c r="O320" i="16" s="1"/>
  <c r="N321" i="16" s="1"/>
  <c r="L319" i="16"/>
  <c r="K319" i="16" s="1"/>
  <c r="J320" i="16" s="1"/>
  <c r="AC323" i="16"/>
  <c r="AB323" i="16"/>
  <c r="AA323" i="16"/>
  <c r="Z324" i="16" s="1"/>
  <c r="Y324" i="16"/>
  <c r="X324" i="16"/>
  <c r="W324" i="16"/>
  <c r="V325" i="16" s="1"/>
  <c r="AN122" i="16"/>
  <c r="C122" i="16"/>
  <c r="AA249" i="12"/>
  <c r="Z250" i="12" s="1"/>
  <c r="X254" i="12"/>
  <c r="Y254" i="12"/>
  <c r="W254" i="12" s="1"/>
  <c r="V255" i="12" s="1"/>
  <c r="U183" i="12"/>
  <c r="AO183" i="12" s="1"/>
  <c r="T183" i="12"/>
  <c r="H317" i="12"/>
  <c r="G317" i="12" s="1"/>
  <c r="F318" i="12" s="1"/>
  <c r="P316" i="12"/>
  <c r="O316" i="12" s="1"/>
  <c r="N317" i="12" s="1"/>
  <c r="L317" i="12"/>
  <c r="K317" i="12" s="1"/>
  <c r="J318" i="12" s="1"/>
  <c r="AM120" i="12"/>
  <c r="B121" i="12"/>
  <c r="U211" i="16" l="1"/>
  <c r="AO211" i="16" s="1"/>
  <c r="T211" i="16"/>
  <c r="U211" i="14"/>
  <c r="AO211" i="14" s="1"/>
  <c r="T211" i="14"/>
  <c r="L322" i="17"/>
  <c r="K322" i="17" s="1"/>
  <c r="J323" i="17" s="1"/>
  <c r="AA325" i="17"/>
  <c r="AC325" i="17"/>
  <c r="AB325" i="17"/>
  <c r="Z326" i="17"/>
  <c r="W325" i="17"/>
  <c r="V326" i="17" s="1"/>
  <c r="Y325" i="17"/>
  <c r="X325" i="17"/>
  <c r="T211" i="17"/>
  <c r="U211" i="17"/>
  <c r="AO211" i="17" s="1"/>
  <c r="AM123" i="17"/>
  <c r="B124" i="17"/>
  <c r="P323" i="17"/>
  <c r="O323" i="17" s="1"/>
  <c r="N324" i="17" s="1"/>
  <c r="H322" i="17"/>
  <c r="G322" i="17" s="1"/>
  <c r="F323" i="17" s="1"/>
  <c r="W323" i="14"/>
  <c r="V324" i="14" s="1"/>
  <c r="Y323" i="14"/>
  <c r="X323" i="14"/>
  <c r="L320" i="14"/>
  <c r="K320" i="14" s="1"/>
  <c r="J321" i="14" s="1"/>
  <c r="AA323" i="14"/>
  <c r="Z324" i="14" s="1"/>
  <c r="AC323" i="14"/>
  <c r="AB323" i="14"/>
  <c r="H320" i="14"/>
  <c r="G320" i="14" s="1"/>
  <c r="F321" i="14" s="1"/>
  <c r="P321" i="14"/>
  <c r="O321" i="14" s="1"/>
  <c r="N322" i="14" s="1"/>
  <c r="AN122" i="14"/>
  <c r="C122" i="14"/>
  <c r="W325" i="16"/>
  <c r="V326" i="16" s="1"/>
  <c r="Y325" i="16"/>
  <c r="X325" i="16"/>
  <c r="L320" i="16"/>
  <c r="K320" i="16" s="1"/>
  <c r="J321" i="16" s="1"/>
  <c r="AC324" i="16"/>
  <c r="AB324" i="16"/>
  <c r="AA324" i="16"/>
  <c r="Z325" i="16" s="1"/>
  <c r="P321" i="16"/>
  <c r="O321" i="16" s="1"/>
  <c r="N322" i="16" s="1"/>
  <c r="H322" i="16"/>
  <c r="G322" i="16" s="1"/>
  <c r="F323" i="16" s="1"/>
  <c r="AM122" i="16"/>
  <c r="B123" i="16"/>
  <c r="AB250" i="12"/>
  <c r="AC250" i="12"/>
  <c r="AA250" i="12" s="1"/>
  <c r="Z251" i="12" s="1"/>
  <c r="X255" i="12"/>
  <c r="Y255" i="12"/>
  <c r="S183" i="12"/>
  <c r="R184" i="12" s="1"/>
  <c r="L318" i="12"/>
  <c r="K318" i="12" s="1"/>
  <c r="J319" i="12" s="1"/>
  <c r="P317" i="12"/>
  <c r="O317" i="12" s="1"/>
  <c r="N318" i="12" s="1"/>
  <c r="H318" i="12"/>
  <c r="G318" i="12" s="1"/>
  <c r="F319" i="12" s="1"/>
  <c r="AL121" i="12"/>
  <c r="D121" i="12"/>
  <c r="S211" i="16" l="1"/>
  <c r="R212" i="16" s="1"/>
  <c r="S211" i="14"/>
  <c r="R212" i="14" s="1"/>
  <c r="T212" i="14" s="1"/>
  <c r="U212" i="14"/>
  <c r="AO212" i="14" s="1"/>
  <c r="X326" i="17"/>
  <c r="W326" i="17"/>
  <c r="V327" i="17" s="1"/>
  <c r="Y326" i="17"/>
  <c r="H323" i="17"/>
  <c r="G323" i="17" s="1"/>
  <c r="F324" i="17" s="1"/>
  <c r="P324" i="17"/>
  <c r="O324" i="17" s="1"/>
  <c r="N325" i="17" s="1"/>
  <c r="L323" i="17"/>
  <c r="K323" i="17" s="1"/>
  <c r="J324" i="17" s="1"/>
  <c r="AL124" i="17"/>
  <c r="D124" i="17"/>
  <c r="AB326" i="17"/>
  <c r="AC326" i="17"/>
  <c r="Z327" i="17"/>
  <c r="AA326" i="17"/>
  <c r="S211" i="17"/>
  <c r="R212" i="17" s="1"/>
  <c r="H321" i="14"/>
  <c r="G321" i="14" s="1"/>
  <c r="F322" i="14" s="1"/>
  <c r="P322" i="14"/>
  <c r="O322" i="14" s="1"/>
  <c r="N323" i="14" s="1"/>
  <c r="L321" i="14"/>
  <c r="K321" i="14" s="1"/>
  <c r="J322" i="14" s="1"/>
  <c r="AM122" i="14"/>
  <c r="B123" i="14"/>
  <c r="AB324" i="14"/>
  <c r="AA324" i="14"/>
  <c r="Z325" i="14" s="1"/>
  <c r="AC324" i="14"/>
  <c r="X324" i="14"/>
  <c r="W324" i="14"/>
  <c r="V325" i="14"/>
  <c r="Y324" i="14"/>
  <c r="H323" i="16"/>
  <c r="G323" i="16" s="1"/>
  <c r="F324" i="16" s="1"/>
  <c r="L321" i="16"/>
  <c r="K321" i="16" s="1"/>
  <c r="J322" i="16" s="1"/>
  <c r="P322" i="16"/>
  <c r="O322" i="16" s="1"/>
  <c r="N323" i="16" s="1"/>
  <c r="AA325" i="16"/>
  <c r="Z326" i="16"/>
  <c r="AC325" i="16"/>
  <c r="AB325" i="16"/>
  <c r="AL123" i="16"/>
  <c r="D123" i="16"/>
  <c r="X326" i="16"/>
  <c r="W326" i="16"/>
  <c r="V327" i="16" s="1"/>
  <c r="Y326" i="16"/>
  <c r="AB251" i="12"/>
  <c r="AC251" i="12"/>
  <c r="AA251" i="12" s="1"/>
  <c r="Z252" i="12" s="1"/>
  <c r="W255" i="12"/>
  <c r="V256" i="12" s="1"/>
  <c r="Y256" i="12" s="1"/>
  <c r="U184" i="12"/>
  <c r="AO184" i="12" s="1"/>
  <c r="T184" i="12"/>
  <c r="P318" i="12"/>
  <c r="O318" i="12" s="1"/>
  <c r="N319" i="12" s="1"/>
  <c r="L319" i="12"/>
  <c r="K319" i="12" s="1"/>
  <c r="J320" i="12" s="1"/>
  <c r="H319" i="12"/>
  <c r="G319" i="12" s="1"/>
  <c r="F320" i="12" s="1"/>
  <c r="AN121" i="12"/>
  <c r="C121" i="12"/>
  <c r="T212" i="16" l="1"/>
  <c r="U212" i="16"/>
  <c r="AO212" i="16" s="1"/>
  <c r="S212" i="16"/>
  <c r="R213" i="16" s="1"/>
  <c r="S212" i="14"/>
  <c r="R213" i="14" s="1"/>
  <c r="H324" i="17"/>
  <c r="G324" i="17" s="1"/>
  <c r="F325" i="17" s="1"/>
  <c r="P325" i="17"/>
  <c r="O325" i="17" s="1"/>
  <c r="N326" i="17" s="1"/>
  <c r="L324" i="17"/>
  <c r="K324" i="17" s="1"/>
  <c r="J325" i="17" s="1"/>
  <c r="Y327" i="17"/>
  <c r="X327" i="17"/>
  <c r="W327" i="17"/>
  <c r="V328" i="17" s="1"/>
  <c r="AC327" i="17"/>
  <c r="AB327" i="17"/>
  <c r="AA327" i="17"/>
  <c r="Z328" i="17" s="1"/>
  <c r="U212" i="17"/>
  <c r="AO212" i="17" s="1"/>
  <c r="T212" i="17"/>
  <c r="AN124" i="17"/>
  <c r="C124" i="17"/>
  <c r="L322" i="14"/>
  <c r="K322" i="14" s="1"/>
  <c r="J323" i="14" s="1"/>
  <c r="P323" i="14"/>
  <c r="O323" i="14" s="1"/>
  <c r="N324" i="14" s="1"/>
  <c r="H322" i="14"/>
  <c r="G322" i="14" s="1"/>
  <c r="F323" i="14" s="1"/>
  <c r="AC325" i="14"/>
  <c r="AB325" i="14"/>
  <c r="AA325" i="14"/>
  <c r="Z326" i="14" s="1"/>
  <c r="Y325" i="14"/>
  <c r="X325" i="14"/>
  <c r="W325" i="14"/>
  <c r="V326" i="14" s="1"/>
  <c r="AL123" i="14"/>
  <c r="D123" i="14"/>
  <c r="Y327" i="16"/>
  <c r="X327" i="16"/>
  <c r="W327" i="16"/>
  <c r="V328" i="16" s="1"/>
  <c r="P323" i="16"/>
  <c r="O323" i="16" s="1"/>
  <c r="N324" i="16" s="1"/>
  <c r="L322" i="16"/>
  <c r="K322" i="16" s="1"/>
  <c r="J323" i="16" s="1"/>
  <c r="H324" i="16"/>
  <c r="G324" i="16" s="1"/>
  <c r="F325" i="16" s="1"/>
  <c r="AB326" i="16"/>
  <c r="AA326" i="16"/>
  <c r="Z327" i="16" s="1"/>
  <c r="AC326" i="16"/>
  <c r="AN123" i="16"/>
  <c r="C123" i="16"/>
  <c r="X256" i="12"/>
  <c r="W256" i="12" s="1"/>
  <c r="V257" i="12" s="1"/>
  <c r="AC252" i="12"/>
  <c r="AB252" i="12"/>
  <c r="S184" i="12"/>
  <c r="R185" i="12" s="1"/>
  <c r="H320" i="12"/>
  <c r="G320" i="12" s="1"/>
  <c r="F321" i="12" s="1"/>
  <c r="L320" i="12"/>
  <c r="K320" i="12" s="1"/>
  <c r="J321" i="12" s="1"/>
  <c r="P319" i="12"/>
  <c r="O319" i="12" s="1"/>
  <c r="N320" i="12" s="1"/>
  <c r="AM121" i="12"/>
  <c r="B122" i="12"/>
  <c r="U213" i="16" l="1"/>
  <c r="AO213" i="16" s="1"/>
  <c r="T213" i="16"/>
  <c r="T213" i="14"/>
  <c r="U213" i="14"/>
  <c r="AO213" i="14" s="1"/>
  <c r="L325" i="17"/>
  <c r="K325" i="17" s="1"/>
  <c r="J326" i="17" s="1"/>
  <c r="Y328" i="17"/>
  <c r="X328" i="17"/>
  <c r="W328" i="17"/>
  <c r="V329" i="17" s="1"/>
  <c r="P326" i="17"/>
  <c r="O326" i="17" s="1"/>
  <c r="N327" i="17" s="1"/>
  <c r="AC328" i="17"/>
  <c r="AB328" i="17"/>
  <c r="AA328" i="17"/>
  <c r="Z329" i="17" s="1"/>
  <c r="H325" i="17"/>
  <c r="G325" i="17" s="1"/>
  <c r="F326" i="17" s="1"/>
  <c r="AM124" i="17"/>
  <c r="B125" i="17"/>
  <c r="S212" i="17"/>
  <c r="R213" i="17" s="1"/>
  <c r="H323" i="14"/>
  <c r="G323" i="14" s="1"/>
  <c r="F324" i="14" s="1"/>
  <c r="AC326" i="14"/>
  <c r="AB326" i="14"/>
  <c r="AA326" i="14"/>
  <c r="Z327" i="14" s="1"/>
  <c r="P324" i="14"/>
  <c r="O324" i="14" s="1"/>
  <c r="N325" i="14" s="1"/>
  <c r="Y326" i="14"/>
  <c r="X326" i="14"/>
  <c r="W326" i="14"/>
  <c r="V327" i="14" s="1"/>
  <c r="L323" i="14"/>
  <c r="K323" i="14" s="1"/>
  <c r="J324" i="14" s="1"/>
  <c r="AN123" i="14"/>
  <c r="C123" i="14"/>
  <c r="P324" i="16"/>
  <c r="O324" i="16" s="1"/>
  <c r="N325" i="16" s="1"/>
  <c r="AC327" i="16"/>
  <c r="AB327" i="16"/>
  <c r="AA327" i="16"/>
  <c r="Z328" i="16" s="1"/>
  <c r="Y328" i="16"/>
  <c r="X328" i="16"/>
  <c r="W328" i="16"/>
  <c r="V329" i="16" s="1"/>
  <c r="H325" i="16"/>
  <c r="G325" i="16" s="1"/>
  <c r="F326" i="16" s="1"/>
  <c r="L323" i="16"/>
  <c r="K323" i="16" s="1"/>
  <c r="J324" i="16" s="1"/>
  <c r="AM123" i="16"/>
  <c r="B124" i="16"/>
  <c r="AA252" i="12"/>
  <c r="Z253" i="12" s="1"/>
  <c r="Y257" i="12"/>
  <c r="X257" i="12"/>
  <c r="T185" i="12"/>
  <c r="U185" i="12"/>
  <c r="AO185" i="12" s="1"/>
  <c r="L321" i="12"/>
  <c r="K321" i="12" s="1"/>
  <c r="J322" i="12" s="1"/>
  <c r="H321" i="12"/>
  <c r="G321" i="12" s="1"/>
  <c r="F322" i="12" s="1"/>
  <c r="P320" i="12"/>
  <c r="O320" i="12" s="1"/>
  <c r="N321" i="12" s="1"/>
  <c r="AL122" i="12"/>
  <c r="D122" i="12"/>
  <c r="S213" i="16" l="1"/>
  <c r="R214" i="16" s="1"/>
  <c r="U214" i="16" s="1"/>
  <c r="AO214" i="16" s="1"/>
  <c r="T214" i="16"/>
  <c r="S213" i="14"/>
  <c r="R214" i="14" s="1"/>
  <c r="W329" i="17"/>
  <c r="V330" i="17"/>
  <c r="Y329" i="17"/>
  <c r="X329" i="17"/>
  <c r="AA329" i="17"/>
  <c r="AC329" i="17"/>
  <c r="AB329" i="17"/>
  <c r="Z330" i="17"/>
  <c r="H326" i="17"/>
  <c r="G326" i="17" s="1"/>
  <c r="F327" i="17" s="1"/>
  <c r="P327" i="17"/>
  <c r="O327" i="17" s="1"/>
  <c r="N328" i="17" s="1"/>
  <c r="L326" i="17"/>
  <c r="K326" i="17" s="1"/>
  <c r="J327" i="17" s="1"/>
  <c r="AL125" i="17"/>
  <c r="D125" i="17"/>
  <c r="T213" i="17"/>
  <c r="U213" i="17"/>
  <c r="AO213" i="17" s="1"/>
  <c r="P325" i="14"/>
  <c r="O325" i="14" s="1"/>
  <c r="N326" i="14" s="1"/>
  <c r="AA327" i="14"/>
  <c r="Z328" i="14" s="1"/>
  <c r="AC327" i="14"/>
  <c r="AB327" i="14"/>
  <c r="L324" i="14"/>
  <c r="K324" i="14" s="1"/>
  <c r="J325" i="14" s="1"/>
  <c r="H324" i="14"/>
  <c r="G324" i="14" s="1"/>
  <c r="F325" i="14" s="1"/>
  <c r="W327" i="14"/>
  <c r="V328" i="14"/>
  <c r="Y327" i="14"/>
  <c r="X327" i="14"/>
  <c r="AM123" i="14"/>
  <c r="B124" i="14"/>
  <c r="L324" i="16"/>
  <c r="K324" i="16" s="1"/>
  <c r="J325" i="16" s="1"/>
  <c r="H326" i="16"/>
  <c r="G326" i="16" s="1"/>
  <c r="F327" i="16" s="1"/>
  <c r="P325" i="16"/>
  <c r="O325" i="16" s="1"/>
  <c r="N326" i="16" s="1"/>
  <c r="W329" i="16"/>
  <c r="V330" i="16"/>
  <c r="Y329" i="16"/>
  <c r="X329" i="16"/>
  <c r="AL124" i="16"/>
  <c r="D124" i="16"/>
  <c r="AC328" i="16"/>
  <c r="AB328" i="16"/>
  <c r="AA328" i="16"/>
  <c r="Z329" i="16" s="1"/>
  <c r="AB253" i="12"/>
  <c r="AC253" i="12"/>
  <c r="W257" i="12"/>
  <c r="V258" i="12" s="1"/>
  <c r="S185" i="12"/>
  <c r="R186" i="12" s="1"/>
  <c r="P321" i="12"/>
  <c r="O321" i="12" s="1"/>
  <c r="N322" i="12" s="1"/>
  <c r="L322" i="12"/>
  <c r="K322" i="12" s="1"/>
  <c r="J323" i="12" s="1"/>
  <c r="H322" i="12"/>
  <c r="G322" i="12" s="1"/>
  <c r="F323" i="12" s="1"/>
  <c r="AN122" i="12"/>
  <c r="C122" i="12"/>
  <c r="S214" i="16" l="1"/>
  <c r="R215" i="16" s="1"/>
  <c r="T214" i="14"/>
  <c r="U214" i="14"/>
  <c r="AO214" i="14" s="1"/>
  <c r="L327" i="17"/>
  <c r="K327" i="17" s="1"/>
  <c r="J328" i="17" s="1"/>
  <c r="P328" i="17"/>
  <c r="O328" i="17" s="1"/>
  <c r="N329" i="17" s="1"/>
  <c r="H327" i="17"/>
  <c r="G327" i="17" s="1"/>
  <c r="F328" i="17" s="1"/>
  <c r="AB330" i="17"/>
  <c r="AA330" i="17"/>
  <c r="Z331" i="17" s="1"/>
  <c r="AC330" i="17"/>
  <c r="X330" i="17"/>
  <c r="W330" i="17"/>
  <c r="V331" i="17" s="1"/>
  <c r="Y330" i="17"/>
  <c r="S213" i="17"/>
  <c r="R214" i="17" s="1"/>
  <c r="AN125" i="17"/>
  <c r="C125" i="17"/>
  <c r="H325" i="14"/>
  <c r="G325" i="14" s="1"/>
  <c r="F326" i="14" s="1"/>
  <c r="L325" i="14"/>
  <c r="K325" i="14" s="1"/>
  <c r="J326" i="14" s="1"/>
  <c r="P326" i="14"/>
  <c r="O326" i="14" s="1"/>
  <c r="N327" i="14" s="1"/>
  <c r="X328" i="14"/>
  <c r="W328" i="14"/>
  <c r="V329" i="14" s="1"/>
  <c r="Y328" i="14"/>
  <c r="AB328" i="14"/>
  <c r="AA328" i="14"/>
  <c r="Z329" i="14" s="1"/>
  <c r="AC328" i="14"/>
  <c r="AL124" i="14"/>
  <c r="D124" i="14"/>
  <c r="P326" i="16"/>
  <c r="O326" i="16" s="1"/>
  <c r="N327" i="16" s="1"/>
  <c r="H327" i="16"/>
  <c r="G327" i="16" s="1"/>
  <c r="F328" i="16" s="1"/>
  <c r="L325" i="16"/>
  <c r="K325" i="16" s="1"/>
  <c r="J326" i="16" s="1"/>
  <c r="X330" i="16"/>
  <c r="W330" i="16"/>
  <c r="V331" i="16" s="1"/>
  <c r="Y330" i="16"/>
  <c r="AA329" i="16"/>
  <c r="Z330" i="16" s="1"/>
  <c r="AC329" i="16"/>
  <c r="AB329" i="16"/>
  <c r="AN124" i="16"/>
  <c r="C124" i="16"/>
  <c r="AA253" i="12"/>
  <c r="Z254" i="12" s="1"/>
  <c r="X258" i="12"/>
  <c r="Y258" i="12"/>
  <c r="U186" i="12"/>
  <c r="AO186" i="12" s="1"/>
  <c r="T186" i="12"/>
  <c r="L323" i="12"/>
  <c r="K323" i="12" s="1"/>
  <c r="J324" i="12" s="1"/>
  <c r="H323" i="12"/>
  <c r="G323" i="12" s="1"/>
  <c r="F324" i="12" s="1"/>
  <c r="P322" i="12"/>
  <c r="O322" i="12" s="1"/>
  <c r="N323" i="12" s="1"/>
  <c r="AM122" i="12"/>
  <c r="B123" i="12"/>
  <c r="T215" i="16" l="1"/>
  <c r="U215" i="16"/>
  <c r="AO215" i="16" s="1"/>
  <c r="S215" i="16"/>
  <c r="R216" i="16" s="1"/>
  <c r="S214" i="14"/>
  <c r="R215" i="14" s="1"/>
  <c r="Y331" i="17"/>
  <c r="X331" i="17"/>
  <c r="W331" i="17"/>
  <c r="V332" i="17" s="1"/>
  <c r="H328" i="17"/>
  <c r="G328" i="17" s="1"/>
  <c r="F329" i="17" s="1"/>
  <c r="P329" i="17"/>
  <c r="O329" i="17" s="1"/>
  <c r="N330" i="17" s="1"/>
  <c r="AC331" i="17"/>
  <c r="AB331" i="17"/>
  <c r="AA331" i="17"/>
  <c r="Z332" i="17" s="1"/>
  <c r="L328" i="17"/>
  <c r="K328" i="17" s="1"/>
  <c r="J329" i="17" s="1"/>
  <c r="U214" i="17"/>
  <c r="AO214" i="17" s="1"/>
  <c r="T214" i="17"/>
  <c r="AM125" i="17"/>
  <c r="B126" i="17"/>
  <c r="P327" i="14"/>
  <c r="O327" i="14" s="1"/>
  <c r="N328" i="14" s="1"/>
  <c r="L326" i="14"/>
  <c r="K326" i="14" s="1"/>
  <c r="J327" i="14" s="1"/>
  <c r="AC329" i="14"/>
  <c r="AB329" i="14"/>
  <c r="AA329" i="14"/>
  <c r="Z330" i="14" s="1"/>
  <c r="Y329" i="14"/>
  <c r="X329" i="14"/>
  <c r="W329" i="14"/>
  <c r="V330" i="14" s="1"/>
  <c r="H326" i="14"/>
  <c r="G326" i="14" s="1"/>
  <c r="F327" i="14" s="1"/>
  <c r="AN124" i="14"/>
  <c r="C124" i="14"/>
  <c r="AB330" i="16"/>
  <c r="AA330" i="16"/>
  <c r="Z331" i="16" s="1"/>
  <c r="AC330" i="16"/>
  <c r="H328" i="16"/>
  <c r="G328" i="16" s="1"/>
  <c r="F329" i="16" s="1"/>
  <c r="L326" i="16"/>
  <c r="K326" i="16" s="1"/>
  <c r="J327" i="16" s="1"/>
  <c r="Y331" i="16"/>
  <c r="X331" i="16"/>
  <c r="W331" i="16"/>
  <c r="V332" i="16" s="1"/>
  <c r="P327" i="16"/>
  <c r="O327" i="16" s="1"/>
  <c r="N328" i="16" s="1"/>
  <c r="AM124" i="16"/>
  <c r="B125" i="16"/>
  <c r="AB254" i="12"/>
  <c r="AC254" i="12"/>
  <c r="AA254" i="12" s="1"/>
  <c r="Z255" i="12" s="1"/>
  <c r="W258" i="12"/>
  <c r="V259" i="12" s="1"/>
  <c r="X259" i="12" s="1"/>
  <c r="S186" i="12"/>
  <c r="R187" i="12" s="1"/>
  <c r="H324" i="12"/>
  <c r="G324" i="12" s="1"/>
  <c r="F325" i="12" s="1"/>
  <c r="P323" i="12"/>
  <c r="O323" i="12" s="1"/>
  <c r="N324" i="12" s="1"/>
  <c r="L324" i="12"/>
  <c r="K324" i="12" s="1"/>
  <c r="J325" i="12" s="1"/>
  <c r="AL123" i="12"/>
  <c r="D123" i="12"/>
  <c r="U216" i="16" l="1"/>
  <c r="AO216" i="16" s="1"/>
  <c r="T216" i="16"/>
  <c r="S216" i="16"/>
  <c r="R217" i="16" s="1"/>
  <c r="U215" i="14"/>
  <c r="AO215" i="14" s="1"/>
  <c r="T215" i="14"/>
  <c r="H329" i="17"/>
  <c r="G329" i="17" s="1"/>
  <c r="F330" i="17" s="1"/>
  <c r="Y332" i="17"/>
  <c r="X332" i="17"/>
  <c r="W332" i="17"/>
  <c r="V333" i="17" s="1"/>
  <c r="AC332" i="17"/>
  <c r="AB332" i="17"/>
  <c r="AA332" i="17"/>
  <c r="Z333" i="17" s="1"/>
  <c r="L329" i="17"/>
  <c r="K329" i="17" s="1"/>
  <c r="J330" i="17" s="1"/>
  <c r="P330" i="17"/>
  <c r="O330" i="17" s="1"/>
  <c r="N331" i="17" s="1"/>
  <c r="AL126" i="17"/>
  <c r="D126" i="17"/>
  <c r="S214" i="17"/>
  <c r="R215" i="17" s="1"/>
  <c r="Y330" i="14"/>
  <c r="X330" i="14"/>
  <c r="W330" i="14"/>
  <c r="V331" i="14" s="1"/>
  <c r="L327" i="14"/>
  <c r="K327" i="14" s="1"/>
  <c r="J328" i="14" s="1"/>
  <c r="H327" i="14"/>
  <c r="G327" i="14" s="1"/>
  <c r="F328" i="14" s="1"/>
  <c r="AC330" i="14"/>
  <c r="AB330" i="14"/>
  <c r="AA330" i="14"/>
  <c r="Z331" i="14" s="1"/>
  <c r="P328" i="14"/>
  <c r="O328" i="14" s="1"/>
  <c r="N329" i="14" s="1"/>
  <c r="AM124" i="14"/>
  <c r="B125" i="14"/>
  <c r="P328" i="16"/>
  <c r="O328" i="16" s="1"/>
  <c r="N329" i="16" s="1"/>
  <c r="L327" i="16"/>
  <c r="K327" i="16" s="1"/>
  <c r="J328" i="16" s="1"/>
  <c r="Y332" i="16"/>
  <c r="X332" i="16"/>
  <c r="W332" i="16"/>
  <c r="V333" i="16" s="1"/>
  <c r="H329" i="16"/>
  <c r="G329" i="16" s="1"/>
  <c r="F330" i="16" s="1"/>
  <c r="AL125" i="16"/>
  <c r="D125" i="16"/>
  <c r="Z332" i="16"/>
  <c r="AC331" i="16"/>
  <c r="AB331" i="16"/>
  <c r="AA331" i="16"/>
  <c r="AB255" i="12"/>
  <c r="AC255" i="12"/>
  <c r="AA255" i="12" s="1"/>
  <c r="Z256" i="12" s="1"/>
  <c r="Y259" i="12"/>
  <c r="W259" i="12" s="1"/>
  <c r="V260" i="12" s="1"/>
  <c r="Y260" i="12" s="1"/>
  <c r="T187" i="12"/>
  <c r="U187" i="12"/>
  <c r="AO187" i="12" s="1"/>
  <c r="H325" i="12"/>
  <c r="G325" i="12" s="1"/>
  <c r="F326" i="12" s="1"/>
  <c r="L325" i="12"/>
  <c r="K325" i="12" s="1"/>
  <c r="J326" i="12" s="1"/>
  <c r="P324" i="12"/>
  <c r="O324" i="12" s="1"/>
  <c r="N325" i="12" s="1"/>
  <c r="AN123" i="12"/>
  <c r="C123" i="12"/>
  <c r="T217" i="16" l="1"/>
  <c r="U217" i="16"/>
  <c r="AO217" i="16" s="1"/>
  <c r="S217" i="16"/>
  <c r="R218" i="16" s="1"/>
  <c r="S215" i="14"/>
  <c r="R216" i="14" s="1"/>
  <c r="W333" i="17"/>
  <c r="Y333" i="17"/>
  <c r="X333" i="17"/>
  <c r="V334" i="17"/>
  <c r="AA333" i="17"/>
  <c r="Z334" i="17"/>
  <c r="AC333" i="17"/>
  <c r="AB333" i="17"/>
  <c r="L330" i="17"/>
  <c r="K330" i="17" s="1"/>
  <c r="J331" i="17" s="1"/>
  <c r="P331" i="17"/>
  <c r="O331" i="17" s="1"/>
  <c r="N332" i="17" s="1"/>
  <c r="H330" i="17"/>
  <c r="G330" i="17" s="1"/>
  <c r="F331" i="17" s="1"/>
  <c r="AN126" i="17"/>
  <c r="C126" i="17"/>
  <c r="T215" i="17"/>
  <c r="U215" i="17"/>
  <c r="AO215" i="17" s="1"/>
  <c r="L328" i="14"/>
  <c r="K328" i="14" s="1"/>
  <c r="J329" i="14" s="1"/>
  <c r="V332" i="14"/>
  <c r="Y331" i="14"/>
  <c r="W331" i="14"/>
  <c r="X331" i="14"/>
  <c r="P329" i="14"/>
  <c r="O329" i="14" s="1"/>
  <c r="N330" i="14" s="1"/>
  <c r="H328" i="14"/>
  <c r="G328" i="14" s="1"/>
  <c r="F329" i="14" s="1"/>
  <c r="AC331" i="14"/>
  <c r="AA331" i="14"/>
  <c r="Z332" i="14" s="1"/>
  <c r="AB331" i="14"/>
  <c r="AL125" i="14"/>
  <c r="D125" i="14"/>
  <c r="L328" i="16"/>
  <c r="K328" i="16" s="1"/>
  <c r="J329" i="16" s="1"/>
  <c r="H330" i="16"/>
  <c r="G330" i="16" s="1"/>
  <c r="F331" i="16" s="1"/>
  <c r="W333" i="16"/>
  <c r="V334" i="16" s="1"/>
  <c r="Y333" i="16"/>
  <c r="X333" i="16"/>
  <c r="P329" i="16"/>
  <c r="O329" i="16" s="1"/>
  <c r="N330" i="16" s="1"/>
  <c r="AC332" i="16"/>
  <c r="AB332" i="16"/>
  <c r="AA332" i="16"/>
  <c r="Z333" i="16" s="1"/>
  <c r="AN125" i="16"/>
  <c r="C125" i="16"/>
  <c r="X260" i="12"/>
  <c r="W260" i="12" s="1"/>
  <c r="V261" i="12" s="1"/>
  <c r="AC256" i="12"/>
  <c r="AB256" i="12"/>
  <c r="S187" i="12"/>
  <c r="R188" i="12" s="1"/>
  <c r="P325" i="12"/>
  <c r="O325" i="12" s="1"/>
  <c r="N326" i="12" s="1"/>
  <c r="L326" i="12"/>
  <c r="K326" i="12" s="1"/>
  <c r="J327" i="12" s="1"/>
  <c r="H326" i="12"/>
  <c r="G326" i="12" s="1"/>
  <c r="F327" i="12" s="1"/>
  <c r="AM123" i="12"/>
  <c r="B124" i="12"/>
  <c r="U218" i="16" l="1"/>
  <c r="AO218" i="16" s="1"/>
  <c r="T218" i="16"/>
  <c r="S218" i="16"/>
  <c r="R219" i="16" s="1"/>
  <c r="T216" i="14"/>
  <c r="U216" i="14"/>
  <c r="AO216" i="14" s="1"/>
  <c r="H331" i="17"/>
  <c r="G331" i="17" s="1"/>
  <c r="F332" i="17" s="1"/>
  <c r="P332" i="17"/>
  <c r="O332" i="17" s="1"/>
  <c r="N333" i="17" s="1"/>
  <c r="L331" i="17"/>
  <c r="K331" i="17" s="1"/>
  <c r="J332" i="17" s="1"/>
  <c r="AM126" i="17"/>
  <c r="B127" i="17"/>
  <c r="X334" i="17"/>
  <c r="W334" i="17"/>
  <c r="Y334" i="17"/>
  <c r="V335" i="17"/>
  <c r="S215" i="17"/>
  <c r="R216" i="17" s="1"/>
  <c r="AB334" i="17"/>
  <c r="AA334" i="17"/>
  <c r="Z335" i="17"/>
  <c r="AC334" i="17"/>
  <c r="H329" i="14"/>
  <c r="G329" i="14" s="1"/>
  <c r="F330" i="14" s="1"/>
  <c r="P330" i="14"/>
  <c r="O330" i="14" s="1"/>
  <c r="N331" i="14" s="1"/>
  <c r="L329" i="14"/>
  <c r="K329" i="14" s="1"/>
  <c r="J330" i="14" s="1"/>
  <c r="Z333" i="14"/>
  <c r="AC332" i="14"/>
  <c r="AB332" i="14"/>
  <c r="AA332" i="14"/>
  <c r="V333" i="14"/>
  <c r="Y332" i="14"/>
  <c r="X332" i="14"/>
  <c r="W332" i="14"/>
  <c r="AN125" i="14"/>
  <c r="C125" i="14"/>
  <c r="P330" i="16"/>
  <c r="O330" i="16" s="1"/>
  <c r="N331" i="16" s="1"/>
  <c r="H331" i="16"/>
  <c r="G331" i="16" s="1"/>
  <c r="F332" i="16" s="1"/>
  <c r="AA333" i="16"/>
  <c r="Z334" i="16" s="1"/>
  <c r="AC333" i="16"/>
  <c r="AB333" i="16"/>
  <c r="L329" i="16"/>
  <c r="K329" i="16" s="1"/>
  <c r="J330" i="16" s="1"/>
  <c r="AM125" i="16"/>
  <c r="B126" i="16"/>
  <c r="X334" i="16"/>
  <c r="W334" i="16"/>
  <c r="V335" i="16" s="1"/>
  <c r="Y334" i="16"/>
  <c r="AA256" i="12"/>
  <c r="Z257" i="12" s="1"/>
  <c r="AB257" i="12" s="1"/>
  <c r="X261" i="12"/>
  <c r="Y261" i="12"/>
  <c r="U188" i="12"/>
  <c r="AO188" i="12" s="1"/>
  <c r="T188" i="12"/>
  <c r="H327" i="12"/>
  <c r="G327" i="12" s="1"/>
  <c r="F328" i="12" s="1"/>
  <c r="L327" i="12"/>
  <c r="K327" i="12" s="1"/>
  <c r="J328" i="12" s="1"/>
  <c r="P326" i="12"/>
  <c r="O326" i="12" s="1"/>
  <c r="N327" i="12" s="1"/>
  <c r="AL124" i="12"/>
  <c r="D124" i="12"/>
  <c r="U219" i="16" l="1"/>
  <c r="AO219" i="16" s="1"/>
  <c r="T219" i="16"/>
  <c r="S219" i="16"/>
  <c r="R220" i="16" s="1"/>
  <c r="S216" i="14"/>
  <c r="R217" i="14" s="1"/>
  <c r="L332" i="17"/>
  <c r="K332" i="17" s="1"/>
  <c r="J333" i="17" s="1"/>
  <c r="P333" i="17"/>
  <c r="O333" i="17" s="1"/>
  <c r="N334" i="17" s="1"/>
  <c r="H332" i="17"/>
  <c r="G332" i="17" s="1"/>
  <c r="F333" i="17" s="1"/>
  <c r="AC335" i="17"/>
  <c r="AB335" i="17"/>
  <c r="AA335" i="17"/>
  <c r="Z336" i="17" s="1"/>
  <c r="Y335" i="17"/>
  <c r="X335" i="17"/>
  <c r="W335" i="17"/>
  <c r="V336" i="17" s="1"/>
  <c r="AL127" i="17"/>
  <c r="D127" i="17"/>
  <c r="U216" i="17"/>
  <c r="AO216" i="17" s="1"/>
  <c r="T216" i="17"/>
  <c r="L330" i="14"/>
  <c r="K330" i="14" s="1"/>
  <c r="J331" i="14" s="1"/>
  <c r="P331" i="14"/>
  <c r="O331" i="14" s="1"/>
  <c r="N332" i="14" s="1"/>
  <c r="H330" i="14"/>
  <c r="G330" i="14" s="1"/>
  <c r="F331" i="14" s="1"/>
  <c r="W333" i="14"/>
  <c r="V334" i="14" s="1"/>
  <c r="Y333" i="14"/>
  <c r="X333" i="14"/>
  <c r="AA333" i="14"/>
  <c r="Z334" i="14" s="1"/>
  <c r="AC333" i="14"/>
  <c r="AB333" i="14"/>
  <c r="AM125" i="14"/>
  <c r="B126" i="14"/>
  <c r="AB334" i="16"/>
  <c r="AA334" i="16"/>
  <c r="Z335" i="16" s="1"/>
  <c r="AC334" i="16"/>
  <c r="H332" i="16"/>
  <c r="G332" i="16" s="1"/>
  <c r="F333" i="16" s="1"/>
  <c r="L330" i="16"/>
  <c r="K330" i="16" s="1"/>
  <c r="J331" i="16" s="1"/>
  <c r="P331" i="16"/>
  <c r="O331" i="16" s="1"/>
  <c r="N332" i="16" s="1"/>
  <c r="Y335" i="16"/>
  <c r="X335" i="16"/>
  <c r="W335" i="16"/>
  <c r="V336" i="16" s="1"/>
  <c r="D126" i="16"/>
  <c r="AL126" i="16"/>
  <c r="AC257" i="12"/>
  <c r="AA257" i="12" s="1"/>
  <c r="Z258" i="12" s="1"/>
  <c r="W261" i="12"/>
  <c r="V262" i="12" s="1"/>
  <c r="X262" i="12" s="1"/>
  <c r="S188" i="12"/>
  <c r="R189" i="12" s="1"/>
  <c r="L328" i="12"/>
  <c r="K328" i="12" s="1"/>
  <c r="J329" i="12" s="1"/>
  <c r="H328" i="12"/>
  <c r="G328" i="12" s="1"/>
  <c r="F329" i="12" s="1"/>
  <c r="P327" i="12"/>
  <c r="O327" i="12" s="1"/>
  <c r="N328" i="12" s="1"/>
  <c r="AN124" i="12"/>
  <c r="C124" i="12"/>
  <c r="T220" i="16" l="1"/>
  <c r="U220" i="16"/>
  <c r="AO220" i="16" s="1"/>
  <c r="S220" i="16"/>
  <c r="R221" i="16" s="1"/>
  <c r="U217" i="14"/>
  <c r="AO217" i="14" s="1"/>
  <c r="T217" i="14"/>
  <c r="AC336" i="17"/>
  <c r="AB336" i="17"/>
  <c r="AA336" i="17"/>
  <c r="Z337" i="17" s="1"/>
  <c r="Y336" i="17"/>
  <c r="X336" i="17"/>
  <c r="W336" i="17"/>
  <c r="V337" i="17" s="1"/>
  <c r="P334" i="17"/>
  <c r="O334" i="17" s="1"/>
  <c r="N335" i="17" s="1"/>
  <c r="S216" i="17"/>
  <c r="R217" i="17" s="1"/>
  <c r="AN127" i="17"/>
  <c r="C127" i="17"/>
  <c r="H333" i="17"/>
  <c r="G333" i="17" s="1"/>
  <c r="F334" i="17" s="1"/>
  <c r="L333" i="17"/>
  <c r="K333" i="17" s="1"/>
  <c r="J334" i="17" s="1"/>
  <c r="X334" i="14"/>
  <c r="W334" i="14"/>
  <c r="V335" i="14" s="1"/>
  <c r="Y334" i="14"/>
  <c r="H331" i="14"/>
  <c r="G331" i="14" s="1"/>
  <c r="F332" i="14" s="1"/>
  <c r="AB334" i="14"/>
  <c r="AA334" i="14"/>
  <c r="Z335" i="14" s="1"/>
  <c r="AC334" i="14"/>
  <c r="N333" i="14"/>
  <c r="P332" i="14"/>
  <c r="O332" i="14" s="1"/>
  <c r="L331" i="14"/>
  <c r="K331" i="14" s="1"/>
  <c r="J332" i="14" s="1"/>
  <c r="AL126" i="14"/>
  <c r="D126" i="14"/>
  <c r="P332" i="16"/>
  <c r="O332" i="16" s="1"/>
  <c r="N333" i="16" s="1"/>
  <c r="L331" i="16"/>
  <c r="K331" i="16" s="1"/>
  <c r="J332" i="16" s="1"/>
  <c r="H333" i="16"/>
  <c r="G333" i="16" s="1"/>
  <c r="F334" i="16" s="1"/>
  <c r="AN126" i="16"/>
  <c r="C126" i="16"/>
  <c r="Y336" i="16"/>
  <c r="X336" i="16"/>
  <c r="W336" i="16"/>
  <c r="V337" i="16" s="1"/>
  <c r="AC335" i="16"/>
  <c r="AB335" i="16"/>
  <c r="AA335" i="16"/>
  <c r="Z336" i="16" s="1"/>
  <c r="Y262" i="12"/>
  <c r="AC258" i="12"/>
  <c r="AB258" i="12"/>
  <c r="AA258" i="12"/>
  <c r="Z259" i="12" s="1"/>
  <c r="AB259" i="12" s="1"/>
  <c r="W262" i="12"/>
  <c r="V263" i="12" s="1"/>
  <c r="X263" i="12" s="1"/>
  <c r="U189" i="12"/>
  <c r="AO189" i="12" s="1"/>
  <c r="T189" i="12"/>
  <c r="P328" i="12"/>
  <c r="O328" i="12" s="1"/>
  <c r="N329" i="12" s="1"/>
  <c r="H329" i="12"/>
  <c r="G329" i="12" s="1"/>
  <c r="F330" i="12" s="1"/>
  <c r="L329" i="12"/>
  <c r="K329" i="12" s="1"/>
  <c r="J330" i="12" s="1"/>
  <c r="AM124" i="12"/>
  <c r="B125" i="12"/>
  <c r="T221" i="16" l="1"/>
  <c r="U221" i="16"/>
  <c r="S217" i="14"/>
  <c r="R218" i="14" s="1"/>
  <c r="H334" i="17"/>
  <c r="G334" i="17" s="1"/>
  <c r="F335" i="17" s="1"/>
  <c r="P335" i="17"/>
  <c r="O335" i="17" s="1"/>
  <c r="N336" i="17" s="1"/>
  <c r="AA337" i="17"/>
  <c r="AC337" i="17"/>
  <c r="AB337" i="17"/>
  <c r="Z338" i="17"/>
  <c r="W337" i="17"/>
  <c r="V338" i="17"/>
  <c r="Y337" i="17"/>
  <c r="X337" i="17"/>
  <c r="L334" i="17"/>
  <c r="K334" i="17" s="1"/>
  <c r="J335" i="17" s="1"/>
  <c r="T217" i="17"/>
  <c r="U217" i="17"/>
  <c r="AO217" i="17" s="1"/>
  <c r="AM127" i="17"/>
  <c r="B128" i="17"/>
  <c r="AC335" i="14"/>
  <c r="AB335" i="14"/>
  <c r="AA335" i="14"/>
  <c r="Z336" i="14" s="1"/>
  <c r="L332" i="14"/>
  <c r="K332" i="14" s="1"/>
  <c r="J333" i="14" s="1"/>
  <c r="H332" i="14"/>
  <c r="G332" i="14" s="1"/>
  <c r="F333" i="14" s="1"/>
  <c r="P333" i="14"/>
  <c r="O333" i="14" s="1"/>
  <c r="N334" i="14" s="1"/>
  <c r="Y335" i="14"/>
  <c r="X335" i="14"/>
  <c r="W335" i="14"/>
  <c r="V336" i="14" s="1"/>
  <c r="AN126" i="14"/>
  <c r="C126" i="14"/>
  <c r="H334" i="16"/>
  <c r="G334" i="16" s="1"/>
  <c r="F335" i="16" s="1"/>
  <c r="L332" i="16"/>
  <c r="K332" i="16" s="1"/>
  <c r="J333" i="16" s="1"/>
  <c r="P333" i="16"/>
  <c r="O333" i="16" s="1"/>
  <c r="N334" i="16" s="1"/>
  <c r="W337" i="16"/>
  <c r="V338" i="16" s="1"/>
  <c r="Y337" i="16"/>
  <c r="X337" i="16"/>
  <c r="AC336" i="16"/>
  <c r="AB336" i="16"/>
  <c r="AA336" i="16"/>
  <c r="Z337" i="16" s="1"/>
  <c r="AM126" i="16"/>
  <c r="B127" i="16"/>
  <c r="Y263" i="12"/>
  <c r="AC259" i="12"/>
  <c r="AA259" i="12" s="1"/>
  <c r="Z260" i="12" s="1"/>
  <c r="W263" i="12"/>
  <c r="V264" i="12" s="1"/>
  <c r="Y264" i="12" s="1"/>
  <c r="S189" i="12"/>
  <c r="R190" i="12" s="1"/>
  <c r="L330" i="12"/>
  <c r="K330" i="12" s="1"/>
  <c r="J331" i="12" s="1"/>
  <c r="H330" i="12"/>
  <c r="G330" i="12" s="1"/>
  <c r="F331" i="12" s="1"/>
  <c r="P329" i="12"/>
  <c r="O329" i="12" s="1"/>
  <c r="N330" i="12" s="1"/>
  <c r="AL125" i="12"/>
  <c r="D125" i="12"/>
  <c r="AO221" i="16" l="1"/>
  <c r="S221" i="16"/>
  <c r="R222" i="16" s="1"/>
  <c r="T218" i="14"/>
  <c r="U218" i="14"/>
  <c r="AO218" i="14" s="1"/>
  <c r="L335" i="17"/>
  <c r="K335" i="17" s="1"/>
  <c r="J336" i="17" s="1"/>
  <c r="P336" i="17"/>
  <c r="O336" i="17" s="1"/>
  <c r="N337" i="17" s="1"/>
  <c r="H335" i="17"/>
  <c r="G335" i="17" s="1"/>
  <c r="F336" i="17" s="1"/>
  <c r="AB338" i="17"/>
  <c r="AA338" i="17"/>
  <c r="Z339" i="17" s="1"/>
  <c r="AC338" i="17"/>
  <c r="X338" i="17"/>
  <c r="W338" i="17"/>
  <c r="V339" i="17" s="1"/>
  <c r="Y338" i="17"/>
  <c r="AL128" i="17"/>
  <c r="D128" i="17"/>
  <c r="S217" i="17"/>
  <c r="R218" i="17" s="1"/>
  <c r="AC336" i="14"/>
  <c r="AB336" i="14"/>
  <c r="AA336" i="14"/>
  <c r="Z337" i="14" s="1"/>
  <c r="P334" i="14"/>
  <c r="O334" i="14" s="1"/>
  <c r="N335" i="14" s="1"/>
  <c r="L333" i="14"/>
  <c r="K333" i="14" s="1"/>
  <c r="J334" i="14" s="1"/>
  <c r="Y336" i="14"/>
  <c r="X336" i="14"/>
  <c r="W336" i="14"/>
  <c r="V337" i="14" s="1"/>
  <c r="H333" i="14"/>
  <c r="G333" i="14" s="1"/>
  <c r="F334" i="14" s="1"/>
  <c r="AM126" i="14"/>
  <c r="B127" i="14"/>
  <c r="P334" i="16"/>
  <c r="O334" i="16" s="1"/>
  <c r="N335" i="16" s="1"/>
  <c r="L333" i="16"/>
  <c r="K333" i="16" s="1"/>
  <c r="J334" i="16" s="1"/>
  <c r="H335" i="16"/>
  <c r="G335" i="16" s="1"/>
  <c r="F336" i="16" s="1"/>
  <c r="AL127" i="16"/>
  <c r="D127" i="16"/>
  <c r="AA337" i="16"/>
  <c r="Z338" i="16" s="1"/>
  <c r="AC337" i="16"/>
  <c r="AB337" i="16"/>
  <c r="X338" i="16"/>
  <c r="W338" i="16"/>
  <c r="V339" i="16" s="1"/>
  <c r="Y338" i="16"/>
  <c r="X264" i="12"/>
  <c r="AC260" i="12"/>
  <c r="AB260" i="12"/>
  <c r="AA260" i="12"/>
  <c r="Z261" i="12" s="1"/>
  <c r="AC261" i="12" s="1"/>
  <c r="W264" i="12"/>
  <c r="V265" i="12" s="1"/>
  <c r="Y265" i="12" s="1"/>
  <c r="U190" i="12"/>
  <c r="AO190" i="12" s="1"/>
  <c r="T190" i="12"/>
  <c r="H331" i="12"/>
  <c r="G331" i="12" s="1"/>
  <c r="F332" i="12" s="1"/>
  <c r="P330" i="12"/>
  <c r="O330" i="12" s="1"/>
  <c r="N331" i="12" s="1"/>
  <c r="L331" i="12"/>
  <c r="K331" i="12" s="1"/>
  <c r="J332" i="12" s="1"/>
  <c r="AN125" i="12"/>
  <c r="C125" i="12"/>
  <c r="U222" i="16" l="1"/>
  <c r="AO222" i="16" s="1"/>
  <c r="T222" i="16"/>
  <c r="S218" i="14"/>
  <c r="R219" i="14" s="1"/>
  <c r="Y339" i="17"/>
  <c r="X339" i="17"/>
  <c r="W339" i="17"/>
  <c r="V340" i="17" s="1"/>
  <c r="H336" i="17"/>
  <c r="G336" i="17" s="1"/>
  <c r="F337" i="17" s="1"/>
  <c r="P337" i="17"/>
  <c r="O337" i="17" s="1"/>
  <c r="N338" i="17" s="1"/>
  <c r="AC339" i="17"/>
  <c r="AB339" i="17"/>
  <c r="AA339" i="17"/>
  <c r="Z340" i="17" s="1"/>
  <c r="L336" i="17"/>
  <c r="K336" i="17" s="1"/>
  <c r="J337" i="17" s="1"/>
  <c r="U218" i="17"/>
  <c r="AO218" i="17" s="1"/>
  <c r="T218" i="17"/>
  <c r="AN128" i="17"/>
  <c r="C128" i="17"/>
  <c r="AA337" i="14"/>
  <c r="Z338" i="14"/>
  <c r="AC337" i="14"/>
  <c r="AB337" i="14"/>
  <c r="P335" i="14"/>
  <c r="O335" i="14" s="1"/>
  <c r="N336" i="14" s="1"/>
  <c r="W337" i="14"/>
  <c r="V338" i="14" s="1"/>
  <c r="Y337" i="14"/>
  <c r="X337" i="14"/>
  <c r="H334" i="14"/>
  <c r="G334" i="14" s="1"/>
  <c r="F335" i="14" s="1"/>
  <c r="L334" i="14"/>
  <c r="K334" i="14" s="1"/>
  <c r="J335" i="14" s="1"/>
  <c r="AL127" i="14"/>
  <c r="D127" i="14"/>
  <c r="AB338" i="16"/>
  <c r="AA338" i="16"/>
  <c r="Z339" i="16" s="1"/>
  <c r="AC338" i="16"/>
  <c r="H336" i="16"/>
  <c r="G336" i="16" s="1"/>
  <c r="F337" i="16" s="1"/>
  <c r="L334" i="16"/>
  <c r="K334" i="16" s="1"/>
  <c r="J335" i="16" s="1"/>
  <c r="P335" i="16"/>
  <c r="O335" i="16" s="1"/>
  <c r="N336" i="16" s="1"/>
  <c r="Y339" i="16"/>
  <c r="X339" i="16"/>
  <c r="W339" i="16"/>
  <c r="V340" i="16" s="1"/>
  <c r="AN127" i="16"/>
  <c r="C127" i="16"/>
  <c r="X265" i="12"/>
  <c r="AB261" i="12"/>
  <c r="AA261" i="12"/>
  <c r="Z262" i="12" s="1"/>
  <c r="AB262" i="12" s="1"/>
  <c r="W265" i="12"/>
  <c r="V266" i="12" s="1"/>
  <c r="Y266" i="12" s="1"/>
  <c r="S190" i="12"/>
  <c r="R191" i="12" s="1"/>
  <c r="H332" i="12"/>
  <c r="G332" i="12" s="1"/>
  <c r="F333" i="12" s="1"/>
  <c r="L332" i="12"/>
  <c r="K332" i="12" s="1"/>
  <c r="J333" i="12" s="1"/>
  <c r="P331" i="12"/>
  <c r="O331" i="12" s="1"/>
  <c r="N332" i="12" s="1"/>
  <c r="AM125" i="12"/>
  <c r="B126" i="12"/>
  <c r="S222" i="16" l="1"/>
  <c r="R223" i="16" s="1"/>
  <c r="U219" i="14"/>
  <c r="AO219" i="14" s="1"/>
  <c r="T219" i="14"/>
  <c r="H337" i="17"/>
  <c r="G337" i="17" s="1"/>
  <c r="F338" i="17" s="1"/>
  <c r="Y340" i="17"/>
  <c r="X340" i="17"/>
  <c r="W340" i="17"/>
  <c r="V341" i="17" s="1"/>
  <c r="AC340" i="17"/>
  <c r="AB340" i="17"/>
  <c r="AA340" i="17"/>
  <c r="Z341" i="17" s="1"/>
  <c r="L337" i="17"/>
  <c r="K337" i="17" s="1"/>
  <c r="J338" i="17" s="1"/>
  <c r="P338" i="17"/>
  <c r="O338" i="17" s="1"/>
  <c r="N339" i="17" s="1"/>
  <c r="AM128" i="17"/>
  <c r="B129" i="17"/>
  <c r="S218" i="17"/>
  <c r="R219" i="17" s="1"/>
  <c r="L335" i="14"/>
  <c r="K335" i="14" s="1"/>
  <c r="J336" i="14" s="1"/>
  <c r="H335" i="14"/>
  <c r="G335" i="14" s="1"/>
  <c r="F336" i="14" s="1"/>
  <c r="P336" i="14"/>
  <c r="O336" i="14" s="1"/>
  <c r="N337" i="14" s="1"/>
  <c r="X338" i="14"/>
  <c r="W338" i="14"/>
  <c r="V339" i="14" s="1"/>
  <c r="Y338" i="14"/>
  <c r="AB338" i="14"/>
  <c r="AA338" i="14"/>
  <c r="Z339" i="14" s="1"/>
  <c r="AC338" i="14"/>
  <c r="AN127" i="14"/>
  <c r="C127" i="14"/>
  <c r="P336" i="16"/>
  <c r="O336" i="16" s="1"/>
  <c r="N337" i="16" s="1"/>
  <c r="L335" i="16"/>
  <c r="K335" i="16" s="1"/>
  <c r="J336" i="16" s="1"/>
  <c r="H337" i="16"/>
  <c r="G337" i="16" s="1"/>
  <c r="F338" i="16" s="1"/>
  <c r="AM127" i="16"/>
  <c r="B128" i="16"/>
  <c r="AC339" i="16"/>
  <c r="AB339" i="16"/>
  <c r="AA339" i="16"/>
  <c r="Z340" i="16" s="1"/>
  <c r="Y340" i="16"/>
  <c r="X340" i="16"/>
  <c r="W340" i="16"/>
  <c r="V341" i="16" s="1"/>
  <c r="X266" i="12"/>
  <c r="W266" i="12" s="1"/>
  <c r="V267" i="12" s="1"/>
  <c r="AC262" i="12"/>
  <c r="AA262" i="12" s="1"/>
  <c r="Z263" i="12" s="1"/>
  <c r="AB263" i="12" s="1"/>
  <c r="T191" i="12"/>
  <c r="U191" i="12"/>
  <c r="AO191" i="12" s="1"/>
  <c r="P332" i="12"/>
  <c r="O332" i="12" s="1"/>
  <c r="N333" i="12" s="1"/>
  <c r="L333" i="12"/>
  <c r="K333" i="12" s="1"/>
  <c r="J334" i="12" s="1"/>
  <c r="H333" i="12"/>
  <c r="G333" i="12" s="1"/>
  <c r="F334" i="12" s="1"/>
  <c r="AL126" i="12"/>
  <c r="D126" i="12"/>
  <c r="U223" i="16" l="1"/>
  <c r="AO223" i="16" s="1"/>
  <c r="T223" i="16"/>
  <c r="S219" i="14"/>
  <c r="R220" i="14" s="1"/>
  <c r="W341" i="17"/>
  <c r="Y341" i="17"/>
  <c r="X341" i="17"/>
  <c r="V342" i="17"/>
  <c r="AA341" i="17"/>
  <c r="Z342" i="17"/>
  <c r="AC341" i="17"/>
  <c r="AB341" i="17"/>
  <c r="L338" i="17"/>
  <c r="K338" i="17" s="1"/>
  <c r="J339" i="17" s="1"/>
  <c r="P339" i="17"/>
  <c r="O339" i="17" s="1"/>
  <c r="N340" i="17" s="1"/>
  <c r="H338" i="17"/>
  <c r="G338" i="17" s="1"/>
  <c r="F339" i="17" s="1"/>
  <c r="AL129" i="17"/>
  <c r="D129" i="17"/>
  <c r="T219" i="17"/>
  <c r="U219" i="17"/>
  <c r="AO219" i="17" s="1"/>
  <c r="AC339" i="14"/>
  <c r="AB339" i="14"/>
  <c r="AA339" i="14"/>
  <c r="Z340" i="14" s="1"/>
  <c r="H336" i="14"/>
  <c r="G336" i="14" s="1"/>
  <c r="F337" i="14" s="1"/>
  <c r="P337" i="14"/>
  <c r="O337" i="14" s="1"/>
  <c r="N338" i="14" s="1"/>
  <c r="Y339" i="14"/>
  <c r="X339" i="14"/>
  <c r="W339" i="14"/>
  <c r="V340" i="14" s="1"/>
  <c r="L336" i="14"/>
  <c r="K336" i="14" s="1"/>
  <c r="J337" i="14" s="1"/>
  <c r="AM127" i="14"/>
  <c r="B128" i="14"/>
  <c r="AC340" i="16"/>
  <c r="AB340" i="16"/>
  <c r="AA340" i="16"/>
  <c r="Z341" i="16" s="1"/>
  <c r="H338" i="16"/>
  <c r="G338" i="16" s="1"/>
  <c r="F339" i="16" s="1"/>
  <c r="L336" i="16"/>
  <c r="K336" i="16" s="1"/>
  <c r="J337" i="16" s="1"/>
  <c r="W341" i="16"/>
  <c r="V342" i="16" s="1"/>
  <c r="Y341" i="16"/>
  <c r="X341" i="16"/>
  <c r="P337" i="16"/>
  <c r="O337" i="16" s="1"/>
  <c r="N338" i="16" s="1"/>
  <c r="AL128" i="16"/>
  <c r="D128" i="16"/>
  <c r="Y267" i="12"/>
  <c r="W267" i="12" s="1"/>
  <c r="V268" i="12" s="1"/>
  <c r="X267" i="12"/>
  <c r="AC263" i="12"/>
  <c r="AA263" i="12" s="1"/>
  <c r="Z264" i="12" s="1"/>
  <c r="AC264" i="12" s="1"/>
  <c r="S191" i="12"/>
  <c r="R192" i="12" s="1"/>
  <c r="L334" i="12"/>
  <c r="K334" i="12" s="1"/>
  <c r="J335" i="12" s="1"/>
  <c r="H334" i="12"/>
  <c r="G334" i="12" s="1"/>
  <c r="F335" i="12" s="1"/>
  <c r="P333" i="12"/>
  <c r="O333" i="12" s="1"/>
  <c r="N334" i="12" s="1"/>
  <c r="AN126" i="12"/>
  <c r="C126" i="12"/>
  <c r="S223" i="16" l="1"/>
  <c r="R224" i="16" s="1"/>
  <c r="S219" i="17"/>
  <c r="R220" i="17" s="1"/>
  <c r="T220" i="17" s="1"/>
  <c r="T220" i="14"/>
  <c r="U220" i="14"/>
  <c r="AO220" i="14" s="1"/>
  <c r="H339" i="17"/>
  <c r="G339" i="17" s="1"/>
  <c r="F340" i="17" s="1"/>
  <c r="U220" i="17"/>
  <c r="AO220" i="17" s="1"/>
  <c r="P340" i="17"/>
  <c r="O340" i="17" s="1"/>
  <c r="N341" i="17" s="1"/>
  <c r="L339" i="17"/>
  <c r="K339" i="17" s="1"/>
  <c r="J340" i="17" s="1"/>
  <c r="X342" i="17"/>
  <c r="W342" i="17"/>
  <c r="V343" i="17" s="1"/>
  <c r="Y342" i="17"/>
  <c r="AB342" i="17"/>
  <c r="AA342" i="17"/>
  <c r="Z343" i="17" s="1"/>
  <c r="AC342" i="17"/>
  <c r="AN129" i="17"/>
  <c r="C129" i="17"/>
  <c r="Y340" i="14"/>
  <c r="X340" i="14"/>
  <c r="W340" i="14"/>
  <c r="V341" i="14" s="1"/>
  <c r="AC340" i="14"/>
  <c r="AB340" i="14"/>
  <c r="AA340" i="14"/>
  <c r="Z341" i="14" s="1"/>
  <c r="H337" i="14"/>
  <c r="G337" i="14" s="1"/>
  <c r="F338" i="14" s="1"/>
  <c r="L337" i="14"/>
  <c r="K337" i="14" s="1"/>
  <c r="J338" i="14" s="1"/>
  <c r="P338" i="14"/>
  <c r="O338" i="14" s="1"/>
  <c r="N339" i="14" s="1"/>
  <c r="AL128" i="14"/>
  <c r="D128" i="14"/>
  <c r="H339" i="16"/>
  <c r="G339" i="16" s="1"/>
  <c r="F340" i="16" s="1"/>
  <c r="AA341" i="16"/>
  <c r="Z342" i="16" s="1"/>
  <c r="AC341" i="16"/>
  <c r="AB341" i="16"/>
  <c r="P338" i="16"/>
  <c r="O338" i="16" s="1"/>
  <c r="N339" i="16" s="1"/>
  <c r="L337" i="16"/>
  <c r="K337" i="16" s="1"/>
  <c r="J338" i="16" s="1"/>
  <c r="X342" i="16"/>
  <c r="W342" i="16"/>
  <c r="V343" i="16" s="1"/>
  <c r="Y342" i="16"/>
  <c r="AN128" i="16"/>
  <c r="C128" i="16"/>
  <c r="X268" i="12"/>
  <c r="W268" i="12" s="1"/>
  <c r="V269" i="12" s="1"/>
  <c r="Y268" i="12"/>
  <c r="AB264" i="12"/>
  <c r="AA264" i="12" s="1"/>
  <c r="Z265" i="12" s="1"/>
  <c r="T192" i="12"/>
  <c r="U192" i="12"/>
  <c r="AO192" i="12" s="1"/>
  <c r="H335" i="12"/>
  <c r="G335" i="12" s="1"/>
  <c r="F336" i="12" s="1"/>
  <c r="P334" i="12"/>
  <c r="O334" i="12" s="1"/>
  <c r="N335" i="12" s="1"/>
  <c r="L335" i="12"/>
  <c r="K335" i="12" s="1"/>
  <c r="J336" i="12" s="1"/>
  <c r="AM126" i="12"/>
  <c r="B127" i="12"/>
  <c r="T224" i="16" l="1"/>
  <c r="U224" i="16"/>
  <c r="AO224" i="16" s="1"/>
  <c r="S224" i="16"/>
  <c r="R225" i="16" s="1"/>
  <c r="S220" i="14"/>
  <c r="R221" i="14" s="1"/>
  <c r="Y343" i="17"/>
  <c r="X343" i="17"/>
  <c r="W343" i="17"/>
  <c r="V344" i="17" s="1"/>
  <c r="AC343" i="17"/>
  <c r="AB343" i="17"/>
  <c r="AA343" i="17"/>
  <c r="Z344" i="17" s="1"/>
  <c r="P341" i="17"/>
  <c r="O341" i="17" s="1"/>
  <c r="N342" i="17" s="1"/>
  <c r="H340" i="17"/>
  <c r="G340" i="17" s="1"/>
  <c r="F341" i="17" s="1"/>
  <c r="AM129" i="17"/>
  <c r="B130" i="17"/>
  <c r="S220" i="17"/>
  <c r="R221" i="17" s="1"/>
  <c r="L340" i="17"/>
  <c r="K340" i="17" s="1"/>
  <c r="J341" i="17" s="1"/>
  <c r="P339" i="14"/>
  <c r="O339" i="14" s="1"/>
  <c r="N340" i="14" s="1"/>
  <c r="L338" i="14"/>
  <c r="K338" i="14" s="1"/>
  <c r="J339" i="14" s="1"/>
  <c r="H338" i="14"/>
  <c r="G338" i="14" s="1"/>
  <c r="F339" i="14" s="1"/>
  <c r="W341" i="14"/>
  <c r="V342" i="14" s="1"/>
  <c r="Y341" i="14"/>
  <c r="X341" i="14"/>
  <c r="AA341" i="14"/>
  <c r="Z342" i="14" s="1"/>
  <c r="AC341" i="14"/>
  <c r="AB341" i="14"/>
  <c r="AN128" i="14"/>
  <c r="C128" i="14"/>
  <c r="L338" i="16"/>
  <c r="K338" i="16" s="1"/>
  <c r="J339" i="16" s="1"/>
  <c r="P339" i="16"/>
  <c r="O339" i="16" s="1"/>
  <c r="N340" i="16" s="1"/>
  <c r="Y343" i="16"/>
  <c r="X343" i="16"/>
  <c r="W343" i="16"/>
  <c r="V344" i="16" s="1"/>
  <c r="H340" i="16"/>
  <c r="G340" i="16" s="1"/>
  <c r="F341" i="16" s="1"/>
  <c r="AB342" i="16"/>
  <c r="AA342" i="16"/>
  <c r="Z343" i="16" s="1"/>
  <c r="AC342" i="16"/>
  <c r="AM128" i="16"/>
  <c r="B129" i="16"/>
  <c r="X269" i="12"/>
  <c r="Y269" i="12"/>
  <c r="AC265" i="12"/>
  <c r="AA265" i="12" s="1"/>
  <c r="Z266" i="12" s="1"/>
  <c r="AB265" i="12"/>
  <c r="W269" i="12"/>
  <c r="V270" i="12" s="1"/>
  <c r="X270" i="12" s="1"/>
  <c r="S192" i="12"/>
  <c r="R193" i="12" s="1"/>
  <c r="L336" i="12"/>
  <c r="K336" i="12" s="1"/>
  <c r="J337" i="12" s="1"/>
  <c r="P335" i="12"/>
  <c r="O335" i="12" s="1"/>
  <c r="N336" i="12" s="1"/>
  <c r="H336" i="12"/>
  <c r="G336" i="12" s="1"/>
  <c r="F337" i="12" s="1"/>
  <c r="AL127" i="12"/>
  <c r="D127" i="12"/>
  <c r="T225" i="16" l="1"/>
  <c r="U225" i="16"/>
  <c r="AO225" i="16" s="1"/>
  <c r="S225" i="16"/>
  <c r="R226" i="16" s="1"/>
  <c r="T221" i="14"/>
  <c r="U221" i="14"/>
  <c r="AO221" i="14" s="1"/>
  <c r="H341" i="17"/>
  <c r="G341" i="17" s="1"/>
  <c r="F342" i="17" s="1"/>
  <c r="P342" i="17"/>
  <c r="O342" i="17" s="1"/>
  <c r="N343" i="17" s="1"/>
  <c r="Y344" i="17"/>
  <c r="X344" i="17"/>
  <c r="W344" i="17"/>
  <c r="V345" i="17" s="1"/>
  <c r="AC344" i="17"/>
  <c r="AB344" i="17"/>
  <c r="AA344" i="17"/>
  <c r="Z345" i="17" s="1"/>
  <c r="L341" i="17"/>
  <c r="K341" i="17" s="1"/>
  <c r="J342" i="17" s="1"/>
  <c r="T221" i="17"/>
  <c r="U221" i="17"/>
  <c r="AO221" i="17" s="1"/>
  <c r="AL130" i="17"/>
  <c r="D130" i="17"/>
  <c r="X342" i="14"/>
  <c r="W342" i="14"/>
  <c r="V343" i="14" s="1"/>
  <c r="Y342" i="14"/>
  <c r="AB342" i="14"/>
  <c r="AA342" i="14"/>
  <c r="AC342" i="14"/>
  <c r="Z343" i="14"/>
  <c r="AM128" i="14"/>
  <c r="B129" i="14"/>
  <c r="L339" i="14"/>
  <c r="K339" i="14" s="1"/>
  <c r="J340" i="14" s="1"/>
  <c r="H339" i="14"/>
  <c r="G339" i="14" s="1"/>
  <c r="F340" i="14" s="1"/>
  <c r="P340" i="14"/>
  <c r="O340" i="14" s="1"/>
  <c r="N341" i="14" s="1"/>
  <c r="H341" i="16"/>
  <c r="G341" i="16" s="1"/>
  <c r="F342" i="16" s="1"/>
  <c r="AC343" i="16"/>
  <c r="AB343" i="16"/>
  <c r="AA343" i="16"/>
  <c r="Z344" i="16" s="1"/>
  <c r="P340" i="16"/>
  <c r="O340" i="16" s="1"/>
  <c r="N341" i="16" s="1"/>
  <c r="Y344" i="16"/>
  <c r="X344" i="16"/>
  <c r="W344" i="16"/>
  <c r="V345" i="16" s="1"/>
  <c r="L339" i="16"/>
  <c r="K339" i="16" s="1"/>
  <c r="J340" i="16" s="1"/>
  <c r="AL129" i="16"/>
  <c r="D129" i="16"/>
  <c r="Y270" i="12"/>
  <c r="AC266" i="12"/>
  <c r="AA266" i="12" s="1"/>
  <c r="Z267" i="12" s="1"/>
  <c r="AC267" i="12" s="1"/>
  <c r="AB266" i="12"/>
  <c r="W270" i="12"/>
  <c r="V271" i="12" s="1"/>
  <c r="Y271" i="12" s="1"/>
  <c r="U193" i="12"/>
  <c r="AO193" i="12" s="1"/>
  <c r="T193" i="12"/>
  <c r="H337" i="12"/>
  <c r="G337" i="12" s="1"/>
  <c r="F338" i="12" s="1"/>
  <c r="P336" i="12"/>
  <c r="O336" i="12" s="1"/>
  <c r="N337" i="12" s="1"/>
  <c r="L337" i="12"/>
  <c r="K337" i="12" s="1"/>
  <c r="J338" i="12" s="1"/>
  <c r="AN127" i="12"/>
  <c r="C127" i="12"/>
  <c r="U226" i="16" l="1"/>
  <c r="AO226" i="16" s="1"/>
  <c r="T226" i="16"/>
  <c r="S226" i="16"/>
  <c r="R227" i="16" s="1"/>
  <c r="S221" i="17"/>
  <c r="R222" i="17" s="1"/>
  <c r="U222" i="17" s="1"/>
  <c r="AO222" i="17" s="1"/>
  <c r="S221" i="14"/>
  <c r="R222" i="14" s="1"/>
  <c r="AA345" i="17"/>
  <c r="Z346" i="17" s="1"/>
  <c r="AC345" i="17"/>
  <c r="AB345" i="17"/>
  <c r="P343" i="17"/>
  <c r="O343" i="17" s="1"/>
  <c r="N344" i="17" s="1"/>
  <c r="L342" i="17"/>
  <c r="K342" i="17" s="1"/>
  <c r="J343" i="17" s="1"/>
  <c r="W345" i="17"/>
  <c r="V346" i="17" s="1"/>
  <c r="Y345" i="17"/>
  <c r="X345" i="17"/>
  <c r="H342" i="17"/>
  <c r="G342" i="17" s="1"/>
  <c r="F343" i="17" s="1"/>
  <c r="AN130" i="17"/>
  <c r="C130" i="17"/>
  <c r="P341" i="14"/>
  <c r="O341" i="14" s="1"/>
  <c r="N342" i="14" s="1"/>
  <c r="H340" i="14"/>
  <c r="G340" i="14" s="1"/>
  <c r="F341" i="14" s="1"/>
  <c r="AC343" i="14"/>
  <c r="AB343" i="14"/>
  <c r="AA343" i="14"/>
  <c r="Z344" i="14" s="1"/>
  <c r="L340" i="14"/>
  <c r="K340" i="14" s="1"/>
  <c r="J341" i="14" s="1"/>
  <c r="Y343" i="14"/>
  <c r="X343" i="14"/>
  <c r="W343" i="14"/>
  <c r="V344" i="14" s="1"/>
  <c r="AL129" i="14"/>
  <c r="D129" i="14"/>
  <c r="L340" i="16"/>
  <c r="K340" i="16" s="1"/>
  <c r="J341" i="16" s="1"/>
  <c r="P341" i="16"/>
  <c r="O341" i="16" s="1"/>
  <c r="N342" i="16" s="1"/>
  <c r="W345" i="16"/>
  <c r="V346" i="16" s="1"/>
  <c r="Y345" i="16"/>
  <c r="X345" i="16"/>
  <c r="H342" i="16"/>
  <c r="G342" i="16" s="1"/>
  <c r="F343" i="16" s="1"/>
  <c r="AC344" i="16"/>
  <c r="AB344" i="16"/>
  <c r="AA344" i="16"/>
  <c r="Z345" i="16" s="1"/>
  <c r="AN129" i="16"/>
  <c r="C129" i="16"/>
  <c r="AB267" i="12"/>
  <c r="W271" i="12"/>
  <c r="V272" i="12" s="1"/>
  <c r="Y272" i="12" s="1"/>
  <c r="W272" i="12" s="1"/>
  <c r="V273" i="12" s="1"/>
  <c r="X271" i="12"/>
  <c r="AA267" i="12"/>
  <c r="Z268" i="12" s="1"/>
  <c r="AC268" i="12" s="1"/>
  <c r="AA268" i="12" s="1"/>
  <c r="Z269" i="12" s="1"/>
  <c r="S193" i="12"/>
  <c r="R194" i="12" s="1"/>
  <c r="P337" i="12"/>
  <c r="O337" i="12" s="1"/>
  <c r="N338" i="12" s="1"/>
  <c r="L338" i="12"/>
  <c r="K338" i="12" s="1"/>
  <c r="J339" i="12" s="1"/>
  <c r="H338" i="12"/>
  <c r="G338" i="12" s="1"/>
  <c r="F339" i="12" s="1"/>
  <c r="AM127" i="12"/>
  <c r="B128" i="12"/>
  <c r="T227" i="16" l="1"/>
  <c r="U227" i="16"/>
  <c r="AO227" i="16" s="1"/>
  <c r="S227" i="16"/>
  <c r="R228" i="16" s="1"/>
  <c r="T222" i="17"/>
  <c r="U222" i="14"/>
  <c r="AO222" i="14" s="1"/>
  <c r="T222" i="14"/>
  <c r="P344" i="17"/>
  <c r="O344" i="17" s="1"/>
  <c r="N345" i="17" s="1"/>
  <c r="W346" i="17"/>
  <c r="V347" i="17"/>
  <c r="Y346" i="17"/>
  <c r="X346" i="17"/>
  <c r="H343" i="17"/>
  <c r="G343" i="17" s="1"/>
  <c r="F344" i="17" s="1"/>
  <c r="L343" i="17"/>
  <c r="K343" i="17" s="1"/>
  <c r="J344" i="17" s="1"/>
  <c r="AA346" i="17"/>
  <c r="AC346" i="17"/>
  <c r="AB346" i="17"/>
  <c r="Z347" i="17"/>
  <c r="AM130" i="17"/>
  <c r="B131" i="17"/>
  <c r="S222" i="17"/>
  <c r="R223" i="17" s="1"/>
  <c r="H341" i="14"/>
  <c r="G341" i="14" s="1"/>
  <c r="F342" i="14" s="1"/>
  <c r="L341" i="14"/>
  <c r="K341" i="14" s="1"/>
  <c r="J342" i="14" s="1"/>
  <c r="Y344" i="14"/>
  <c r="X344" i="14"/>
  <c r="W344" i="14"/>
  <c r="V345" i="14" s="1"/>
  <c r="AC344" i="14"/>
  <c r="AB344" i="14"/>
  <c r="AA344" i="14"/>
  <c r="Z345" i="14" s="1"/>
  <c r="P342" i="14"/>
  <c r="O342" i="14" s="1"/>
  <c r="N343" i="14" s="1"/>
  <c r="AN129" i="14"/>
  <c r="C129" i="14"/>
  <c r="H343" i="16"/>
  <c r="G343" i="16" s="1"/>
  <c r="F344" i="16" s="1"/>
  <c r="P342" i="16"/>
  <c r="O342" i="16" s="1"/>
  <c r="N343" i="16" s="1"/>
  <c r="L341" i="16"/>
  <c r="K341" i="16" s="1"/>
  <c r="J342" i="16" s="1"/>
  <c r="X346" i="16"/>
  <c r="W346" i="16"/>
  <c r="V347" i="16" s="1"/>
  <c r="Y346" i="16"/>
  <c r="AM129" i="16"/>
  <c r="B130" i="16"/>
  <c r="AA345" i="16"/>
  <c r="Z346" i="16" s="1"/>
  <c r="AC345" i="16"/>
  <c r="AB345" i="16"/>
  <c r="AB268" i="12"/>
  <c r="X272" i="12"/>
  <c r="AC269" i="12"/>
  <c r="AB269" i="12"/>
  <c r="AA269" i="12"/>
  <c r="Z270" i="12" s="1"/>
  <c r="X273" i="12"/>
  <c r="Y273" i="12"/>
  <c r="T194" i="12"/>
  <c r="U194" i="12"/>
  <c r="AO194" i="12" s="1"/>
  <c r="L339" i="12"/>
  <c r="K339" i="12" s="1"/>
  <c r="J340" i="12" s="1"/>
  <c r="H339" i="12"/>
  <c r="G339" i="12" s="1"/>
  <c r="F340" i="12" s="1"/>
  <c r="P338" i="12"/>
  <c r="O338" i="12" s="1"/>
  <c r="N339" i="12" s="1"/>
  <c r="AL128" i="12"/>
  <c r="D128" i="12"/>
  <c r="T228" i="16" l="1"/>
  <c r="U228" i="16"/>
  <c r="AO228" i="16" s="1"/>
  <c r="S228" i="16"/>
  <c r="R229" i="16" s="1"/>
  <c r="U229" i="16" s="1"/>
  <c r="AO229" i="16" s="1"/>
  <c r="S222" i="14"/>
  <c r="R223" i="14" s="1"/>
  <c r="L344" i="17"/>
  <c r="K344" i="17" s="1"/>
  <c r="J345" i="17" s="1"/>
  <c r="H344" i="17"/>
  <c r="G344" i="17" s="1"/>
  <c r="F345" i="17" s="1"/>
  <c r="P345" i="17"/>
  <c r="O345" i="17" s="1"/>
  <c r="N346" i="17" s="1"/>
  <c r="AL131" i="17"/>
  <c r="D131" i="17"/>
  <c r="X347" i="17"/>
  <c r="W347" i="17"/>
  <c r="V348" i="17"/>
  <c r="Y347" i="17"/>
  <c r="AB347" i="17"/>
  <c r="AA347" i="17"/>
  <c r="Z348" i="17" s="1"/>
  <c r="AC347" i="17"/>
  <c r="U223" i="17"/>
  <c r="AO223" i="17" s="1"/>
  <c r="T223" i="17"/>
  <c r="AC345" i="14"/>
  <c r="AB345" i="14"/>
  <c r="AA345" i="14"/>
  <c r="Z346" i="14" s="1"/>
  <c r="L342" i="14"/>
  <c r="K342" i="14" s="1"/>
  <c r="J343" i="14" s="1"/>
  <c r="P343" i="14"/>
  <c r="O343" i="14" s="1"/>
  <c r="N344" i="14" s="1"/>
  <c r="Y345" i="14"/>
  <c r="X345" i="14"/>
  <c r="W345" i="14"/>
  <c r="V346" i="14" s="1"/>
  <c r="H342" i="14"/>
  <c r="G342" i="14" s="1"/>
  <c r="F343" i="14" s="1"/>
  <c r="AM129" i="14"/>
  <c r="B130" i="14"/>
  <c r="Y347" i="16"/>
  <c r="X347" i="16"/>
  <c r="W347" i="16"/>
  <c r="V348" i="16" s="1"/>
  <c r="P343" i="16"/>
  <c r="O343" i="16" s="1"/>
  <c r="N344" i="16" s="1"/>
  <c r="L342" i="16"/>
  <c r="K342" i="16" s="1"/>
  <c r="J343" i="16" s="1"/>
  <c r="H344" i="16"/>
  <c r="G344" i="16" s="1"/>
  <c r="F345" i="16" s="1"/>
  <c r="AB346" i="16"/>
  <c r="AA346" i="16"/>
  <c r="Z347" i="16" s="1"/>
  <c r="AC346" i="16"/>
  <c r="AL130" i="16"/>
  <c r="D130" i="16"/>
  <c r="AC270" i="12"/>
  <c r="AA270" i="12" s="1"/>
  <c r="Z271" i="12" s="1"/>
  <c r="AB270" i="12"/>
  <c r="W273" i="12"/>
  <c r="V274" i="12" s="1"/>
  <c r="Y274" i="12" s="1"/>
  <c r="S194" i="12"/>
  <c r="R195" i="12" s="1"/>
  <c r="P339" i="12"/>
  <c r="O339" i="12" s="1"/>
  <c r="N340" i="12" s="1"/>
  <c r="H340" i="12"/>
  <c r="G340" i="12" s="1"/>
  <c r="F341" i="12" s="1"/>
  <c r="L340" i="12"/>
  <c r="K340" i="12" s="1"/>
  <c r="J341" i="12" s="1"/>
  <c r="AN128" i="12"/>
  <c r="C128" i="12"/>
  <c r="T229" i="16" l="1"/>
  <c r="S229" i="16" s="1"/>
  <c r="R230" i="16" s="1"/>
  <c r="U223" i="14"/>
  <c r="AO223" i="14" s="1"/>
  <c r="T223" i="14"/>
  <c r="U230" i="16"/>
  <c r="AO230" i="16" s="1"/>
  <c r="T230" i="16"/>
  <c r="P346" i="17"/>
  <c r="O346" i="17" s="1"/>
  <c r="N347" i="17" s="1"/>
  <c r="AC348" i="17"/>
  <c r="AB348" i="17"/>
  <c r="AA348" i="17"/>
  <c r="Z349" i="17" s="1"/>
  <c r="H345" i="17"/>
  <c r="G345" i="17" s="1"/>
  <c r="F346" i="17" s="1"/>
  <c r="L345" i="17"/>
  <c r="K345" i="17" s="1"/>
  <c r="J346" i="17" s="1"/>
  <c r="Y348" i="17"/>
  <c r="X348" i="17"/>
  <c r="W348" i="17"/>
  <c r="V349" i="17" s="1"/>
  <c r="S223" i="17"/>
  <c r="R224" i="17" s="1"/>
  <c r="AN131" i="17"/>
  <c r="C131" i="17"/>
  <c r="W346" i="14"/>
  <c r="V347" i="14" s="1"/>
  <c r="Y346" i="14"/>
  <c r="X346" i="14"/>
  <c r="L343" i="14"/>
  <c r="K343" i="14" s="1"/>
  <c r="J344" i="14" s="1"/>
  <c r="AA346" i="14"/>
  <c r="Z347" i="14"/>
  <c r="AC346" i="14"/>
  <c r="AB346" i="14"/>
  <c r="H343" i="14"/>
  <c r="G343" i="14" s="1"/>
  <c r="F344" i="14" s="1"/>
  <c r="P344" i="14"/>
  <c r="O344" i="14" s="1"/>
  <c r="N345" i="14" s="1"/>
  <c r="AL130" i="14"/>
  <c r="D130" i="14"/>
  <c r="AC347" i="16"/>
  <c r="AB347" i="16"/>
  <c r="AA347" i="16"/>
  <c r="Z348" i="16" s="1"/>
  <c r="P344" i="16"/>
  <c r="O344" i="16" s="1"/>
  <c r="N345" i="16" s="1"/>
  <c r="Y348" i="16"/>
  <c r="X348" i="16"/>
  <c r="W348" i="16"/>
  <c r="V349" i="16" s="1"/>
  <c r="H345" i="16"/>
  <c r="G345" i="16" s="1"/>
  <c r="F346" i="16" s="1"/>
  <c r="L343" i="16"/>
  <c r="K343" i="16" s="1"/>
  <c r="J344" i="16" s="1"/>
  <c r="AN130" i="16"/>
  <c r="C130" i="16"/>
  <c r="AC271" i="12"/>
  <c r="AA271" i="12" s="1"/>
  <c r="Z272" i="12" s="1"/>
  <c r="AB271" i="12"/>
  <c r="X274" i="12"/>
  <c r="W274" i="12" s="1"/>
  <c r="V275" i="12" s="1"/>
  <c r="U195" i="12"/>
  <c r="AO195" i="12" s="1"/>
  <c r="T195" i="12"/>
  <c r="P340" i="12"/>
  <c r="O340" i="12" s="1"/>
  <c r="N341" i="12" s="1"/>
  <c r="L341" i="12"/>
  <c r="K341" i="12" s="1"/>
  <c r="J342" i="12" s="1"/>
  <c r="H341" i="12"/>
  <c r="G341" i="12" s="1"/>
  <c r="F342" i="12" s="1"/>
  <c r="AM128" i="12"/>
  <c r="B129" i="12"/>
  <c r="S230" i="16" l="1"/>
  <c r="R231" i="16" s="1"/>
  <c r="U231" i="16" s="1"/>
  <c r="AO231" i="16" s="1"/>
  <c r="S223" i="14"/>
  <c r="R224" i="14" s="1"/>
  <c r="AC349" i="17"/>
  <c r="AB349" i="17"/>
  <c r="AA349" i="17"/>
  <c r="Z350" i="17" s="1"/>
  <c r="L346" i="17"/>
  <c r="K346" i="17" s="1"/>
  <c r="J347" i="17" s="1"/>
  <c r="Y349" i="17"/>
  <c r="X349" i="17"/>
  <c r="W349" i="17"/>
  <c r="V350" i="17" s="1"/>
  <c r="H346" i="17"/>
  <c r="G346" i="17" s="1"/>
  <c r="F347" i="17" s="1"/>
  <c r="P347" i="17"/>
  <c r="O347" i="17" s="1"/>
  <c r="N348" i="17" s="1"/>
  <c r="U224" i="17"/>
  <c r="AO224" i="17" s="1"/>
  <c r="T224" i="17"/>
  <c r="AM131" i="17"/>
  <c r="B132" i="17"/>
  <c r="P345" i="14"/>
  <c r="O345" i="14" s="1"/>
  <c r="N346" i="14" s="1"/>
  <c r="H344" i="14"/>
  <c r="G344" i="14" s="1"/>
  <c r="F345" i="14" s="1"/>
  <c r="L344" i="14"/>
  <c r="K344" i="14" s="1"/>
  <c r="J345" i="14" s="1"/>
  <c r="AB347" i="14"/>
  <c r="AA347" i="14"/>
  <c r="Z348" i="14" s="1"/>
  <c r="AC347" i="14"/>
  <c r="X347" i="14"/>
  <c r="W347" i="14"/>
  <c r="V348" i="14" s="1"/>
  <c r="Y347" i="14"/>
  <c r="AN130" i="14"/>
  <c r="C130" i="14"/>
  <c r="H346" i="16"/>
  <c r="G346" i="16" s="1"/>
  <c r="F347" i="16" s="1"/>
  <c r="L344" i="16"/>
  <c r="K344" i="16" s="1"/>
  <c r="J345" i="16" s="1"/>
  <c r="P345" i="16"/>
  <c r="O345" i="16" s="1"/>
  <c r="N346" i="16" s="1"/>
  <c r="AC348" i="16"/>
  <c r="AB348" i="16"/>
  <c r="AA348" i="16"/>
  <c r="Z349" i="16" s="1"/>
  <c r="AM130" i="16"/>
  <c r="B131" i="16"/>
  <c r="W349" i="16"/>
  <c r="V350" i="16" s="1"/>
  <c r="Y349" i="16"/>
  <c r="X349" i="16"/>
  <c r="AB272" i="12"/>
  <c r="AC272" i="12"/>
  <c r="AA272" i="12" s="1"/>
  <c r="Z273" i="12" s="1"/>
  <c r="X275" i="12"/>
  <c r="Y275" i="12"/>
  <c r="W275" i="12" s="1"/>
  <c r="V276" i="12" s="1"/>
  <c r="S195" i="12"/>
  <c r="R196" i="12" s="1"/>
  <c r="P341" i="12"/>
  <c r="O341" i="12" s="1"/>
  <c r="N342" i="12" s="1"/>
  <c r="H342" i="12"/>
  <c r="G342" i="12" s="1"/>
  <c r="F343" i="12" s="1"/>
  <c r="L342" i="12"/>
  <c r="K342" i="12" s="1"/>
  <c r="J343" i="12" s="1"/>
  <c r="AL129" i="12"/>
  <c r="D129" i="12"/>
  <c r="T231" i="16" l="1"/>
  <c r="S231" i="16" s="1"/>
  <c r="R232" i="16" s="1"/>
  <c r="S224" i="17"/>
  <c r="R225" i="17" s="1"/>
  <c r="U225" i="17" s="1"/>
  <c r="AO225" i="17" s="1"/>
  <c r="T224" i="14"/>
  <c r="U224" i="14"/>
  <c r="AO224" i="14" s="1"/>
  <c r="L347" i="17"/>
  <c r="K347" i="17" s="1"/>
  <c r="J348" i="17" s="1"/>
  <c r="W350" i="17"/>
  <c r="Y350" i="17"/>
  <c r="X350" i="17"/>
  <c r="V351" i="17"/>
  <c r="AA350" i="17"/>
  <c r="Z351" i="17"/>
  <c r="AC350" i="17"/>
  <c r="AB350" i="17"/>
  <c r="T225" i="17"/>
  <c r="H347" i="17"/>
  <c r="G347" i="17" s="1"/>
  <c r="F348" i="17" s="1"/>
  <c r="P348" i="17"/>
  <c r="O348" i="17" s="1"/>
  <c r="N349" i="17" s="1"/>
  <c r="AL132" i="17"/>
  <c r="D132" i="17"/>
  <c r="Y348" i="14"/>
  <c r="X348" i="14"/>
  <c r="W348" i="14"/>
  <c r="V349" i="14" s="1"/>
  <c r="H345" i="14"/>
  <c r="G345" i="14" s="1"/>
  <c r="F346" i="14" s="1"/>
  <c r="L345" i="14"/>
  <c r="K345" i="14" s="1"/>
  <c r="J346" i="14" s="1"/>
  <c r="AC348" i="14"/>
  <c r="AB348" i="14"/>
  <c r="AA348" i="14"/>
  <c r="Z349" i="14" s="1"/>
  <c r="P346" i="14"/>
  <c r="O346" i="14" s="1"/>
  <c r="N347" i="14" s="1"/>
  <c r="AM130" i="14"/>
  <c r="B131" i="14"/>
  <c r="P346" i="16"/>
  <c r="O346" i="16" s="1"/>
  <c r="N347" i="16" s="1"/>
  <c r="AA349" i="16"/>
  <c r="Z350" i="16" s="1"/>
  <c r="AC349" i="16"/>
  <c r="AB349" i="16"/>
  <c r="L345" i="16"/>
  <c r="K345" i="16" s="1"/>
  <c r="J346" i="16" s="1"/>
  <c r="H347" i="16"/>
  <c r="G347" i="16" s="1"/>
  <c r="F348" i="16" s="1"/>
  <c r="AL131" i="16"/>
  <c r="D131" i="16"/>
  <c r="X350" i="16"/>
  <c r="W350" i="16"/>
  <c r="V351" i="16" s="1"/>
  <c r="Y350" i="16"/>
  <c r="AB273" i="12"/>
  <c r="AC273" i="12"/>
  <c r="AA273" i="12" s="1"/>
  <c r="Z274" i="12" s="1"/>
  <c r="Y276" i="12"/>
  <c r="X276" i="12"/>
  <c r="W276" i="12" s="1"/>
  <c r="V277" i="12" s="1"/>
  <c r="U196" i="12"/>
  <c r="AO196" i="12" s="1"/>
  <c r="T196" i="12"/>
  <c r="L343" i="12"/>
  <c r="K343" i="12" s="1"/>
  <c r="J344" i="12" s="1"/>
  <c r="H343" i="12"/>
  <c r="G343" i="12" s="1"/>
  <c r="F344" i="12" s="1"/>
  <c r="P342" i="12"/>
  <c r="O342" i="12" s="1"/>
  <c r="N343" i="12" s="1"/>
  <c r="AN129" i="12"/>
  <c r="C129" i="12"/>
  <c r="T232" i="16" l="1"/>
  <c r="U232" i="16"/>
  <c r="AO232" i="16" s="1"/>
  <c r="S225" i="17"/>
  <c r="R226" i="17" s="1"/>
  <c r="T226" i="17" s="1"/>
  <c r="S224" i="14"/>
  <c r="R225" i="14" s="1"/>
  <c r="P349" i="17"/>
  <c r="O349" i="17" s="1"/>
  <c r="N350" i="17" s="1"/>
  <c r="H348" i="17"/>
  <c r="G348" i="17" s="1"/>
  <c r="F349" i="17" s="1"/>
  <c r="L348" i="17"/>
  <c r="K348" i="17" s="1"/>
  <c r="J349" i="17" s="1"/>
  <c r="AB351" i="17"/>
  <c r="AA351" i="17"/>
  <c r="Z352" i="17" s="1"/>
  <c r="AC351" i="17"/>
  <c r="X351" i="17"/>
  <c r="W351" i="17"/>
  <c r="Y351" i="17"/>
  <c r="V352" i="17"/>
  <c r="AN132" i="17"/>
  <c r="C132" i="17"/>
  <c r="AC349" i="14"/>
  <c r="AB349" i="14"/>
  <c r="AA349" i="14"/>
  <c r="Z350" i="14" s="1"/>
  <c r="H346" i="14"/>
  <c r="G346" i="14" s="1"/>
  <c r="F347" i="14" s="1"/>
  <c r="Y349" i="14"/>
  <c r="X349" i="14"/>
  <c r="W349" i="14"/>
  <c r="V350" i="14" s="1"/>
  <c r="P347" i="14"/>
  <c r="O347" i="14" s="1"/>
  <c r="N348" i="14" s="1"/>
  <c r="L346" i="14"/>
  <c r="K346" i="14" s="1"/>
  <c r="J347" i="14" s="1"/>
  <c r="AL131" i="14"/>
  <c r="D131" i="14"/>
  <c r="Y351" i="16"/>
  <c r="X351" i="16"/>
  <c r="W351" i="16"/>
  <c r="V352" i="16" s="1"/>
  <c r="L346" i="16"/>
  <c r="K346" i="16" s="1"/>
  <c r="J347" i="16" s="1"/>
  <c r="H348" i="16"/>
  <c r="G348" i="16" s="1"/>
  <c r="F349" i="16" s="1"/>
  <c r="P347" i="16"/>
  <c r="O347" i="16" s="1"/>
  <c r="N348" i="16" s="1"/>
  <c r="AB350" i="16"/>
  <c r="AA350" i="16"/>
  <c r="Z351" i="16" s="1"/>
  <c r="AC350" i="16"/>
  <c r="AN131" i="16"/>
  <c r="C131" i="16"/>
  <c r="AC274" i="12"/>
  <c r="AA274" i="12" s="1"/>
  <c r="Z275" i="12" s="1"/>
  <c r="AB274" i="12"/>
  <c r="X277" i="12"/>
  <c r="Y277" i="12"/>
  <c r="S196" i="12"/>
  <c r="R197" i="12" s="1"/>
  <c r="P343" i="12"/>
  <c r="O343" i="12" s="1"/>
  <c r="N344" i="12" s="1"/>
  <c r="H344" i="12"/>
  <c r="G344" i="12" s="1"/>
  <c r="F345" i="12" s="1"/>
  <c r="L344" i="12"/>
  <c r="K344" i="12" s="1"/>
  <c r="J345" i="12" s="1"/>
  <c r="AM129" i="12"/>
  <c r="B130" i="12"/>
  <c r="S232" i="16" l="1"/>
  <c r="R233" i="16" s="1"/>
  <c r="U233" i="16" s="1"/>
  <c r="AO233" i="16" s="1"/>
  <c r="U226" i="17"/>
  <c r="AO226" i="17" s="1"/>
  <c r="S226" i="17"/>
  <c r="R227" i="17" s="1"/>
  <c r="U227" i="17" s="1"/>
  <c r="AO227" i="17" s="1"/>
  <c r="T225" i="14"/>
  <c r="U225" i="14"/>
  <c r="AO225" i="14" s="1"/>
  <c r="AC352" i="17"/>
  <c r="AB352" i="17"/>
  <c r="AA352" i="17"/>
  <c r="Z353" i="17" s="1"/>
  <c r="T227" i="17"/>
  <c r="L349" i="17"/>
  <c r="K349" i="17" s="1"/>
  <c r="J350" i="17" s="1"/>
  <c r="P350" i="17"/>
  <c r="O350" i="17" s="1"/>
  <c r="N351" i="17" s="1"/>
  <c r="H349" i="17"/>
  <c r="G349" i="17" s="1"/>
  <c r="F350" i="17" s="1"/>
  <c r="AM132" i="17"/>
  <c r="B133" i="17"/>
  <c r="Y352" i="17"/>
  <c r="X352" i="17"/>
  <c r="W352" i="17"/>
  <c r="V353" i="17" s="1"/>
  <c r="L347" i="14"/>
  <c r="K347" i="14" s="1"/>
  <c r="J348" i="14" s="1"/>
  <c r="H347" i="14"/>
  <c r="G347" i="14" s="1"/>
  <c r="F348" i="14" s="1"/>
  <c r="P348" i="14"/>
  <c r="O348" i="14" s="1"/>
  <c r="N349" i="14" s="1"/>
  <c r="AA350" i="14"/>
  <c r="Z351" i="14" s="1"/>
  <c r="AC350" i="14"/>
  <c r="AB350" i="14"/>
  <c r="W350" i="14"/>
  <c r="V351" i="14" s="1"/>
  <c r="Y350" i="14"/>
  <c r="X350" i="14"/>
  <c r="AN131" i="14"/>
  <c r="C131" i="14"/>
  <c r="AC351" i="16"/>
  <c r="AB351" i="16"/>
  <c r="AA351" i="16"/>
  <c r="Z352" i="16" s="1"/>
  <c r="L347" i="16"/>
  <c r="K347" i="16" s="1"/>
  <c r="J348" i="16" s="1"/>
  <c r="Y352" i="16"/>
  <c r="X352" i="16"/>
  <c r="W352" i="16"/>
  <c r="V353" i="16" s="1"/>
  <c r="P348" i="16"/>
  <c r="O348" i="16" s="1"/>
  <c r="N349" i="16" s="1"/>
  <c r="H349" i="16"/>
  <c r="G349" i="16" s="1"/>
  <c r="F350" i="16" s="1"/>
  <c r="AM131" i="16"/>
  <c r="B132" i="16"/>
  <c r="AB275" i="12"/>
  <c r="AC275" i="12"/>
  <c r="AA275" i="12" s="1"/>
  <c r="Z276" i="12" s="1"/>
  <c r="W277" i="12"/>
  <c r="V278" i="12" s="1"/>
  <c r="T197" i="12"/>
  <c r="U197" i="12"/>
  <c r="AO197" i="12" s="1"/>
  <c r="H345" i="12"/>
  <c r="G345" i="12" s="1"/>
  <c r="F346" i="12" s="1"/>
  <c r="L345" i="12"/>
  <c r="K345" i="12" s="1"/>
  <c r="J346" i="12" s="1"/>
  <c r="P344" i="12"/>
  <c r="O344" i="12" s="1"/>
  <c r="N345" i="12" s="1"/>
  <c r="AL130" i="12"/>
  <c r="D130" i="12"/>
  <c r="T233" i="16" l="1"/>
  <c r="S233" i="16" s="1"/>
  <c r="R234" i="16" s="1"/>
  <c r="T234" i="16" s="1"/>
  <c r="S227" i="17"/>
  <c r="R228" i="17" s="1"/>
  <c r="U228" i="17" s="1"/>
  <c r="AO228" i="17" s="1"/>
  <c r="S225" i="14"/>
  <c r="R226" i="14" s="1"/>
  <c r="P351" i="17"/>
  <c r="O351" i="17" s="1"/>
  <c r="N352" i="17" s="1"/>
  <c r="L350" i="17"/>
  <c r="K350" i="17" s="1"/>
  <c r="J351" i="17" s="1"/>
  <c r="AC353" i="17"/>
  <c r="AB353" i="17"/>
  <c r="AA353" i="17"/>
  <c r="Z354" i="17" s="1"/>
  <c r="Y353" i="17"/>
  <c r="X353" i="17"/>
  <c r="W353" i="17"/>
  <c r="V354" i="17" s="1"/>
  <c r="H350" i="17"/>
  <c r="G350" i="17" s="1"/>
  <c r="F351" i="17" s="1"/>
  <c r="AL133" i="17"/>
  <c r="D133" i="17"/>
  <c r="AB351" i="14"/>
  <c r="AA351" i="14"/>
  <c r="Z352" i="14" s="1"/>
  <c r="AC351" i="14"/>
  <c r="P349" i="14"/>
  <c r="O349" i="14" s="1"/>
  <c r="N350" i="14" s="1"/>
  <c r="X351" i="14"/>
  <c r="W351" i="14"/>
  <c r="V352" i="14" s="1"/>
  <c r="Y351" i="14"/>
  <c r="H348" i="14"/>
  <c r="G348" i="14" s="1"/>
  <c r="F349" i="14" s="1"/>
  <c r="L348" i="14"/>
  <c r="K348" i="14" s="1"/>
  <c r="J349" i="14" s="1"/>
  <c r="AM131" i="14"/>
  <c r="B132" i="14"/>
  <c r="P349" i="16"/>
  <c r="O349" i="16" s="1"/>
  <c r="N350" i="16" s="1"/>
  <c r="L348" i="16"/>
  <c r="K348" i="16" s="1"/>
  <c r="J349" i="16" s="1"/>
  <c r="AC352" i="16"/>
  <c r="AB352" i="16"/>
  <c r="AA352" i="16"/>
  <c r="Z353" i="16" s="1"/>
  <c r="H350" i="16"/>
  <c r="G350" i="16" s="1"/>
  <c r="F351" i="16" s="1"/>
  <c r="AL132" i="16"/>
  <c r="D132" i="16"/>
  <c r="W353" i="16"/>
  <c r="V354" i="16" s="1"/>
  <c r="Y353" i="16"/>
  <c r="X353" i="16"/>
  <c r="AB276" i="12"/>
  <c r="AC276" i="12"/>
  <c r="AA276" i="12" s="1"/>
  <c r="Z277" i="12" s="1"/>
  <c r="Y278" i="12"/>
  <c r="W278" i="12" s="1"/>
  <c r="V279" i="12" s="1"/>
  <c r="X278" i="12"/>
  <c r="S197" i="12"/>
  <c r="R198" i="12" s="1"/>
  <c r="P345" i="12"/>
  <c r="O345" i="12" s="1"/>
  <c r="N346" i="12" s="1"/>
  <c r="L346" i="12"/>
  <c r="K346" i="12" s="1"/>
  <c r="J347" i="12" s="1"/>
  <c r="H346" i="12"/>
  <c r="G346" i="12" s="1"/>
  <c r="F347" i="12" s="1"/>
  <c r="AN130" i="12"/>
  <c r="C130" i="12"/>
  <c r="U234" i="16" l="1"/>
  <c r="AO234" i="16" s="1"/>
  <c r="T228" i="17"/>
  <c r="S234" i="16"/>
  <c r="R235" i="16" s="1"/>
  <c r="T235" i="16" s="1"/>
  <c r="U226" i="14"/>
  <c r="AO226" i="14" s="1"/>
  <c r="T226" i="14"/>
  <c r="W354" i="17"/>
  <c r="V355" i="17" s="1"/>
  <c r="Y354" i="17"/>
  <c r="X354" i="17"/>
  <c r="H351" i="17"/>
  <c r="G351" i="17" s="1"/>
  <c r="F352" i="17" s="1"/>
  <c r="L351" i="17"/>
  <c r="K351" i="17" s="1"/>
  <c r="J352" i="17" s="1"/>
  <c r="AA354" i="17"/>
  <c r="AC354" i="17"/>
  <c r="AB354" i="17"/>
  <c r="Z355" i="17"/>
  <c r="P352" i="17"/>
  <c r="O352" i="17" s="1"/>
  <c r="N353" i="17" s="1"/>
  <c r="AN133" i="17"/>
  <c r="C133" i="17"/>
  <c r="S228" i="17"/>
  <c r="R229" i="17" s="1"/>
  <c r="L349" i="14"/>
  <c r="K349" i="14" s="1"/>
  <c r="J350" i="14" s="1"/>
  <c r="P350" i="14"/>
  <c r="O350" i="14" s="1"/>
  <c r="N351" i="14" s="1"/>
  <c r="Y352" i="14"/>
  <c r="X352" i="14"/>
  <c r="W352" i="14"/>
  <c r="V353" i="14" s="1"/>
  <c r="H349" i="14"/>
  <c r="G349" i="14" s="1"/>
  <c r="F350" i="14" s="1"/>
  <c r="AC352" i="14"/>
  <c r="AB352" i="14"/>
  <c r="AA352" i="14"/>
  <c r="Z353" i="14" s="1"/>
  <c r="AL132" i="14"/>
  <c r="D132" i="14"/>
  <c r="H351" i="16"/>
  <c r="G351" i="16" s="1"/>
  <c r="F352" i="16" s="1"/>
  <c r="AA353" i="16"/>
  <c r="Z354" i="16" s="1"/>
  <c r="AC353" i="16"/>
  <c r="AB353" i="16"/>
  <c r="L349" i="16"/>
  <c r="K349" i="16" s="1"/>
  <c r="J350" i="16" s="1"/>
  <c r="P350" i="16"/>
  <c r="O350" i="16" s="1"/>
  <c r="N351" i="16" s="1"/>
  <c r="X354" i="16"/>
  <c r="W354" i="16"/>
  <c r="V355" i="16" s="1"/>
  <c r="Y354" i="16"/>
  <c r="AN132" i="16"/>
  <c r="C132" i="16"/>
  <c r="AB277" i="12"/>
  <c r="AC277" i="12"/>
  <c r="AA277" i="12" s="1"/>
  <c r="Z278" i="12" s="1"/>
  <c r="Y279" i="12"/>
  <c r="X279" i="12"/>
  <c r="W279" i="12"/>
  <c r="V280" i="12" s="1"/>
  <c r="U198" i="12"/>
  <c r="AO198" i="12" s="1"/>
  <c r="T198" i="12"/>
  <c r="P346" i="12"/>
  <c r="O346" i="12" s="1"/>
  <c r="N347" i="12" s="1"/>
  <c r="H347" i="12"/>
  <c r="G347" i="12" s="1"/>
  <c r="F348" i="12" s="1"/>
  <c r="L347" i="12"/>
  <c r="K347" i="12" s="1"/>
  <c r="J348" i="12" s="1"/>
  <c r="AM130" i="12"/>
  <c r="B131" i="12"/>
  <c r="U235" i="16" l="1"/>
  <c r="AO235" i="16" s="1"/>
  <c r="S226" i="14"/>
  <c r="R227" i="14" s="1"/>
  <c r="H352" i="17"/>
  <c r="G352" i="17" s="1"/>
  <c r="F353" i="17" s="1"/>
  <c r="P353" i="17"/>
  <c r="O353" i="17" s="1"/>
  <c r="N354" i="17" s="1"/>
  <c r="L352" i="17"/>
  <c r="K352" i="17" s="1"/>
  <c r="J353" i="17" s="1"/>
  <c r="X355" i="17"/>
  <c r="W355" i="17"/>
  <c r="V356" i="17" s="1"/>
  <c r="Y355" i="17"/>
  <c r="AM133" i="17"/>
  <c r="B134" i="17"/>
  <c r="AB355" i="17"/>
  <c r="AA355" i="17"/>
  <c r="AC355" i="17"/>
  <c r="Z356" i="17"/>
  <c r="T229" i="17"/>
  <c r="U229" i="17"/>
  <c r="AO229" i="17" s="1"/>
  <c r="H350" i="14"/>
  <c r="G350" i="14" s="1"/>
  <c r="F351" i="14" s="1"/>
  <c r="P351" i="14"/>
  <c r="O351" i="14" s="1"/>
  <c r="N352" i="14" s="1"/>
  <c r="AC353" i="14"/>
  <c r="AB353" i="14"/>
  <c r="AA353" i="14"/>
  <c r="Z354" i="14" s="1"/>
  <c r="Y353" i="14"/>
  <c r="X353" i="14"/>
  <c r="W353" i="14"/>
  <c r="V354" i="14" s="1"/>
  <c r="L350" i="14"/>
  <c r="K350" i="14" s="1"/>
  <c r="J351" i="14" s="1"/>
  <c r="AN132" i="14"/>
  <c r="C132" i="14"/>
  <c r="L350" i="16"/>
  <c r="K350" i="16" s="1"/>
  <c r="J351" i="16" s="1"/>
  <c r="P351" i="16"/>
  <c r="O351" i="16" s="1"/>
  <c r="N352" i="16" s="1"/>
  <c r="Y355" i="16"/>
  <c r="X355" i="16"/>
  <c r="W355" i="16"/>
  <c r="V356" i="16" s="1"/>
  <c r="H352" i="16"/>
  <c r="G352" i="16" s="1"/>
  <c r="F353" i="16" s="1"/>
  <c r="AM132" i="16"/>
  <c r="B133" i="16"/>
  <c r="AB354" i="16"/>
  <c r="AA354" i="16"/>
  <c r="Z355" i="16" s="1"/>
  <c r="AC354" i="16"/>
  <c r="AB278" i="12"/>
  <c r="AC278" i="12"/>
  <c r="AA278" i="12" s="1"/>
  <c r="Z279" i="12" s="1"/>
  <c r="Y280" i="12"/>
  <c r="W280" i="12" s="1"/>
  <c r="V281" i="12" s="1"/>
  <c r="X280" i="12"/>
  <c r="S198" i="12"/>
  <c r="R199" i="12" s="1"/>
  <c r="H348" i="12"/>
  <c r="G348" i="12" s="1"/>
  <c r="F349" i="12" s="1"/>
  <c r="L348" i="12"/>
  <c r="K348" i="12" s="1"/>
  <c r="J349" i="12" s="1"/>
  <c r="P347" i="12"/>
  <c r="O347" i="12" s="1"/>
  <c r="N348" i="12" s="1"/>
  <c r="AL131" i="12"/>
  <c r="D131" i="12"/>
  <c r="S235" i="16" l="1"/>
  <c r="R236" i="16" s="1"/>
  <c r="U227" i="14"/>
  <c r="AO227" i="14" s="1"/>
  <c r="T227" i="14"/>
  <c r="L353" i="17"/>
  <c r="K353" i="17" s="1"/>
  <c r="J354" i="17" s="1"/>
  <c r="P354" i="17"/>
  <c r="O354" i="17" s="1"/>
  <c r="N355" i="17" s="1"/>
  <c r="Y356" i="17"/>
  <c r="X356" i="17"/>
  <c r="W356" i="17"/>
  <c r="V357" i="17" s="1"/>
  <c r="H353" i="17"/>
  <c r="G353" i="17" s="1"/>
  <c r="F354" i="17" s="1"/>
  <c r="AC356" i="17"/>
  <c r="AB356" i="17"/>
  <c r="AA356" i="17"/>
  <c r="Z357" i="17" s="1"/>
  <c r="AL134" i="17"/>
  <c r="D134" i="17"/>
  <c r="S229" i="17"/>
  <c r="R230" i="17" s="1"/>
  <c r="P352" i="14"/>
  <c r="O352" i="14" s="1"/>
  <c r="N353" i="14" s="1"/>
  <c r="W354" i="14"/>
  <c r="V355" i="14"/>
  <c r="Y354" i="14"/>
  <c r="X354" i="14"/>
  <c r="L351" i="14"/>
  <c r="K351" i="14" s="1"/>
  <c r="J352" i="14" s="1"/>
  <c r="AA354" i="14"/>
  <c r="Z355" i="14"/>
  <c r="AC354" i="14"/>
  <c r="AB354" i="14"/>
  <c r="H351" i="14"/>
  <c r="G351" i="14" s="1"/>
  <c r="F352" i="14" s="1"/>
  <c r="AM132" i="14"/>
  <c r="B133" i="14"/>
  <c r="P352" i="16"/>
  <c r="O352" i="16" s="1"/>
  <c r="N353" i="16" s="1"/>
  <c r="H353" i="16"/>
  <c r="G353" i="16" s="1"/>
  <c r="F354" i="16" s="1"/>
  <c r="Y356" i="16"/>
  <c r="X356" i="16"/>
  <c r="W356" i="16"/>
  <c r="V357" i="16" s="1"/>
  <c r="L351" i="16"/>
  <c r="K351" i="16" s="1"/>
  <c r="J352" i="16" s="1"/>
  <c r="AC355" i="16"/>
  <c r="AB355" i="16"/>
  <c r="AA355" i="16"/>
  <c r="Z356" i="16" s="1"/>
  <c r="AL133" i="16"/>
  <c r="D133" i="16"/>
  <c r="AB279" i="12"/>
  <c r="AC279" i="12"/>
  <c r="AA279" i="12" s="1"/>
  <c r="Z280" i="12" s="1"/>
  <c r="X281" i="12"/>
  <c r="Y281" i="12"/>
  <c r="U199" i="12"/>
  <c r="AO199" i="12" s="1"/>
  <c r="T199" i="12"/>
  <c r="L349" i="12"/>
  <c r="K349" i="12" s="1"/>
  <c r="J350" i="12" s="1"/>
  <c r="P348" i="12"/>
  <c r="O348" i="12" s="1"/>
  <c r="N349" i="12" s="1"/>
  <c r="H349" i="12"/>
  <c r="G349" i="12" s="1"/>
  <c r="F350" i="12" s="1"/>
  <c r="AN131" i="12"/>
  <c r="C131" i="12"/>
  <c r="T236" i="16" l="1"/>
  <c r="U236" i="16"/>
  <c r="S227" i="14"/>
  <c r="R228" i="14" s="1"/>
  <c r="H354" i="17"/>
  <c r="G354" i="17" s="1"/>
  <c r="F355" i="17" s="1"/>
  <c r="P355" i="17"/>
  <c r="O355" i="17" s="1"/>
  <c r="N356" i="17" s="1"/>
  <c r="AC357" i="17"/>
  <c r="AB357" i="17"/>
  <c r="AA357" i="17"/>
  <c r="Z358" i="17" s="1"/>
  <c r="Y357" i="17"/>
  <c r="X357" i="17"/>
  <c r="W357" i="17"/>
  <c r="V358" i="17" s="1"/>
  <c r="L354" i="17"/>
  <c r="K354" i="17" s="1"/>
  <c r="J355" i="17" s="1"/>
  <c r="AN134" i="17"/>
  <c r="C134" i="17"/>
  <c r="U230" i="17"/>
  <c r="AO230" i="17" s="1"/>
  <c r="T230" i="17"/>
  <c r="L352" i="14"/>
  <c r="K352" i="14" s="1"/>
  <c r="J353" i="14" s="1"/>
  <c r="P353" i="14"/>
  <c r="O353" i="14" s="1"/>
  <c r="N354" i="14" s="1"/>
  <c r="H352" i="14"/>
  <c r="G352" i="14" s="1"/>
  <c r="F353" i="14" s="1"/>
  <c r="AL133" i="14"/>
  <c r="D133" i="14"/>
  <c r="X355" i="14"/>
  <c r="W355" i="14"/>
  <c r="V356" i="14" s="1"/>
  <c r="Y355" i="14"/>
  <c r="AB355" i="14"/>
  <c r="AA355" i="14"/>
  <c r="Z356" i="14" s="1"/>
  <c r="AC355" i="14"/>
  <c r="L352" i="16"/>
  <c r="K352" i="16" s="1"/>
  <c r="J353" i="16" s="1"/>
  <c r="H354" i="16"/>
  <c r="G354" i="16" s="1"/>
  <c r="F355" i="16" s="1"/>
  <c r="W357" i="16"/>
  <c r="V358" i="16" s="1"/>
  <c r="Y357" i="16"/>
  <c r="X357" i="16"/>
  <c r="P353" i="16"/>
  <c r="O353" i="16" s="1"/>
  <c r="N354" i="16" s="1"/>
  <c r="AC356" i="16"/>
  <c r="AA356" i="16"/>
  <c r="Z357" i="16" s="1"/>
  <c r="AB356" i="16"/>
  <c r="AN133" i="16"/>
  <c r="C133" i="16"/>
  <c r="AC280" i="12"/>
  <c r="AA280" i="12" s="1"/>
  <c r="Z281" i="12" s="1"/>
  <c r="AB280" i="12"/>
  <c r="W281" i="12"/>
  <c r="V282" i="12" s="1"/>
  <c r="S199" i="12"/>
  <c r="R200" i="12" s="1"/>
  <c r="P349" i="12"/>
  <c r="O349" i="12" s="1"/>
  <c r="N350" i="12" s="1"/>
  <c r="H350" i="12"/>
  <c r="G350" i="12" s="1"/>
  <c r="F351" i="12" s="1"/>
  <c r="L350" i="12"/>
  <c r="K350" i="12" s="1"/>
  <c r="J351" i="12" s="1"/>
  <c r="AM131" i="12"/>
  <c r="B132" i="12"/>
  <c r="AO236" i="16" l="1"/>
  <c r="S236" i="16"/>
  <c r="R237" i="16" s="1"/>
  <c r="S230" i="17"/>
  <c r="R231" i="17" s="1"/>
  <c r="U231" i="17" s="1"/>
  <c r="AO231" i="17" s="1"/>
  <c r="T228" i="14"/>
  <c r="U228" i="14"/>
  <c r="AO228" i="14" s="1"/>
  <c r="W358" i="17"/>
  <c r="V359" i="17"/>
  <c r="Y358" i="17"/>
  <c r="X358" i="17"/>
  <c r="P356" i="17"/>
  <c r="O356" i="17" s="1"/>
  <c r="N357" i="17" s="1"/>
  <c r="L355" i="17"/>
  <c r="K355" i="17" s="1"/>
  <c r="J356" i="17" s="1"/>
  <c r="AA358" i="17"/>
  <c r="Z359" i="17"/>
  <c r="AC358" i="17"/>
  <c r="AB358" i="17"/>
  <c r="H355" i="17"/>
  <c r="G355" i="17" s="1"/>
  <c r="F356" i="17" s="1"/>
  <c r="AM134" i="17"/>
  <c r="B135" i="17"/>
  <c r="L353" i="14"/>
  <c r="K353" i="14" s="1"/>
  <c r="J354" i="14" s="1"/>
  <c r="Y356" i="14"/>
  <c r="X356" i="14"/>
  <c r="W356" i="14"/>
  <c r="V357" i="14" s="1"/>
  <c r="AC356" i="14"/>
  <c r="AB356" i="14"/>
  <c r="AA356" i="14"/>
  <c r="Z357" i="14" s="1"/>
  <c r="H353" i="14"/>
  <c r="G353" i="14" s="1"/>
  <c r="F354" i="14" s="1"/>
  <c r="P354" i="14"/>
  <c r="O354" i="14" s="1"/>
  <c r="N355" i="14" s="1"/>
  <c r="AN133" i="14"/>
  <c r="C133" i="14"/>
  <c r="P354" i="16"/>
  <c r="O354" i="16" s="1"/>
  <c r="N355" i="16" s="1"/>
  <c r="H355" i="16"/>
  <c r="G355" i="16" s="1"/>
  <c r="F356" i="16" s="1"/>
  <c r="L353" i="16"/>
  <c r="K353" i="16" s="1"/>
  <c r="J354" i="16" s="1"/>
  <c r="AM133" i="16"/>
  <c r="B134" i="16"/>
  <c r="AA357" i="16"/>
  <c r="Z358" i="16" s="1"/>
  <c r="AB357" i="16"/>
  <c r="AC357" i="16"/>
  <c r="X358" i="16"/>
  <c r="W358" i="16"/>
  <c r="V359" i="16" s="1"/>
  <c r="Y358" i="16"/>
  <c r="AC281" i="12"/>
  <c r="AA281" i="12" s="1"/>
  <c r="Z282" i="12" s="1"/>
  <c r="AB281" i="12"/>
  <c r="Y282" i="12"/>
  <c r="X282" i="12"/>
  <c r="U200" i="12"/>
  <c r="AO200" i="12" s="1"/>
  <c r="T200" i="12"/>
  <c r="L351" i="12"/>
  <c r="K351" i="12" s="1"/>
  <c r="J352" i="12" s="1"/>
  <c r="H351" i="12"/>
  <c r="G351" i="12" s="1"/>
  <c r="F352" i="12" s="1"/>
  <c r="P350" i="12"/>
  <c r="O350" i="12" s="1"/>
  <c r="N351" i="12" s="1"/>
  <c r="AL132" i="12"/>
  <c r="D132" i="12"/>
  <c r="T231" i="17" l="1"/>
  <c r="S231" i="17" s="1"/>
  <c r="R232" i="17" s="1"/>
  <c r="T232" i="17" s="1"/>
  <c r="T237" i="16"/>
  <c r="U237" i="16"/>
  <c r="S228" i="14"/>
  <c r="R229" i="14" s="1"/>
  <c r="N358" i="17"/>
  <c r="P357" i="17"/>
  <c r="O357" i="17" s="1"/>
  <c r="H356" i="17"/>
  <c r="G356" i="17" s="1"/>
  <c r="F357" i="17" s="1"/>
  <c r="L356" i="17"/>
  <c r="K356" i="17" s="1"/>
  <c r="J357" i="17" s="1"/>
  <c r="AL135" i="17"/>
  <c r="D135" i="17"/>
  <c r="X359" i="17"/>
  <c r="W359" i="17"/>
  <c r="V360" i="17" s="1"/>
  <c r="Y359" i="17"/>
  <c r="AB359" i="17"/>
  <c r="AC359" i="17"/>
  <c r="AA359" i="17"/>
  <c r="Z360" i="17" s="1"/>
  <c r="L354" i="14"/>
  <c r="K354" i="14" s="1"/>
  <c r="J355" i="14" s="1"/>
  <c r="P355" i="14"/>
  <c r="O355" i="14" s="1"/>
  <c r="N356" i="14" s="1"/>
  <c r="H354" i="14"/>
  <c r="G354" i="14" s="1"/>
  <c r="F355" i="14" s="1"/>
  <c r="AC357" i="14"/>
  <c r="AB357" i="14"/>
  <c r="AA357" i="14"/>
  <c r="Z358" i="14" s="1"/>
  <c r="Y357" i="14"/>
  <c r="X357" i="14"/>
  <c r="W357" i="14"/>
  <c r="V358" i="14" s="1"/>
  <c r="AM133" i="14"/>
  <c r="B134" i="14"/>
  <c r="L354" i="16"/>
  <c r="K354" i="16" s="1"/>
  <c r="J355" i="16" s="1"/>
  <c r="H356" i="16"/>
  <c r="G356" i="16" s="1"/>
  <c r="F357" i="16" s="1"/>
  <c r="P355" i="16"/>
  <c r="O355" i="16" s="1"/>
  <c r="N356" i="16" s="1"/>
  <c r="AL134" i="16"/>
  <c r="D134" i="16"/>
  <c r="V360" i="16"/>
  <c r="Y359" i="16"/>
  <c r="X359" i="16"/>
  <c r="W359" i="16"/>
  <c r="AB358" i="16"/>
  <c r="AA358" i="16"/>
  <c r="Z359" i="16" s="1"/>
  <c r="AC358" i="16"/>
  <c r="W282" i="12"/>
  <c r="V283" i="12" s="1"/>
  <c r="X283" i="12" s="1"/>
  <c r="AB282" i="12"/>
  <c r="AC282" i="12"/>
  <c r="AA282" i="12" s="1"/>
  <c r="Z283" i="12" s="1"/>
  <c r="S200" i="12"/>
  <c r="R201" i="12" s="1"/>
  <c r="P351" i="12"/>
  <c r="O351" i="12" s="1"/>
  <c r="N352" i="12" s="1"/>
  <c r="H352" i="12"/>
  <c r="G352" i="12" s="1"/>
  <c r="F353" i="12" s="1"/>
  <c r="L352" i="12"/>
  <c r="K352" i="12" s="1"/>
  <c r="J353" i="12" s="1"/>
  <c r="AN132" i="12"/>
  <c r="C132" i="12"/>
  <c r="U232" i="17" l="1"/>
  <c r="AO232" i="17" s="1"/>
  <c r="AO237" i="16"/>
  <c r="S237" i="16"/>
  <c r="R238" i="16" s="1"/>
  <c r="U229" i="14"/>
  <c r="AO229" i="14" s="1"/>
  <c r="T229" i="14"/>
  <c r="AC360" i="17"/>
  <c r="AA360" i="17"/>
  <c r="Z361" i="17" s="1"/>
  <c r="AB360" i="17"/>
  <c r="Y360" i="17"/>
  <c r="X360" i="17"/>
  <c r="W360" i="17"/>
  <c r="V361" i="17" s="1"/>
  <c r="H357" i="17"/>
  <c r="G357" i="17" s="1"/>
  <c r="F358" i="17" s="1"/>
  <c r="S232" i="17"/>
  <c r="R233" i="17" s="1"/>
  <c r="AN135" i="17"/>
  <c r="C135" i="17"/>
  <c r="L357" i="17"/>
  <c r="K357" i="17" s="1"/>
  <c r="J358" i="17" s="1"/>
  <c r="N359" i="17"/>
  <c r="P358" i="17"/>
  <c r="O358" i="17" s="1"/>
  <c r="AA358" i="14"/>
  <c r="Z359" i="14" s="1"/>
  <c r="AC358" i="14"/>
  <c r="AB358" i="14"/>
  <c r="H355" i="14"/>
  <c r="G355" i="14" s="1"/>
  <c r="F356" i="14" s="1"/>
  <c r="W358" i="14"/>
  <c r="V359" i="14" s="1"/>
  <c r="Y358" i="14"/>
  <c r="X358" i="14"/>
  <c r="L355" i="14"/>
  <c r="K355" i="14" s="1"/>
  <c r="J356" i="14" s="1"/>
  <c r="AL134" i="14"/>
  <c r="D134" i="14"/>
  <c r="P356" i="14"/>
  <c r="O356" i="14" s="1"/>
  <c r="N357" i="14" s="1"/>
  <c r="AC359" i="16"/>
  <c r="AB359" i="16"/>
  <c r="AA359" i="16"/>
  <c r="Z360" i="16" s="1"/>
  <c r="P356" i="16"/>
  <c r="O356" i="16" s="1"/>
  <c r="N357" i="16" s="1"/>
  <c r="H357" i="16"/>
  <c r="G357" i="16" s="1"/>
  <c r="F358" i="16" s="1"/>
  <c r="L355" i="16"/>
  <c r="K355" i="16" s="1"/>
  <c r="J356" i="16" s="1"/>
  <c r="Y360" i="16"/>
  <c r="W360" i="16"/>
  <c r="V361" i="16" s="1"/>
  <c r="X360" i="16"/>
  <c r="AN134" i="16"/>
  <c r="C134" i="16"/>
  <c r="Y283" i="12"/>
  <c r="W283" i="12" s="1"/>
  <c r="V284" i="12" s="1"/>
  <c r="AB283" i="12"/>
  <c r="AC283" i="12"/>
  <c r="AA283" i="12" s="1"/>
  <c r="Z284" i="12" s="1"/>
  <c r="U201" i="12"/>
  <c r="AO201" i="12" s="1"/>
  <c r="T201" i="12"/>
  <c r="H353" i="12"/>
  <c r="G353" i="12" s="1"/>
  <c r="F354" i="12" s="1"/>
  <c r="L353" i="12"/>
  <c r="K353" i="12" s="1"/>
  <c r="J354" i="12" s="1"/>
  <c r="P352" i="12"/>
  <c r="O352" i="12" s="1"/>
  <c r="N353" i="12" s="1"/>
  <c r="AM132" i="12"/>
  <c r="B133" i="12"/>
  <c r="T238" i="16" l="1"/>
  <c r="U238" i="16"/>
  <c r="S229" i="14"/>
  <c r="R230" i="14" s="1"/>
  <c r="L358" i="17"/>
  <c r="K358" i="17" s="1"/>
  <c r="J359" i="17" s="1"/>
  <c r="H358" i="17"/>
  <c r="G358" i="17" s="1"/>
  <c r="F359" i="17" s="1"/>
  <c r="Y361" i="17"/>
  <c r="X361" i="17"/>
  <c r="W361" i="17"/>
  <c r="V362" i="17" s="1"/>
  <c r="AC361" i="17"/>
  <c r="AB361" i="17"/>
  <c r="AA361" i="17"/>
  <c r="Z362" i="17" s="1"/>
  <c r="P359" i="17"/>
  <c r="O359" i="17" s="1"/>
  <c r="N360" i="17" s="1"/>
  <c r="T233" i="17"/>
  <c r="U233" i="17"/>
  <c r="AO233" i="17" s="1"/>
  <c r="AM135" i="17"/>
  <c r="B136" i="17"/>
  <c r="L356" i="14"/>
  <c r="K356" i="14" s="1"/>
  <c r="J357" i="14" s="1"/>
  <c r="H356" i="14"/>
  <c r="G356" i="14" s="1"/>
  <c r="F357" i="14" s="1"/>
  <c r="X359" i="14"/>
  <c r="Y359" i="14"/>
  <c r="W359" i="14"/>
  <c r="V360" i="14"/>
  <c r="AB359" i="14"/>
  <c r="AA359" i="14"/>
  <c r="Z360" i="14" s="1"/>
  <c r="AC359" i="14"/>
  <c r="AN134" i="14"/>
  <c r="C134" i="14"/>
  <c r="P357" i="14"/>
  <c r="O357" i="14" s="1"/>
  <c r="N358" i="14" s="1"/>
  <c r="P357" i="16"/>
  <c r="O357" i="16" s="1"/>
  <c r="N358" i="16" s="1"/>
  <c r="AC360" i="16"/>
  <c r="AB360" i="16"/>
  <c r="AA360" i="16"/>
  <c r="Z361" i="16" s="1"/>
  <c r="L356" i="16"/>
  <c r="K356" i="16" s="1"/>
  <c r="J357" i="16" s="1"/>
  <c r="H358" i="16"/>
  <c r="G358" i="16" s="1"/>
  <c r="F359" i="16" s="1"/>
  <c r="W361" i="16"/>
  <c r="V362" i="16" s="1"/>
  <c r="X361" i="16"/>
  <c r="Y361" i="16"/>
  <c r="AM134" i="16"/>
  <c r="B135" i="16"/>
  <c r="AC284" i="12"/>
  <c r="AB284" i="12"/>
  <c r="AA284" i="12"/>
  <c r="Z285" i="12" s="1"/>
  <c r="X284" i="12"/>
  <c r="Y284" i="12"/>
  <c r="S201" i="12"/>
  <c r="R202" i="12" s="1"/>
  <c r="L354" i="12"/>
  <c r="K354" i="12" s="1"/>
  <c r="J355" i="12" s="1"/>
  <c r="H354" i="12"/>
  <c r="G354" i="12" s="1"/>
  <c r="F355" i="12" s="1"/>
  <c r="P353" i="12"/>
  <c r="O353" i="12" s="1"/>
  <c r="N354" i="12" s="1"/>
  <c r="AL133" i="12"/>
  <c r="D133" i="12"/>
  <c r="AO238" i="16" l="1"/>
  <c r="S238" i="16"/>
  <c r="R239" i="16" s="1"/>
  <c r="S233" i="17"/>
  <c r="R234" i="17" s="1"/>
  <c r="U234" i="17" s="1"/>
  <c r="AO234" i="17" s="1"/>
  <c r="U230" i="14"/>
  <c r="AO230" i="14" s="1"/>
  <c r="T230" i="14"/>
  <c r="AA362" i="17"/>
  <c r="Z363" i="17"/>
  <c r="AB362" i="17"/>
  <c r="AC362" i="17"/>
  <c r="H359" i="17"/>
  <c r="G359" i="17" s="1"/>
  <c r="F360" i="17" s="1"/>
  <c r="P360" i="17"/>
  <c r="O360" i="17" s="1"/>
  <c r="N361" i="17" s="1"/>
  <c r="W362" i="17"/>
  <c r="V363" i="17"/>
  <c r="Y362" i="17"/>
  <c r="X362" i="17"/>
  <c r="L359" i="17"/>
  <c r="K359" i="17" s="1"/>
  <c r="J360" i="17" s="1"/>
  <c r="AL136" i="17"/>
  <c r="D136" i="17"/>
  <c r="L357" i="14"/>
  <c r="K357" i="14" s="1"/>
  <c r="J358" i="14" s="1"/>
  <c r="H357" i="14"/>
  <c r="G357" i="14" s="1"/>
  <c r="F358" i="14" s="1"/>
  <c r="P358" i="14"/>
  <c r="O358" i="14" s="1"/>
  <c r="N359" i="14" s="1"/>
  <c r="W360" i="14"/>
  <c r="V361" i="14"/>
  <c r="Y360" i="14"/>
  <c r="X360" i="14"/>
  <c r="AA360" i="14"/>
  <c r="Z361" i="14"/>
  <c r="AC360" i="14"/>
  <c r="AB360" i="14"/>
  <c r="AM134" i="14"/>
  <c r="B135" i="14"/>
  <c r="X362" i="16"/>
  <c r="W362" i="16"/>
  <c r="V363" i="16" s="1"/>
  <c r="Y362" i="16"/>
  <c r="H359" i="16"/>
  <c r="G359" i="16" s="1"/>
  <c r="F360" i="16" s="1"/>
  <c r="L357" i="16"/>
  <c r="K357" i="16" s="1"/>
  <c r="J358" i="16" s="1"/>
  <c r="P358" i="16"/>
  <c r="O358" i="16" s="1"/>
  <c r="N359" i="16" s="1"/>
  <c r="AL135" i="16"/>
  <c r="D135" i="16"/>
  <c r="AA361" i="16"/>
  <c r="Z362" i="16" s="1"/>
  <c r="AC361" i="16"/>
  <c r="AB361" i="16"/>
  <c r="AC285" i="12"/>
  <c r="AA285" i="12" s="1"/>
  <c r="Z286" i="12" s="1"/>
  <c r="AB285" i="12"/>
  <c r="W284" i="12"/>
  <c r="V285" i="12" s="1"/>
  <c r="T202" i="12"/>
  <c r="U202" i="12"/>
  <c r="AO202" i="12" s="1"/>
  <c r="H355" i="12"/>
  <c r="G355" i="12" s="1"/>
  <c r="F356" i="12" s="1"/>
  <c r="P354" i="12"/>
  <c r="O354" i="12" s="1"/>
  <c r="N355" i="12" s="1"/>
  <c r="L355" i="12"/>
  <c r="K355" i="12" s="1"/>
  <c r="J356" i="12" s="1"/>
  <c r="AN133" i="12"/>
  <c r="C133" i="12"/>
  <c r="T234" i="17" l="1"/>
  <c r="U239" i="16"/>
  <c r="AO239" i="16" s="1"/>
  <c r="T239" i="16"/>
  <c r="S234" i="17"/>
  <c r="R235" i="17" s="1"/>
  <c r="U235" i="17" s="1"/>
  <c r="AO235" i="17" s="1"/>
  <c r="S230" i="14"/>
  <c r="R231" i="14" s="1"/>
  <c r="L360" i="17"/>
  <c r="K360" i="17" s="1"/>
  <c r="J361" i="17" s="1"/>
  <c r="H360" i="17"/>
  <c r="G360" i="17" s="1"/>
  <c r="F361" i="17" s="1"/>
  <c r="P361" i="17"/>
  <c r="O361" i="17" s="1"/>
  <c r="N362" i="17" s="1"/>
  <c r="X363" i="17"/>
  <c r="Y363" i="17"/>
  <c r="W363" i="17"/>
  <c r="V364" i="17"/>
  <c r="AB363" i="17"/>
  <c r="Z364" i="17"/>
  <c r="AA363" i="17"/>
  <c r="AC363" i="17"/>
  <c r="AN136" i="17"/>
  <c r="C136" i="17"/>
  <c r="P359" i="14"/>
  <c r="O359" i="14" s="1"/>
  <c r="N360" i="14" s="1"/>
  <c r="H358" i="14"/>
  <c r="G358" i="14" s="1"/>
  <c r="F359" i="14" s="1"/>
  <c r="L358" i="14"/>
  <c r="K358" i="14" s="1"/>
  <c r="J359" i="14" s="1"/>
  <c r="AL135" i="14"/>
  <c r="D135" i="14"/>
  <c r="X361" i="14"/>
  <c r="W361" i="14"/>
  <c r="V362" i="14"/>
  <c r="Y361" i="14"/>
  <c r="AB361" i="14"/>
  <c r="AA361" i="14"/>
  <c r="Z362" i="14"/>
  <c r="AC361" i="14"/>
  <c r="P359" i="16"/>
  <c r="O359" i="16" s="1"/>
  <c r="N360" i="16" s="1"/>
  <c r="L358" i="16"/>
  <c r="K358" i="16" s="1"/>
  <c r="J359" i="16" s="1"/>
  <c r="H360" i="16"/>
  <c r="G360" i="16" s="1"/>
  <c r="F361" i="16" s="1"/>
  <c r="AB362" i="16"/>
  <c r="AA362" i="16"/>
  <c r="Z363" i="16" s="1"/>
  <c r="AC362" i="16"/>
  <c r="V364" i="16"/>
  <c r="Y363" i="16"/>
  <c r="X363" i="16"/>
  <c r="W363" i="16"/>
  <c r="AN135" i="16"/>
  <c r="C135" i="16"/>
  <c r="AC286" i="12"/>
  <c r="AB286" i="12"/>
  <c r="Y285" i="12"/>
  <c r="W285" i="12" s="1"/>
  <c r="V286" i="12" s="1"/>
  <c r="X285" i="12"/>
  <c r="S202" i="12"/>
  <c r="R203" i="12" s="1"/>
  <c r="P355" i="12"/>
  <c r="O355" i="12" s="1"/>
  <c r="N356" i="12" s="1"/>
  <c r="L356" i="12"/>
  <c r="K356" i="12" s="1"/>
  <c r="J357" i="12" s="1"/>
  <c r="H356" i="12"/>
  <c r="G356" i="12" s="1"/>
  <c r="F357" i="12" s="1"/>
  <c r="AM133" i="12"/>
  <c r="B134" i="12"/>
  <c r="S239" i="16" l="1"/>
  <c r="R240" i="16" s="1"/>
  <c r="T240" i="16" s="1"/>
  <c r="T235" i="17"/>
  <c r="S235" i="17" s="1"/>
  <c r="R236" i="17" s="1"/>
  <c r="U236" i="17" s="1"/>
  <c r="AO236" i="17" s="1"/>
  <c r="U231" i="14"/>
  <c r="AO231" i="14" s="1"/>
  <c r="T231" i="14"/>
  <c r="L361" i="17"/>
  <c r="K361" i="17" s="1"/>
  <c r="J362" i="17" s="1"/>
  <c r="H361" i="17"/>
  <c r="G361" i="17" s="1"/>
  <c r="F362" i="17" s="1"/>
  <c r="P362" i="17"/>
  <c r="O362" i="17" s="1"/>
  <c r="N363" i="17" s="1"/>
  <c r="AM136" i="17"/>
  <c r="B137" i="17"/>
  <c r="AC364" i="17"/>
  <c r="AB364" i="17"/>
  <c r="AA364" i="17"/>
  <c r="Z365" i="17" s="1"/>
  <c r="Y364" i="17"/>
  <c r="X364" i="17"/>
  <c r="W364" i="17"/>
  <c r="V365" i="17" s="1"/>
  <c r="L359" i="14"/>
  <c r="K359" i="14" s="1"/>
  <c r="J360" i="14" s="1"/>
  <c r="H359" i="14"/>
  <c r="G359" i="14" s="1"/>
  <c r="F360" i="14" s="1"/>
  <c r="P360" i="14"/>
  <c r="O360" i="14" s="1"/>
  <c r="N361" i="14" s="1"/>
  <c r="Z363" i="14"/>
  <c r="AC362" i="14"/>
  <c r="AB362" i="14"/>
  <c r="AA362" i="14"/>
  <c r="Y362" i="14"/>
  <c r="X362" i="14"/>
  <c r="W362" i="14"/>
  <c r="V363" i="14" s="1"/>
  <c r="AN135" i="14"/>
  <c r="C135" i="14"/>
  <c r="H361" i="16"/>
  <c r="G361" i="16" s="1"/>
  <c r="F362" i="16" s="1"/>
  <c r="L359" i="16"/>
  <c r="K359" i="16" s="1"/>
  <c r="J360" i="16" s="1"/>
  <c r="AC363" i="16"/>
  <c r="AB363" i="16"/>
  <c r="AA363" i="16"/>
  <c r="Z364" i="16" s="1"/>
  <c r="P360" i="16"/>
  <c r="O360" i="16" s="1"/>
  <c r="N361" i="16" s="1"/>
  <c r="AM135" i="16"/>
  <c r="B136" i="16"/>
  <c r="Y364" i="16"/>
  <c r="X364" i="16"/>
  <c r="W364" i="16"/>
  <c r="V365" i="16" s="1"/>
  <c r="AA286" i="12"/>
  <c r="Z287" i="12" s="1"/>
  <c r="AC287" i="12" s="1"/>
  <c r="Y286" i="12"/>
  <c r="X286" i="12"/>
  <c r="W286" i="12" s="1"/>
  <c r="V287" i="12" s="1"/>
  <c r="U203" i="12"/>
  <c r="AO203" i="12" s="1"/>
  <c r="T203" i="12"/>
  <c r="L357" i="12"/>
  <c r="K357" i="12" s="1"/>
  <c r="J358" i="12" s="1"/>
  <c r="H357" i="12"/>
  <c r="G357" i="12" s="1"/>
  <c r="F358" i="12" s="1"/>
  <c r="P356" i="12"/>
  <c r="O356" i="12" s="1"/>
  <c r="N357" i="12" s="1"/>
  <c r="AL134" i="12"/>
  <c r="D134" i="12"/>
  <c r="U240" i="16" l="1"/>
  <c r="AO240" i="16" s="1"/>
  <c r="S231" i="14"/>
  <c r="R232" i="14" s="1"/>
  <c r="U232" i="14" s="1"/>
  <c r="AO232" i="14" s="1"/>
  <c r="T236" i="17"/>
  <c r="S236" i="17" s="1"/>
  <c r="R237" i="17" s="1"/>
  <c r="H362" i="17"/>
  <c r="G362" i="17" s="1"/>
  <c r="F363" i="17" s="1"/>
  <c r="AC365" i="17"/>
  <c r="Z366" i="17"/>
  <c r="AB365" i="17"/>
  <c r="AA365" i="17"/>
  <c r="V366" i="17"/>
  <c r="X365" i="17"/>
  <c r="W365" i="17"/>
  <c r="Y365" i="17"/>
  <c r="P363" i="17"/>
  <c r="O363" i="17" s="1"/>
  <c r="N364" i="17" s="1"/>
  <c r="L362" i="17"/>
  <c r="K362" i="17" s="1"/>
  <c r="J363" i="17" s="1"/>
  <c r="AL137" i="17"/>
  <c r="D137" i="17"/>
  <c r="P361" i="14"/>
  <c r="O361" i="14" s="1"/>
  <c r="N362" i="14" s="1"/>
  <c r="H360" i="14"/>
  <c r="G360" i="14" s="1"/>
  <c r="F361" i="14" s="1"/>
  <c r="L360" i="14"/>
  <c r="K360" i="14" s="1"/>
  <c r="J361" i="14" s="1"/>
  <c r="AM135" i="14"/>
  <c r="B136" i="14"/>
  <c r="AC363" i="14"/>
  <c r="AB363" i="14"/>
  <c r="AA363" i="14"/>
  <c r="Z364" i="14" s="1"/>
  <c r="Y363" i="14"/>
  <c r="X363" i="14"/>
  <c r="W363" i="14"/>
  <c r="V364" i="14" s="1"/>
  <c r="W365" i="16"/>
  <c r="V366" i="16" s="1"/>
  <c r="Y365" i="16"/>
  <c r="X365" i="16"/>
  <c r="P361" i="16"/>
  <c r="O361" i="16" s="1"/>
  <c r="N362" i="16" s="1"/>
  <c r="L360" i="16"/>
  <c r="K360" i="16" s="1"/>
  <c r="J361" i="16" s="1"/>
  <c r="AC364" i="16"/>
  <c r="AA364" i="16"/>
  <c r="Z365" i="16" s="1"/>
  <c r="AB364" i="16"/>
  <c r="H362" i="16"/>
  <c r="G362" i="16" s="1"/>
  <c r="F363" i="16" s="1"/>
  <c r="AL136" i="16"/>
  <c r="D136" i="16"/>
  <c r="AB287" i="12"/>
  <c r="AA287" i="12"/>
  <c r="Z288" i="12" s="1"/>
  <c r="AC288" i="12" s="1"/>
  <c r="AA288" i="12" s="1"/>
  <c r="Z289" i="12" s="1"/>
  <c r="Y287" i="12"/>
  <c r="X287" i="12"/>
  <c r="W287" i="12" s="1"/>
  <c r="V288" i="12" s="1"/>
  <c r="S203" i="12"/>
  <c r="R204" i="12" s="1"/>
  <c r="L358" i="12"/>
  <c r="K358" i="12" s="1"/>
  <c r="J359" i="12" s="1"/>
  <c r="P357" i="12"/>
  <c r="O357" i="12" s="1"/>
  <c r="N358" i="12" s="1"/>
  <c r="H358" i="12"/>
  <c r="G358" i="12" s="1"/>
  <c r="F359" i="12" s="1"/>
  <c r="AN134" i="12"/>
  <c r="C134" i="12"/>
  <c r="S240" i="16" l="1"/>
  <c r="R241" i="16" s="1"/>
  <c r="T232" i="14"/>
  <c r="S232" i="14"/>
  <c r="R233" i="14" s="1"/>
  <c r="L363" i="17"/>
  <c r="K363" i="17" s="1"/>
  <c r="J364" i="17" s="1"/>
  <c r="P364" i="17"/>
  <c r="O364" i="17" s="1"/>
  <c r="N365" i="17" s="1"/>
  <c r="H363" i="17"/>
  <c r="G363" i="17" s="1"/>
  <c r="F364" i="17" s="1"/>
  <c r="AA366" i="17"/>
  <c r="Z367" i="17"/>
  <c r="AB366" i="17"/>
  <c r="AC366" i="17"/>
  <c r="W366" i="17"/>
  <c r="V367" i="17" s="1"/>
  <c r="Y366" i="17"/>
  <c r="X366" i="17"/>
  <c r="T237" i="17"/>
  <c r="U237" i="17"/>
  <c r="AO237" i="17" s="1"/>
  <c r="AN137" i="17"/>
  <c r="C137" i="17"/>
  <c r="AB288" i="12"/>
  <c r="AA364" i="14"/>
  <c r="Z365" i="14"/>
  <c r="AC364" i="14"/>
  <c r="AB364" i="14"/>
  <c r="L361" i="14"/>
  <c r="K361" i="14" s="1"/>
  <c r="J362" i="14" s="1"/>
  <c r="H361" i="14"/>
  <c r="G361" i="14" s="1"/>
  <c r="F362" i="14" s="1"/>
  <c r="P362" i="14"/>
  <c r="O362" i="14" s="1"/>
  <c r="N363" i="14" s="1"/>
  <c r="AL136" i="14"/>
  <c r="D136" i="14"/>
  <c r="W364" i="14"/>
  <c r="V365" i="14" s="1"/>
  <c r="Y364" i="14"/>
  <c r="X364" i="14"/>
  <c r="AA365" i="16"/>
  <c r="Z366" i="16" s="1"/>
  <c r="AB365" i="16"/>
  <c r="AC365" i="16"/>
  <c r="H363" i="16"/>
  <c r="G363" i="16" s="1"/>
  <c r="F364" i="16" s="1"/>
  <c r="L361" i="16"/>
  <c r="K361" i="16" s="1"/>
  <c r="J362" i="16" s="1"/>
  <c r="P362" i="16"/>
  <c r="O362" i="16" s="1"/>
  <c r="N363" i="16" s="1"/>
  <c r="X366" i="16"/>
  <c r="W366" i="16"/>
  <c r="V367" i="16" s="1"/>
  <c r="Y366" i="16"/>
  <c r="AN136" i="16"/>
  <c r="C136" i="16"/>
  <c r="AB289" i="12"/>
  <c r="AC289" i="12"/>
  <c r="AA289" i="12" s="1"/>
  <c r="Z290" i="12" s="1"/>
  <c r="AC290" i="12" s="1"/>
  <c r="Y288" i="12"/>
  <c r="W288" i="12" s="1"/>
  <c r="V289" i="12" s="1"/>
  <c r="X288" i="12"/>
  <c r="U204" i="12"/>
  <c r="AO204" i="12" s="1"/>
  <c r="T204" i="12"/>
  <c r="H359" i="12"/>
  <c r="G359" i="12" s="1"/>
  <c r="F360" i="12" s="1"/>
  <c r="P358" i="12"/>
  <c r="O358" i="12" s="1"/>
  <c r="N359" i="12" s="1"/>
  <c r="L359" i="12"/>
  <c r="K359" i="12" s="1"/>
  <c r="J360" i="12" s="1"/>
  <c r="AM134" i="12"/>
  <c r="B135" i="12"/>
  <c r="U241" i="16" l="1"/>
  <c r="T241" i="16"/>
  <c r="S237" i="17"/>
  <c r="R238" i="17" s="1"/>
  <c r="T238" i="17" s="1"/>
  <c r="U233" i="14"/>
  <c r="AO233" i="14" s="1"/>
  <c r="T233" i="14"/>
  <c r="U238" i="17"/>
  <c r="AO238" i="17" s="1"/>
  <c r="H364" i="17"/>
  <c r="G364" i="17" s="1"/>
  <c r="F365" i="17" s="1"/>
  <c r="X367" i="17"/>
  <c r="Y367" i="17"/>
  <c r="W367" i="17"/>
  <c r="V368" i="17" s="1"/>
  <c r="P365" i="17"/>
  <c r="O365" i="17" s="1"/>
  <c r="N366" i="17" s="1"/>
  <c r="L364" i="17"/>
  <c r="K364" i="17" s="1"/>
  <c r="J365" i="17" s="1"/>
  <c r="AM137" i="17"/>
  <c r="B138" i="17"/>
  <c r="AB367" i="17"/>
  <c r="AC367" i="17"/>
  <c r="AA367" i="17"/>
  <c r="Z368" i="17" s="1"/>
  <c r="P363" i="14"/>
  <c r="O363" i="14" s="1"/>
  <c r="N364" i="14" s="1"/>
  <c r="H362" i="14"/>
  <c r="G362" i="14" s="1"/>
  <c r="F363" i="14" s="1"/>
  <c r="X365" i="14"/>
  <c r="W365" i="14"/>
  <c r="V366" i="14" s="1"/>
  <c r="Y365" i="14"/>
  <c r="L362" i="14"/>
  <c r="K362" i="14" s="1"/>
  <c r="J363" i="14" s="1"/>
  <c r="AB365" i="14"/>
  <c r="AA365" i="14"/>
  <c r="Z366" i="14" s="1"/>
  <c r="AC365" i="14"/>
  <c r="AN136" i="14"/>
  <c r="C136" i="14"/>
  <c r="P363" i="16"/>
  <c r="O363" i="16" s="1"/>
  <c r="N364" i="16" s="1"/>
  <c r="L362" i="16"/>
  <c r="K362" i="16" s="1"/>
  <c r="J363" i="16" s="1"/>
  <c r="Y367" i="16"/>
  <c r="X367" i="16"/>
  <c r="W367" i="16"/>
  <c r="V368" i="16" s="1"/>
  <c r="H364" i="16"/>
  <c r="G364" i="16" s="1"/>
  <c r="F365" i="16" s="1"/>
  <c r="AB366" i="16"/>
  <c r="AA366" i="16"/>
  <c r="Z367" i="16" s="1"/>
  <c r="AC366" i="16"/>
  <c r="AM136" i="16"/>
  <c r="B137" i="16"/>
  <c r="AA290" i="12"/>
  <c r="Z291" i="12" s="1"/>
  <c r="AC291" i="12" s="1"/>
  <c r="AB290" i="12"/>
  <c r="X289" i="12"/>
  <c r="Y289" i="12"/>
  <c r="S204" i="12"/>
  <c r="R205" i="12" s="1"/>
  <c r="H360" i="12"/>
  <c r="G360" i="12" s="1"/>
  <c r="F361" i="12" s="1"/>
  <c r="L360" i="12"/>
  <c r="K360" i="12" s="1"/>
  <c r="J361" i="12" s="1"/>
  <c r="P359" i="12"/>
  <c r="O359" i="12" s="1"/>
  <c r="N360" i="12" s="1"/>
  <c r="AL135" i="12"/>
  <c r="D135" i="12"/>
  <c r="S241" i="16" l="1"/>
  <c r="R242" i="16" s="1"/>
  <c r="AO241" i="16"/>
  <c r="S238" i="17"/>
  <c r="R239" i="17" s="1"/>
  <c r="T239" i="17" s="1"/>
  <c r="S233" i="14"/>
  <c r="R234" i="14" s="1"/>
  <c r="U239" i="17"/>
  <c r="AO239" i="17" s="1"/>
  <c r="P366" i="17"/>
  <c r="O366" i="17" s="1"/>
  <c r="N367" i="17" s="1"/>
  <c r="Y368" i="17"/>
  <c r="X368" i="17"/>
  <c r="W368" i="17"/>
  <c r="V369" i="17" s="1"/>
  <c r="H365" i="17"/>
  <c r="G365" i="17" s="1"/>
  <c r="F366" i="17" s="1"/>
  <c r="AC368" i="17"/>
  <c r="AB368" i="17"/>
  <c r="AA368" i="17"/>
  <c r="Z369" i="17" s="1"/>
  <c r="L365" i="17"/>
  <c r="K365" i="17" s="1"/>
  <c r="J366" i="17" s="1"/>
  <c r="AL138" i="17"/>
  <c r="D138" i="17"/>
  <c r="L363" i="14"/>
  <c r="K363" i="14" s="1"/>
  <c r="J364" i="14" s="1"/>
  <c r="H363" i="14"/>
  <c r="G363" i="14" s="1"/>
  <c r="F364" i="14" s="1"/>
  <c r="AC366" i="14"/>
  <c r="AB366" i="14"/>
  <c r="AA366" i="14"/>
  <c r="Z367" i="14" s="1"/>
  <c r="P364" i="14"/>
  <c r="O364" i="14" s="1"/>
  <c r="N365" i="14" s="1"/>
  <c r="V367" i="14"/>
  <c r="Y366" i="14"/>
  <c r="X366" i="14"/>
  <c r="W366" i="14"/>
  <c r="AM136" i="14"/>
  <c r="B137" i="14"/>
  <c r="AC367" i="16"/>
  <c r="AB367" i="16"/>
  <c r="AA367" i="16"/>
  <c r="Z368" i="16" s="1"/>
  <c r="H365" i="16"/>
  <c r="G365" i="16" s="1"/>
  <c r="F366" i="16" s="1"/>
  <c r="L363" i="16"/>
  <c r="K363" i="16" s="1"/>
  <c r="J364" i="16" s="1"/>
  <c r="Y368" i="16"/>
  <c r="W368" i="16"/>
  <c r="V369" i="16" s="1"/>
  <c r="X368" i="16"/>
  <c r="P364" i="16"/>
  <c r="O364" i="16" s="1"/>
  <c r="N365" i="16" s="1"/>
  <c r="AL137" i="16"/>
  <c r="D137" i="16"/>
  <c r="AB291" i="12"/>
  <c r="W289" i="12"/>
  <c r="V290" i="12" s="1"/>
  <c r="X290" i="12" s="1"/>
  <c r="AA291" i="12"/>
  <c r="Z292" i="12" s="1"/>
  <c r="AB292" i="12" s="1"/>
  <c r="U205" i="12"/>
  <c r="AO205" i="12" s="1"/>
  <c r="T205" i="12"/>
  <c r="L361" i="12"/>
  <c r="K361" i="12" s="1"/>
  <c r="J362" i="12" s="1"/>
  <c r="P360" i="12"/>
  <c r="O360" i="12" s="1"/>
  <c r="N361" i="12" s="1"/>
  <c r="H361" i="12"/>
  <c r="G361" i="12" s="1"/>
  <c r="F362" i="12" s="1"/>
  <c r="AN135" i="12"/>
  <c r="C135" i="12"/>
  <c r="U242" i="16" l="1"/>
  <c r="T242" i="16"/>
  <c r="S239" i="17"/>
  <c r="R240" i="17" s="1"/>
  <c r="T234" i="14"/>
  <c r="U234" i="14"/>
  <c r="AO234" i="14" s="1"/>
  <c r="H366" i="17"/>
  <c r="G366" i="17" s="1"/>
  <c r="F367" i="17" s="1"/>
  <c r="Z370" i="17"/>
  <c r="AB369" i="17"/>
  <c r="AA369" i="17"/>
  <c r="AC369" i="17"/>
  <c r="W369" i="17"/>
  <c r="Y369" i="17"/>
  <c r="X369" i="17"/>
  <c r="V370" i="17"/>
  <c r="P367" i="17"/>
  <c r="O367" i="17" s="1"/>
  <c r="N368" i="17" s="1"/>
  <c r="L366" i="17"/>
  <c r="K366" i="17" s="1"/>
  <c r="J367" i="17" s="1"/>
  <c r="U240" i="17"/>
  <c r="AO240" i="17" s="1"/>
  <c r="T240" i="17"/>
  <c r="S240" i="17" s="1"/>
  <c r="R241" i="17" s="1"/>
  <c r="AN138" i="17"/>
  <c r="C138" i="17"/>
  <c r="P365" i="14"/>
  <c r="O365" i="14" s="1"/>
  <c r="N366" i="14" s="1"/>
  <c r="L364" i="14"/>
  <c r="K364" i="14" s="1"/>
  <c r="J365" i="14" s="1"/>
  <c r="AL137" i="14"/>
  <c r="D137" i="14"/>
  <c r="Y367" i="14"/>
  <c r="W367" i="14"/>
  <c r="V368" i="14" s="1"/>
  <c r="X367" i="14"/>
  <c r="AC367" i="14"/>
  <c r="AA367" i="14"/>
  <c r="Z368" i="14" s="1"/>
  <c r="AB367" i="14"/>
  <c r="H364" i="14"/>
  <c r="G364" i="14" s="1"/>
  <c r="F365" i="14" s="1"/>
  <c r="H366" i="16"/>
  <c r="G366" i="16" s="1"/>
  <c r="F367" i="16" s="1"/>
  <c r="V370" i="16"/>
  <c r="Y369" i="16"/>
  <c r="W369" i="16"/>
  <c r="X369" i="16"/>
  <c r="AC368" i="16"/>
  <c r="AB368" i="16"/>
  <c r="AA368" i="16"/>
  <c r="Z369" i="16" s="1"/>
  <c r="P365" i="16"/>
  <c r="O365" i="16" s="1"/>
  <c r="N366" i="16" s="1"/>
  <c r="L364" i="16"/>
  <c r="K364" i="16" s="1"/>
  <c r="J365" i="16" s="1"/>
  <c r="AN137" i="16"/>
  <c r="C137" i="16"/>
  <c r="Y290" i="12"/>
  <c r="W290" i="12" s="1"/>
  <c r="V291" i="12" s="1"/>
  <c r="AC292" i="12"/>
  <c r="AA292" i="12"/>
  <c r="Z293" i="12" s="1"/>
  <c r="S205" i="12"/>
  <c r="R206" i="12" s="1"/>
  <c r="H362" i="12"/>
  <c r="G362" i="12" s="1"/>
  <c r="F363" i="12" s="1"/>
  <c r="P361" i="12"/>
  <c r="O361" i="12" s="1"/>
  <c r="N362" i="12" s="1"/>
  <c r="L362" i="12"/>
  <c r="K362" i="12" s="1"/>
  <c r="J363" i="12" s="1"/>
  <c r="AM135" i="12"/>
  <c r="B136" i="12"/>
  <c r="AO242" i="16" l="1"/>
  <c r="S242" i="16"/>
  <c r="R243" i="16" s="1"/>
  <c r="S234" i="14"/>
  <c r="R235" i="14" s="1"/>
  <c r="L367" i="17"/>
  <c r="K367" i="17" s="1"/>
  <c r="J368" i="17" s="1"/>
  <c r="P368" i="17"/>
  <c r="O368" i="17" s="1"/>
  <c r="N369" i="17" s="1"/>
  <c r="T241" i="17"/>
  <c r="U241" i="17"/>
  <c r="AO241" i="17" s="1"/>
  <c r="H367" i="17"/>
  <c r="G367" i="17" s="1"/>
  <c r="F368" i="17" s="1"/>
  <c r="AM138" i="17"/>
  <c r="B139" i="17"/>
  <c r="AA370" i="17"/>
  <c r="Z371" i="17"/>
  <c r="AC370" i="17"/>
  <c r="AB370" i="17"/>
  <c r="W370" i="17"/>
  <c r="V371" i="17"/>
  <c r="Y370" i="17"/>
  <c r="X370" i="17"/>
  <c r="AC368" i="14"/>
  <c r="AB368" i="14"/>
  <c r="AA368" i="14"/>
  <c r="Z369" i="14" s="1"/>
  <c r="L365" i="14"/>
  <c r="K365" i="14" s="1"/>
  <c r="J366" i="14" s="1"/>
  <c r="H365" i="14"/>
  <c r="G365" i="14" s="1"/>
  <c r="F366" i="14" s="1"/>
  <c r="P366" i="14"/>
  <c r="O366" i="14" s="1"/>
  <c r="N367" i="14" s="1"/>
  <c r="Y368" i="14"/>
  <c r="X368" i="14"/>
  <c r="W368" i="14"/>
  <c r="V369" i="14" s="1"/>
  <c r="AN137" i="14"/>
  <c r="C137" i="14"/>
  <c r="L365" i="16"/>
  <c r="K365" i="16" s="1"/>
  <c r="J366" i="16" s="1"/>
  <c r="P366" i="16"/>
  <c r="O366" i="16" s="1"/>
  <c r="N367" i="16" s="1"/>
  <c r="H367" i="16"/>
  <c r="G367" i="16" s="1"/>
  <c r="F368" i="16" s="1"/>
  <c r="AM137" i="16"/>
  <c r="B138" i="16"/>
  <c r="AC369" i="16"/>
  <c r="AB369" i="16"/>
  <c r="AA369" i="16"/>
  <c r="Z370" i="16" s="1"/>
  <c r="X370" i="16"/>
  <c r="W370" i="16"/>
  <c r="V371" i="16"/>
  <c r="Y370" i="16"/>
  <c r="Y291" i="12"/>
  <c r="W291" i="12" s="1"/>
  <c r="V292" i="12" s="1"/>
  <c r="X291" i="12"/>
  <c r="AB293" i="12"/>
  <c r="AA293" i="12" s="1"/>
  <c r="Z294" i="12" s="1"/>
  <c r="AC293" i="12"/>
  <c r="T206" i="12"/>
  <c r="U206" i="12"/>
  <c r="AO206" i="12" s="1"/>
  <c r="L363" i="12"/>
  <c r="K363" i="12" s="1"/>
  <c r="J364" i="12" s="1"/>
  <c r="P362" i="12"/>
  <c r="O362" i="12" s="1"/>
  <c r="N363" i="12" s="1"/>
  <c r="H363" i="12"/>
  <c r="G363" i="12" s="1"/>
  <c r="F364" i="12" s="1"/>
  <c r="AL136" i="12"/>
  <c r="D136" i="12"/>
  <c r="T243" i="16" l="1"/>
  <c r="U243" i="16"/>
  <c r="AO243" i="16" s="1"/>
  <c r="S243" i="16"/>
  <c r="R244" i="16" s="1"/>
  <c r="U244" i="16" s="1"/>
  <c r="U235" i="14"/>
  <c r="AO235" i="14" s="1"/>
  <c r="T235" i="14"/>
  <c r="P369" i="17"/>
  <c r="O369" i="17" s="1"/>
  <c r="N370" i="17" s="1"/>
  <c r="H368" i="17"/>
  <c r="G368" i="17" s="1"/>
  <c r="F369" i="17" s="1"/>
  <c r="L368" i="17"/>
  <c r="K368" i="17" s="1"/>
  <c r="J369" i="17" s="1"/>
  <c r="V372" i="17"/>
  <c r="Y371" i="17"/>
  <c r="W371" i="17"/>
  <c r="X371" i="17"/>
  <c r="AC371" i="17"/>
  <c r="AB371" i="17"/>
  <c r="AA371" i="17"/>
  <c r="Z372" i="17" s="1"/>
  <c r="S241" i="17"/>
  <c r="R242" i="17" s="1"/>
  <c r="AL139" i="17"/>
  <c r="D139" i="17"/>
  <c r="L366" i="14"/>
  <c r="K366" i="14" s="1"/>
  <c r="J367" i="14" s="1"/>
  <c r="W369" i="14"/>
  <c r="V370" i="14"/>
  <c r="Y369" i="14"/>
  <c r="X369" i="14"/>
  <c r="AA369" i="14"/>
  <c r="Z370" i="14"/>
  <c r="AC369" i="14"/>
  <c r="AB369" i="14"/>
  <c r="P367" i="14"/>
  <c r="O367" i="14" s="1"/>
  <c r="N368" i="14" s="1"/>
  <c r="H366" i="14"/>
  <c r="G366" i="14" s="1"/>
  <c r="F367" i="14" s="1"/>
  <c r="AM137" i="14"/>
  <c r="B138" i="14"/>
  <c r="AB370" i="16"/>
  <c r="AA370" i="16"/>
  <c r="Z371" i="16" s="1"/>
  <c r="AC370" i="16"/>
  <c r="H368" i="16"/>
  <c r="G368" i="16" s="1"/>
  <c r="F369" i="16" s="1"/>
  <c r="P367" i="16"/>
  <c r="O367" i="16" s="1"/>
  <c r="N368" i="16" s="1"/>
  <c r="L366" i="16"/>
  <c r="K366" i="16" s="1"/>
  <c r="J367" i="16" s="1"/>
  <c r="AL138" i="16"/>
  <c r="D138" i="16"/>
  <c r="Y371" i="16"/>
  <c r="X371" i="16"/>
  <c r="W371" i="16"/>
  <c r="V372" i="16" s="1"/>
  <c r="Y292" i="12"/>
  <c r="W292" i="12" s="1"/>
  <c r="V293" i="12" s="1"/>
  <c r="X292" i="12"/>
  <c r="AB294" i="12"/>
  <c r="AC294" i="12"/>
  <c r="AA294" i="12" s="1"/>
  <c r="Z295" i="12" s="1"/>
  <c r="S206" i="12"/>
  <c r="R207" i="12" s="1"/>
  <c r="P363" i="12"/>
  <c r="O363" i="12" s="1"/>
  <c r="N364" i="12" s="1"/>
  <c r="H364" i="12"/>
  <c r="G364" i="12" s="1"/>
  <c r="F365" i="12" s="1"/>
  <c r="L364" i="12"/>
  <c r="K364" i="12" s="1"/>
  <c r="J365" i="12" s="1"/>
  <c r="AN136" i="12"/>
  <c r="C136" i="12"/>
  <c r="T244" i="16" l="1"/>
  <c r="S235" i="14"/>
  <c r="R236" i="14" s="1"/>
  <c r="AO244" i="16"/>
  <c r="S244" i="16"/>
  <c r="R245" i="16" s="1"/>
  <c r="L369" i="17"/>
  <c r="K369" i="17" s="1"/>
  <c r="J370" i="17" s="1"/>
  <c r="AA372" i="17"/>
  <c r="AC372" i="17"/>
  <c r="AB372" i="17"/>
  <c r="Z373" i="17"/>
  <c r="H369" i="17"/>
  <c r="G369" i="17" s="1"/>
  <c r="F370" i="17" s="1"/>
  <c r="P370" i="17"/>
  <c r="O370" i="17" s="1"/>
  <c r="N371" i="17" s="1"/>
  <c r="U242" i="17"/>
  <c r="AO242" i="17" s="1"/>
  <c r="T242" i="17"/>
  <c r="W372" i="17"/>
  <c r="V373" i="17"/>
  <c r="Y372" i="17"/>
  <c r="X372" i="17"/>
  <c r="AN139" i="17"/>
  <c r="C139" i="17"/>
  <c r="P368" i="14"/>
  <c r="O368" i="14" s="1"/>
  <c r="N369" i="14" s="1"/>
  <c r="L367" i="14"/>
  <c r="K367" i="14" s="1"/>
  <c r="J368" i="14" s="1"/>
  <c r="H367" i="14"/>
  <c r="G367" i="14" s="1"/>
  <c r="F368" i="14" s="1"/>
  <c r="AB370" i="14"/>
  <c r="AA370" i="14"/>
  <c r="Z371" i="14" s="1"/>
  <c r="AC370" i="14"/>
  <c r="AL138" i="14"/>
  <c r="D138" i="14"/>
  <c r="X370" i="14"/>
  <c r="W370" i="14"/>
  <c r="V371" i="14" s="1"/>
  <c r="Y370" i="14"/>
  <c r="L367" i="16"/>
  <c r="K367" i="16" s="1"/>
  <c r="J368" i="16" s="1"/>
  <c r="P368" i="16"/>
  <c r="O368" i="16" s="1"/>
  <c r="N369" i="16" s="1"/>
  <c r="H369" i="16"/>
  <c r="G369" i="16" s="1"/>
  <c r="F370" i="16" s="1"/>
  <c r="AC371" i="16"/>
  <c r="AB371" i="16"/>
  <c r="AA371" i="16"/>
  <c r="Z372" i="16" s="1"/>
  <c r="Y372" i="16"/>
  <c r="X372" i="16"/>
  <c r="W372" i="16"/>
  <c r="V373" i="16" s="1"/>
  <c r="AN138" i="16"/>
  <c r="C138" i="16"/>
  <c r="X293" i="12"/>
  <c r="Y293" i="12"/>
  <c r="AB295" i="12"/>
  <c r="AC295" i="12"/>
  <c r="T207" i="12"/>
  <c r="U207" i="12"/>
  <c r="AO207" i="12" s="1"/>
  <c r="L365" i="12"/>
  <c r="K365" i="12" s="1"/>
  <c r="J366" i="12" s="1"/>
  <c r="H365" i="12"/>
  <c r="G365" i="12" s="1"/>
  <c r="F366" i="12" s="1"/>
  <c r="P364" i="12"/>
  <c r="O364" i="12" s="1"/>
  <c r="N365" i="12" s="1"/>
  <c r="AM136" i="12"/>
  <c r="B137" i="12"/>
  <c r="T236" i="14" l="1"/>
  <c r="U236" i="14"/>
  <c r="AO236" i="14" s="1"/>
  <c r="U245" i="16"/>
  <c r="AO245" i="16" s="1"/>
  <c r="T245" i="16"/>
  <c r="P371" i="17"/>
  <c r="O371" i="17" s="1"/>
  <c r="N372" i="17" s="1"/>
  <c r="H370" i="17"/>
  <c r="G370" i="17" s="1"/>
  <c r="F371" i="17" s="1"/>
  <c r="L370" i="17"/>
  <c r="K370" i="17" s="1"/>
  <c r="J371" i="17" s="1"/>
  <c r="X373" i="17"/>
  <c r="V374" i="17"/>
  <c r="W373" i="17"/>
  <c r="Y373" i="17"/>
  <c r="S242" i="17"/>
  <c r="R243" i="17" s="1"/>
  <c r="AB373" i="17"/>
  <c r="AA373" i="17"/>
  <c r="Z374" i="17"/>
  <c r="AC373" i="17"/>
  <c r="AM139" i="17"/>
  <c r="B140" i="17"/>
  <c r="AC371" i="14"/>
  <c r="AB371" i="14"/>
  <c r="AA371" i="14"/>
  <c r="Z372" i="14" s="1"/>
  <c r="Y371" i="14"/>
  <c r="X371" i="14"/>
  <c r="W371" i="14"/>
  <c r="V372" i="14" s="1"/>
  <c r="L368" i="14"/>
  <c r="K368" i="14" s="1"/>
  <c r="J369" i="14" s="1"/>
  <c r="H368" i="14"/>
  <c r="G368" i="14" s="1"/>
  <c r="F369" i="14" s="1"/>
  <c r="P369" i="14"/>
  <c r="O369" i="14" s="1"/>
  <c r="N370" i="14" s="1"/>
  <c r="AN138" i="14"/>
  <c r="C138" i="14"/>
  <c r="P369" i="16"/>
  <c r="O369" i="16" s="1"/>
  <c r="N370" i="16" s="1"/>
  <c r="H370" i="16"/>
  <c r="G370" i="16" s="1"/>
  <c r="F371" i="16" s="1"/>
  <c r="L368" i="16"/>
  <c r="K368" i="16" s="1"/>
  <c r="J369" i="16" s="1"/>
  <c r="AM138" i="16"/>
  <c r="B139" i="16"/>
  <c r="W373" i="16"/>
  <c r="V374" i="16" s="1"/>
  <c r="X373" i="16"/>
  <c r="Y373" i="16"/>
  <c r="AC372" i="16"/>
  <c r="AB372" i="16"/>
  <c r="AA372" i="16"/>
  <c r="Z373" i="16" s="1"/>
  <c r="AA295" i="12"/>
  <c r="Z296" i="12" s="1"/>
  <c r="AB296" i="12" s="1"/>
  <c r="W293" i="12"/>
  <c r="V294" i="12" s="1"/>
  <c r="S207" i="12"/>
  <c r="R208" i="12" s="1"/>
  <c r="H366" i="12"/>
  <c r="G366" i="12" s="1"/>
  <c r="F367" i="12" s="1"/>
  <c r="P365" i="12"/>
  <c r="O365" i="12" s="1"/>
  <c r="N366" i="12" s="1"/>
  <c r="L366" i="12"/>
  <c r="K366" i="12" s="1"/>
  <c r="J367" i="12" s="1"/>
  <c r="AL137" i="12"/>
  <c r="D137" i="12"/>
  <c r="S245" i="16" l="1"/>
  <c r="R246" i="16" s="1"/>
  <c r="U246" i="16" s="1"/>
  <c r="AO246" i="16" s="1"/>
  <c r="S236" i="14"/>
  <c r="R237" i="14" s="1"/>
  <c r="L371" i="17"/>
  <c r="K371" i="17" s="1"/>
  <c r="J372" i="17" s="1"/>
  <c r="H371" i="17"/>
  <c r="G371" i="17" s="1"/>
  <c r="F372" i="17" s="1"/>
  <c r="P372" i="17"/>
  <c r="O372" i="17" s="1"/>
  <c r="N373" i="17" s="1"/>
  <c r="W374" i="17"/>
  <c r="V375" i="17"/>
  <c r="X374" i="17"/>
  <c r="Y374" i="17"/>
  <c r="U243" i="17"/>
  <c r="AO243" i="17" s="1"/>
  <c r="T243" i="17"/>
  <c r="AA374" i="17"/>
  <c r="Z375" i="17" s="1"/>
  <c r="AC374" i="17"/>
  <c r="AB374" i="17"/>
  <c r="AL140" i="17"/>
  <c r="D140" i="17"/>
  <c r="H369" i="14"/>
  <c r="G369" i="14" s="1"/>
  <c r="F370" i="14" s="1"/>
  <c r="AC372" i="14"/>
  <c r="AB372" i="14"/>
  <c r="AA372" i="14"/>
  <c r="Z373" i="14" s="1"/>
  <c r="L369" i="14"/>
  <c r="K369" i="14" s="1"/>
  <c r="J370" i="14" s="1"/>
  <c r="Y372" i="14"/>
  <c r="X372" i="14"/>
  <c r="W372" i="14"/>
  <c r="V373" i="14" s="1"/>
  <c r="P370" i="14"/>
  <c r="O370" i="14" s="1"/>
  <c r="N371" i="14" s="1"/>
  <c r="AM138" i="14"/>
  <c r="B139" i="14"/>
  <c r="AA373" i="16"/>
  <c r="Z374" i="16" s="1"/>
  <c r="AC373" i="16"/>
  <c r="AB373" i="16"/>
  <c r="L369" i="16"/>
  <c r="K369" i="16" s="1"/>
  <c r="J370" i="16" s="1"/>
  <c r="H371" i="16"/>
  <c r="G371" i="16" s="1"/>
  <c r="F372" i="16" s="1"/>
  <c r="P370" i="16"/>
  <c r="O370" i="16" s="1"/>
  <c r="N371" i="16" s="1"/>
  <c r="AL139" i="16"/>
  <c r="D139" i="16"/>
  <c r="X374" i="16"/>
  <c r="W374" i="16"/>
  <c r="V375" i="16" s="1"/>
  <c r="Y374" i="16"/>
  <c r="AC296" i="12"/>
  <c r="AA296" i="12"/>
  <c r="Z297" i="12" s="1"/>
  <c r="AC297" i="12" s="1"/>
  <c r="X294" i="12"/>
  <c r="Y294" i="12"/>
  <c r="U208" i="12"/>
  <c r="AO208" i="12" s="1"/>
  <c r="T208" i="12"/>
  <c r="H367" i="12"/>
  <c r="G367" i="12" s="1"/>
  <c r="F368" i="12" s="1"/>
  <c r="L367" i="12"/>
  <c r="K367" i="12" s="1"/>
  <c r="J368" i="12" s="1"/>
  <c r="P366" i="12"/>
  <c r="O366" i="12" s="1"/>
  <c r="N367" i="12" s="1"/>
  <c r="AN137" i="12"/>
  <c r="C137" i="12"/>
  <c r="T246" i="16" l="1"/>
  <c r="S246" i="16" s="1"/>
  <c r="R247" i="16" s="1"/>
  <c r="U237" i="14"/>
  <c r="AO237" i="14" s="1"/>
  <c r="T237" i="14"/>
  <c r="P373" i="17"/>
  <c r="O373" i="17" s="1"/>
  <c r="N374" i="17" s="1"/>
  <c r="AB375" i="17"/>
  <c r="Z376" i="17"/>
  <c r="AA375" i="17"/>
  <c r="AC375" i="17"/>
  <c r="H372" i="17"/>
  <c r="G372" i="17" s="1"/>
  <c r="F373" i="17" s="1"/>
  <c r="L372" i="17"/>
  <c r="K372" i="17" s="1"/>
  <c r="J373" i="17" s="1"/>
  <c r="X375" i="17"/>
  <c r="V376" i="17"/>
  <c r="Y375" i="17"/>
  <c r="W375" i="17"/>
  <c r="S243" i="17"/>
  <c r="R244" i="17" s="1"/>
  <c r="AN140" i="17"/>
  <c r="C140" i="17"/>
  <c r="AB373" i="14"/>
  <c r="AA373" i="14"/>
  <c r="Z374" i="14" s="1"/>
  <c r="AC373" i="14"/>
  <c r="X373" i="14"/>
  <c r="W373" i="14"/>
  <c r="V374" i="14"/>
  <c r="Y373" i="14"/>
  <c r="P371" i="14"/>
  <c r="O371" i="14" s="1"/>
  <c r="N372" i="14" s="1"/>
  <c r="L370" i="14"/>
  <c r="K370" i="14" s="1"/>
  <c r="J371" i="14" s="1"/>
  <c r="H370" i="14"/>
  <c r="G370" i="14" s="1"/>
  <c r="F371" i="14" s="1"/>
  <c r="AL139" i="14"/>
  <c r="D139" i="14"/>
  <c r="Y375" i="16"/>
  <c r="X375" i="16"/>
  <c r="W375" i="16"/>
  <c r="V376" i="16" s="1"/>
  <c r="P371" i="16"/>
  <c r="O371" i="16" s="1"/>
  <c r="N372" i="16" s="1"/>
  <c r="H372" i="16"/>
  <c r="G372" i="16" s="1"/>
  <c r="F373" i="16" s="1"/>
  <c r="L370" i="16"/>
  <c r="K370" i="16" s="1"/>
  <c r="J371" i="16" s="1"/>
  <c r="AB374" i="16"/>
  <c r="AA374" i="16"/>
  <c r="Z375" i="16" s="1"/>
  <c r="AC374" i="16"/>
  <c r="AN139" i="16"/>
  <c r="C139" i="16"/>
  <c r="W294" i="12"/>
  <c r="V295" i="12" s="1"/>
  <c r="X295" i="12" s="1"/>
  <c r="AB297" i="12"/>
  <c r="AA297" i="12"/>
  <c r="Z298" i="12" s="1"/>
  <c r="S208" i="12"/>
  <c r="R209" i="12" s="1"/>
  <c r="P367" i="12"/>
  <c r="O367" i="12" s="1"/>
  <c r="N368" i="12" s="1"/>
  <c r="L368" i="12"/>
  <c r="K368" i="12" s="1"/>
  <c r="J369" i="12" s="1"/>
  <c r="H368" i="12"/>
  <c r="G368" i="12" s="1"/>
  <c r="F369" i="12" s="1"/>
  <c r="AM137" i="12"/>
  <c r="B138" i="12"/>
  <c r="U247" i="16" l="1"/>
  <c r="T247" i="16"/>
  <c r="S237" i="14"/>
  <c r="R238" i="14" s="1"/>
  <c r="L373" i="17"/>
  <c r="K373" i="17" s="1"/>
  <c r="J374" i="17" s="1"/>
  <c r="H373" i="17"/>
  <c r="G373" i="17" s="1"/>
  <c r="F374" i="17" s="1"/>
  <c r="P374" i="17"/>
  <c r="O374" i="17" s="1"/>
  <c r="N375" i="17" s="1"/>
  <c r="Y376" i="17"/>
  <c r="X376" i="17"/>
  <c r="W376" i="17"/>
  <c r="V377" i="17" s="1"/>
  <c r="AC376" i="17"/>
  <c r="AB376" i="17"/>
  <c r="AA376" i="17"/>
  <c r="Z377" i="17" s="1"/>
  <c r="U244" i="17"/>
  <c r="AO244" i="17" s="1"/>
  <c r="T244" i="17"/>
  <c r="AM140" i="17"/>
  <c r="B141" i="17"/>
  <c r="H371" i="14"/>
  <c r="G371" i="14" s="1"/>
  <c r="F372" i="14" s="1"/>
  <c r="Z375" i="14"/>
  <c r="AC374" i="14"/>
  <c r="AB374" i="14"/>
  <c r="AA374" i="14"/>
  <c r="P372" i="14"/>
  <c r="O372" i="14" s="1"/>
  <c r="N373" i="14" s="1"/>
  <c r="L371" i="14"/>
  <c r="K371" i="14" s="1"/>
  <c r="J372" i="14" s="1"/>
  <c r="V375" i="14"/>
  <c r="Y374" i="14"/>
  <c r="X374" i="14"/>
  <c r="W374" i="14"/>
  <c r="AN139" i="14"/>
  <c r="C139" i="14"/>
  <c r="P372" i="16"/>
  <c r="O372" i="16" s="1"/>
  <c r="N373" i="16" s="1"/>
  <c r="Y376" i="16"/>
  <c r="X376" i="16"/>
  <c r="W376" i="16"/>
  <c r="V377" i="16" s="1"/>
  <c r="Z376" i="16"/>
  <c r="AC375" i="16"/>
  <c r="AB375" i="16"/>
  <c r="AA375" i="16"/>
  <c r="L371" i="16"/>
  <c r="K371" i="16" s="1"/>
  <c r="J372" i="16" s="1"/>
  <c r="H373" i="16"/>
  <c r="G373" i="16" s="1"/>
  <c r="F374" i="16" s="1"/>
  <c r="AM139" i="16"/>
  <c r="B140" i="16"/>
  <c r="Y295" i="12"/>
  <c r="W295" i="12" s="1"/>
  <c r="V296" i="12" s="1"/>
  <c r="AC298" i="12"/>
  <c r="AB298" i="12"/>
  <c r="T209" i="12"/>
  <c r="U209" i="12"/>
  <c r="AO209" i="12" s="1"/>
  <c r="L369" i="12"/>
  <c r="K369" i="12" s="1"/>
  <c r="J370" i="12" s="1"/>
  <c r="H369" i="12"/>
  <c r="G369" i="12" s="1"/>
  <c r="F370" i="12" s="1"/>
  <c r="P368" i="12"/>
  <c r="O368" i="12" s="1"/>
  <c r="N369" i="12" s="1"/>
  <c r="AL138" i="12"/>
  <c r="D138" i="12"/>
  <c r="S247" i="16" l="1"/>
  <c r="R248" i="16" s="1"/>
  <c r="AO247" i="16"/>
  <c r="U238" i="14"/>
  <c r="AO238" i="14" s="1"/>
  <c r="T238" i="14"/>
  <c r="P375" i="17"/>
  <c r="O375" i="17" s="1"/>
  <c r="N376" i="17" s="1"/>
  <c r="H374" i="17"/>
  <c r="G374" i="17" s="1"/>
  <c r="F375" i="17" s="1"/>
  <c r="X377" i="17"/>
  <c r="W377" i="17"/>
  <c r="V378" i="17" s="1"/>
  <c r="Y377" i="17"/>
  <c r="AC377" i="17"/>
  <c r="AB377" i="17"/>
  <c r="AA377" i="17"/>
  <c r="Z378" i="17" s="1"/>
  <c r="L374" i="17"/>
  <c r="K374" i="17" s="1"/>
  <c r="J375" i="17" s="1"/>
  <c r="AL141" i="17"/>
  <c r="D141" i="17"/>
  <c r="S244" i="17"/>
  <c r="R245" i="17" s="1"/>
  <c r="H372" i="14"/>
  <c r="G372" i="14" s="1"/>
  <c r="F373" i="14" s="1"/>
  <c r="L372" i="14"/>
  <c r="K372" i="14" s="1"/>
  <c r="J373" i="14" s="1"/>
  <c r="P373" i="14"/>
  <c r="O373" i="14" s="1"/>
  <c r="N374" i="14" s="1"/>
  <c r="Y375" i="14"/>
  <c r="X375" i="14"/>
  <c r="W375" i="14"/>
  <c r="V376" i="14" s="1"/>
  <c r="AC375" i="14"/>
  <c r="AB375" i="14"/>
  <c r="AA375" i="14"/>
  <c r="Z376" i="14" s="1"/>
  <c r="AM139" i="14"/>
  <c r="B140" i="14"/>
  <c r="H374" i="16"/>
  <c r="G374" i="16" s="1"/>
  <c r="F375" i="16" s="1"/>
  <c r="L372" i="16"/>
  <c r="K372" i="16" s="1"/>
  <c r="J373" i="16" s="1"/>
  <c r="P373" i="16"/>
  <c r="O373" i="16" s="1"/>
  <c r="N374" i="16" s="1"/>
  <c r="AL140" i="16"/>
  <c r="D140" i="16"/>
  <c r="AC376" i="16"/>
  <c r="AA376" i="16"/>
  <c r="Z377" i="16" s="1"/>
  <c r="AB376" i="16"/>
  <c r="W377" i="16"/>
  <c r="V378" i="16" s="1"/>
  <c r="Y377" i="16"/>
  <c r="X377" i="16"/>
  <c r="X296" i="12"/>
  <c r="W296" i="12" s="1"/>
  <c r="V297" i="12" s="1"/>
  <c r="Y296" i="12"/>
  <c r="AA298" i="12"/>
  <c r="Z299" i="12" s="1"/>
  <c r="S209" i="12"/>
  <c r="R210" i="12" s="1"/>
  <c r="H370" i="12"/>
  <c r="G370" i="12" s="1"/>
  <c r="F371" i="12" s="1"/>
  <c r="P369" i="12"/>
  <c r="O369" i="12" s="1"/>
  <c r="N370" i="12" s="1"/>
  <c r="L370" i="12"/>
  <c r="K370" i="12" s="1"/>
  <c r="J371" i="12" s="1"/>
  <c r="AN138" i="12"/>
  <c r="C138" i="12"/>
  <c r="U248" i="16" l="1"/>
  <c r="T248" i="16"/>
  <c r="S238" i="14"/>
  <c r="R239" i="14" s="1"/>
  <c r="AA378" i="17"/>
  <c r="Z379" i="17"/>
  <c r="AB378" i="17"/>
  <c r="AC378" i="17"/>
  <c r="W378" i="17"/>
  <c r="V379" i="17"/>
  <c r="Y378" i="17"/>
  <c r="X378" i="17"/>
  <c r="H375" i="17"/>
  <c r="G375" i="17" s="1"/>
  <c r="F376" i="17" s="1"/>
  <c r="L375" i="17"/>
  <c r="K375" i="17" s="1"/>
  <c r="J376" i="17" s="1"/>
  <c r="P376" i="17"/>
  <c r="O376" i="17" s="1"/>
  <c r="N377" i="17" s="1"/>
  <c r="T245" i="17"/>
  <c r="U245" i="17"/>
  <c r="AO245" i="17" s="1"/>
  <c r="AN141" i="17"/>
  <c r="C141" i="17"/>
  <c r="P374" i="14"/>
  <c r="O374" i="14" s="1"/>
  <c r="N375" i="14" s="1"/>
  <c r="AA376" i="14"/>
  <c r="Z377" i="14"/>
  <c r="AC376" i="14"/>
  <c r="AB376" i="14"/>
  <c r="H373" i="14"/>
  <c r="G373" i="14" s="1"/>
  <c r="F374" i="14" s="1"/>
  <c r="W376" i="14"/>
  <c r="V377" i="14" s="1"/>
  <c r="Y376" i="14"/>
  <c r="X376" i="14"/>
  <c r="L373" i="14"/>
  <c r="K373" i="14" s="1"/>
  <c r="J374" i="14" s="1"/>
  <c r="AL140" i="14"/>
  <c r="D140" i="14"/>
  <c r="AA377" i="16"/>
  <c r="Z378" i="16" s="1"/>
  <c r="AB377" i="16"/>
  <c r="AC377" i="16"/>
  <c r="P374" i="16"/>
  <c r="O374" i="16" s="1"/>
  <c r="N375" i="16" s="1"/>
  <c r="L373" i="16"/>
  <c r="K373" i="16" s="1"/>
  <c r="J374" i="16" s="1"/>
  <c r="X378" i="16"/>
  <c r="W378" i="16"/>
  <c r="V379" i="16" s="1"/>
  <c r="Y378" i="16"/>
  <c r="H375" i="16"/>
  <c r="G375" i="16" s="1"/>
  <c r="F376" i="16" s="1"/>
  <c r="AN140" i="16"/>
  <c r="C140" i="16"/>
  <c r="X297" i="12"/>
  <c r="Y297" i="12"/>
  <c r="AB299" i="12"/>
  <c r="AC299" i="12"/>
  <c r="T210" i="12"/>
  <c r="U210" i="12"/>
  <c r="AO210" i="12" s="1"/>
  <c r="L371" i="12"/>
  <c r="K371" i="12" s="1"/>
  <c r="J372" i="12" s="1"/>
  <c r="P370" i="12"/>
  <c r="O370" i="12" s="1"/>
  <c r="N371" i="12" s="1"/>
  <c r="H371" i="12"/>
  <c r="G371" i="12" s="1"/>
  <c r="F372" i="12" s="1"/>
  <c r="AM138" i="12"/>
  <c r="B139" i="12"/>
  <c r="S245" i="17" l="1"/>
  <c r="R246" i="17" s="1"/>
  <c r="U246" i="17" s="1"/>
  <c r="AO246" i="17" s="1"/>
  <c r="AO248" i="16"/>
  <c r="S248" i="16"/>
  <c r="R249" i="16" s="1"/>
  <c r="U239" i="14"/>
  <c r="AO239" i="14" s="1"/>
  <c r="T239" i="14"/>
  <c r="P377" i="17"/>
  <c r="O377" i="17" s="1"/>
  <c r="N378" i="17" s="1"/>
  <c r="L376" i="17"/>
  <c r="K376" i="17" s="1"/>
  <c r="J377" i="17" s="1"/>
  <c r="H376" i="17"/>
  <c r="G376" i="17" s="1"/>
  <c r="F377" i="17" s="1"/>
  <c r="AM141" i="17"/>
  <c r="B142" i="17"/>
  <c r="X379" i="17"/>
  <c r="Y379" i="17"/>
  <c r="W379" i="17"/>
  <c r="V380" i="17"/>
  <c r="AB379" i="17"/>
  <c r="AC379" i="17"/>
  <c r="AA379" i="17"/>
  <c r="Z380" i="17" s="1"/>
  <c r="H374" i="14"/>
  <c r="G374" i="14" s="1"/>
  <c r="F375" i="14" s="1"/>
  <c r="P375" i="14"/>
  <c r="O375" i="14" s="1"/>
  <c r="N376" i="14" s="1"/>
  <c r="L374" i="14"/>
  <c r="K374" i="14" s="1"/>
  <c r="J375" i="14" s="1"/>
  <c r="X377" i="14"/>
  <c r="W377" i="14"/>
  <c r="V378" i="14" s="1"/>
  <c r="Y377" i="14"/>
  <c r="AB377" i="14"/>
  <c r="AA377" i="14"/>
  <c r="Z378" i="14" s="1"/>
  <c r="AC377" i="14"/>
  <c r="AN140" i="14"/>
  <c r="C140" i="14"/>
  <c r="H376" i="16"/>
  <c r="G376" i="16" s="1"/>
  <c r="F377" i="16" s="1"/>
  <c r="L374" i="16"/>
  <c r="K374" i="16" s="1"/>
  <c r="J375" i="16" s="1"/>
  <c r="P375" i="16"/>
  <c r="O375" i="16" s="1"/>
  <c r="N376" i="16" s="1"/>
  <c r="Y379" i="16"/>
  <c r="X379" i="16"/>
  <c r="W379" i="16"/>
  <c r="V380" i="16" s="1"/>
  <c r="AB378" i="16"/>
  <c r="AA378" i="16"/>
  <c r="Z379" i="16" s="1"/>
  <c r="AC378" i="16"/>
  <c r="AM140" i="16"/>
  <c r="B141" i="16"/>
  <c r="W297" i="12"/>
  <c r="V298" i="12" s="1"/>
  <c r="AA299" i="12"/>
  <c r="Z300" i="12" s="1"/>
  <c r="S210" i="12"/>
  <c r="R211" i="12" s="1"/>
  <c r="H372" i="12"/>
  <c r="G372" i="12" s="1"/>
  <c r="F373" i="12" s="1"/>
  <c r="P371" i="12"/>
  <c r="O371" i="12" s="1"/>
  <c r="N372" i="12" s="1"/>
  <c r="L372" i="12"/>
  <c r="K372" i="12" s="1"/>
  <c r="J373" i="12" s="1"/>
  <c r="AL139" i="12"/>
  <c r="D139" i="12"/>
  <c r="T246" i="17" l="1"/>
  <c r="S246" i="17"/>
  <c r="R247" i="17" s="1"/>
  <c r="T247" i="17" s="1"/>
  <c r="U249" i="16"/>
  <c r="AO249" i="16" s="1"/>
  <c r="T249" i="16"/>
  <c r="S249" i="16" s="1"/>
  <c r="R250" i="16" s="1"/>
  <c r="S239" i="14"/>
  <c r="R240" i="14" s="1"/>
  <c r="AC380" i="17"/>
  <c r="AB380" i="17"/>
  <c r="AA380" i="17"/>
  <c r="Z381" i="17" s="1"/>
  <c r="H377" i="17"/>
  <c r="G377" i="17" s="1"/>
  <c r="F378" i="17" s="1"/>
  <c r="L377" i="17"/>
  <c r="K377" i="17" s="1"/>
  <c r="J378" i="17" s="1"/>
  <c r="P378" i="17"/>
  <c r="O378" i="17" s="1"/>
  <c r="N379" i="17" s="1"/>
  <c r="Y380" i="17"/>
  <c r="X380" i="17"/>
  <c r="W380" i="17"/>
  <c r="V381" i="17" s="1"/>
  <c r="D142" i="17"/>
  <c r="AL142" i="17"/>
  <c r="P376" i="14"/>
  <c r="O376" i="14" s="1"/>
  <c r="N377" i="14" s="1"/>
  <c r="AC378" i="14"/>
  <c r="AB378" i="14"/>
  <c r="AA378" i="14"/>
  <c r="Z379" i="14" s="1"/>
  <c r="L375" i="14"/>
  <c r="K375" i="14" s="1"/>
  <c r="J376" i="14" s="1"/>
  <c r="Y378" i="14"/>
  <c r="X378" i="14"/>
  <c r="W378" i="14"/>
  <c r="V379" i="14" s="1"/>
  <c r="H375" i="14"/>
  <c r="G375" i="14" s="1"/>
  <c r="F376" i="14" s="1"/>
  <c r="AM140" i="14"/>
  <c r="B141" i="14"/>
  <c r="L375" i="16"/>
  <c r="K375" i="16" s="1"/>
  <c r="J376" i="16" s="1"/>
  <c r="AC379" i="16"/>
  <c r="AB379" i="16"/>
  <c r="AA379" i="16"/>
  <c r="Z380" i="16" s="1"/>
  <c r="P376" i="16"/>
  <c r="O376" i="16" s="1"/>
  <c r="N377" i="16" s="1"/>
  <c r="H377" i="16"/>
  <c r="G377" i="16" s="1"/>
  <c r="F378" i="16" s="1"/>
  <c r="Y380" i="16"/>
  <c r="W380" i="16"/>
  <c r="V381" i="16" s="1"/>
  <c r="X380" i="16"/>
  <c r="AL141" i="16"/>
  <c r="D141" i="16"/>
  <c r="Y298" i="12"/>
  <c r="W298" i="12" s="1"/>
  <c r="V299" i="12" s="1"/>
  <c r="X298" i="12"/>
  <c r="AC300" i="12"/>
  <c r="AB300" i="12"/>
  <c r="U211" i="12"/>
  <c r="AO211" i="12" s="1"/>
  <c r="T211" i="12"/>
  <c r="H373" i="12"/>
  <c r="G373" i="12" s="1"/>
  <c r="F374" i="12" s="1"/>
  <c r="P372" i="12"/>
  <c r="O372" i="12" s="1"/>
  <c r="N373" i="12" s="1"/>
  <c r="L373" i="12"/>
  <c r="K373" i="12" s="1"/>
  <c r="J374" i="12" s="1"/>
  <c r="AN139" i="12"/>
  <c r="C139" i="12"/>
  <c r="U247" i="17" l="1"/>
  <c r="AO247" i="17" s="1"/>
  <c r="S247" i="17"/>
  <c r="R248" i="17" s="1"/>
  <c r="T248" i="17" s="1"/>
  <c r="U250" i="16"/>
  <c r="AO250" i="16" s="1"/>
  <c r="T250" i="16"/>
  <c r="T240" i="14"/>
  <c r="U240" i="14"/>
  <c r="AO240" i="14" s="1"/>
  <c r="H378" i="17"/>
  <c r="G378" i="17" s="1"/>
  <c r="F379" i="17" s="1"/>
  <c r="AB381" i="17"/>
  <c r="AA381" i="17"/>
  <c r="Z382" i="17" s="1"/>
  <c r="AC381" i="17"/>
  <c r="W381" i="17"/>
  <c r="V382" i="17"/>
  <c r="Y381" i="17"/>
  <c r="X381" i="17"/>
  <c r="P379" i="17"/>
  <c r="O379" i="17" s="1"/>
  <c r="N380" i="17" s="1"/>
  <c r="J379" i="17"/>
  <c r="L378" i="17"/>
  <c r="K378" i="17" s="1"/>
  <c r="AN142" i="17"/>
  <c r="C142" i="17"/>
  <c r="Y379" i="14"/>
  <c r="X379" i="14"/>
  <c r="W379" i="14"/>
  <c r="V380" i="14" s="1"/>
  <c r="AC379" i="14"/>
  <c r="AB379" i="14"/>
  <c r="AA379" i="14"/>
  <c r="Z380" i="14" s="1"/>
  <c r="H376" i="14"/>
  <c r="G376" i="14" s="1"/>
  <c r="F377" i="14" s="1"/>
  <c r="L376" i="14"/>
  <c r="K376" i="14" s="1"/>
  <c r="J377" i="14" s="1"/>
  <c r="P377" i="14"/>
  <c r="O377" i="14" s="1"/>
  <c r="N378" i="14" s="1"/>
  <c r="AL141" i="14"/>
  <c r="D141" i="14"/>
  <c r="AC380" i="16"/>
  <c r="AB380" i="16"/>
  <c r="AA380" i="16"/>
  <c r="Z381" i="16" s="1"/>
  <c r="H378" i="16"/>
  <c r="G378" i="16" s="1"/>
  <c r="F379" i="16" s="1"/>
  <c r="P377" i="16"/>
  <c r="O377" i="16" s="1"/>
  <c r="N378" i="16" s="1"/>
  <c r="L376" i="16"/>
  <c r="K376" i="16" s="1"/>
  <c r="J377" i="16" s="1"/>
  <c r="W381" i="16"/>
  <c r="X381" i="16"/>
  <c r="Y381" i="16"/>
  <c r="W13" i="16" s="1"/>
  <c r="AN141" i="16"/>
  <c r="C141" i="16"/>
  <c r="X299" i="12"/>
  <c r="W299" i="12" s="1"/>
  <c r="V300" i="12" s="1"/>
  <c r="Y299" i="12"/>
  <c r="AA300" i="12"/>
  <c r="Z301" i="12" s="1"/>
  <c r="S211" i="12"/>
  <c r="R212" i="12" s="1"/>
  <c r="P373" i="12"/>
  <c r="O373" i="12" s="1"/>
  <c r="N374" i="12" s="1"/>
  <c r="L374" i="12"/>
  <c r="K374" i="12" s="1"/>
  <c r="J375" i="12" s="1"/>
  <c r="H374" i="12"/>
  <c r="G374" i="12" s="1"/>
  <c r="F375" i="12" s="1"/>
  <c r="AM139" i="12"/>
  <c r="B140" i="12"/>
  <c r="U248" i="17" l="1"/>
  <c r="AO248" i="17" s="1"/>
  <c r="S250" i="16"/>
  <c r="R251" i="16" s="1"/>
  <c r="U251" i="16" s="1"/>
  <c r="AO251" i="16" s="1"/>
  <c r="S240" i="14"/>
  <c r="R241" i="14" s="1"/>
  <c r="P380" i="17"/>
  <c r="O380" i="17" s="1"/>
  <c r="N381" i="17" s="1"/>
  <c r="AA382" i="17"/>
  <c r="AC382" i="17"/>
  <c r="AA14" i="17" s="1"/>
  <c r="AB382" i="17"/>
  <c r="H379" i="17"/>
  <c r="G379" i="17" s="1"/>
  <c r="F380" i="17" s="1"/>
  <c r="AM142" i="17"/>
  <c r="B143" i="17"/>
  <c r="W382" i="17"/>
  <c r="Y382" i="17"/>
  <c r="W14" i="17" s="1"/>
  <c r="X382" i="17"/>
  <c r="L379" i="17"/>
  <c r="K379" i="17" s="1"/>
  <c r="J380" i="17" s="1"/>
  <c r="P378" i="14"/>
  <c r="O378" i="14" s="1"/>
  <c r="N379" i="14" s="1"/>
  <c r="L377" i="14"/>
  <c r="K377" i="14" s="1"/>
  <c r="J378" i="14" s="1"/>
  <c r="H377" i="14"/>
  <c r="G377" i="14" s="1"/>
  <c r="F378" i="14" s="1"/>
  <c r="W380" i="14"/>
  <c r="V381" i="14" s="1"/>
  <c r="Y380" i="14"/>
  <c r="X380" i="14"/>
  <c r="AA380" i="14"/>
  <c r="Z381" i="14" s="1"/>
  <c r="AC380" i="14"/>
  <c r="AB380" i="14"/>
  <c r="AN141" i="14"/>
  <c r="C141" i="14"/>
  <c r="H379" i="16"/>
  <c r="G379" i="16" s="1"/>
  <c r="F380" i="16" s="1"/>
  <c r="L377" i="16"/>
  <c r="K377" i="16" s="1"/>
  <c r="J378" i="16" s="1"/>
  <c r="AA381" i="16"/>
  <c r="AC381" i="16"/>
  <c r="AA13" i="16" s="1"/>
  <c r="AB381" i="16"/>
  <c r="P378" i="16"/>
  <c r="O378" i="16" s="1"/>
  <c r="N379" i="16" s="1"/>
  <c r="AM141" i="16"/>
  <c r="B142" i="16"/>
  <c r="Y300" i="12"/>
  <c r="W300" i="12" s="1"/>
  <c r="V301" i="12" s="1"/>
  <c r="X300" i="12"/>
  <c r="AB301" i="12"/>
  <c r="AC301" i="12"/>
  <c r="U212" i="12"/>
  <c r="AO212" i="12" s="1"/>
  <c r="T212" i="12"/>
  <c r="H375" i="12"/>
  <c r="G375" i="12" s="1"/>
  <c r="F376" i="12" s="1"/>
  <c r="L375" i="12"/>
  <c r="K375" i="12" s="1"/>
  <c r="J376" i="12" s="1"/>
  <c r="P374" i="12"/>
  <c r="O374" i="12" s="1"/>
  <c r="N375" i="12" s="1"/>
  <c r="AL140" i="12"/>
  <c r="D140" i="12"/>
  <c r="T251" i="16" l="1"/>
  <c r="S251" i="16" s="1"/>
  <c r="R252" i="16" s="1"/>
  <c r="T252" i="16" s="1"/>
  <c r="S248" i="17"/>
  <c r="R249" i="17" s="1"/>
  <c r="U241" i="14"/>
  <c r="AO241" i="14" s="1"/>
  <c r="T241" i="14"/>
  <c r="L380" i="17"/>
  <c r="K380" i="17" s="1"/>
  <c r="J381" i="17" s="1"/>
  <c r="H380" i="17"/>
  <c r="G380" i="17" s="1"/>
  <c r="F381" i="17" s="1"/>
  <c r="P381" i="17"/>
  <c r="O381" i="17" s="1"/>
  <c r="N382" i="17" s="1"/>
  <c r="P382" i="17" s="1"/>
  <c r="O382" i="17" s="1"/>
  <c r="T249" i="17"/>
  <c r="U249" i="17"/>
  <c r="AO249" i="17" s="1"/>
  <c r="AL143" i="17"/>
  <c r="D143" i="17"/>
  <c r="P379" i="14"/>
  <c r="O379" i="14" s="1"/>
  <c r="N380" i="14" s="1"/>
  <c r="AB381" i="14"/>
  <c r="AA381" i="14"/>
  <c r="AC381" i="14"/>
  <c r="AA13" i="14" s="1"/>
  <c r="X381" i="14"/>
  <c r="W381" i="14"/>
  <c r="Y381" i="14"/>
  <c r="W13" i="14" s="1"/>
  <c r="H378" i="14"/>
  <c r="G378" i="14" s="1"/>
  <c r="F379" i="14" s="1"/>
  <c r="L378" i="14"/>
  <c r="K378" i="14" s="1"/>
  <c r="J379" i="14" s="1"/>
  <c r="AM141" i="14"/>
  <c r="B142" i="14"/>
  <c r="L378" i="16"/>
  <c r="K378" i="16" s="1"/>
  <c r="J379" i="16" s="1"/>
  <c r="H380" i="16"/>
  <c r="G380" i="16" s="1"/>
  <c r="F381" i="16" s="1"/>
  <c r="H381" i="16" s="1"/>
  <c r="G381" i="16" s="1"/>
  <c r="P379" i="16"/>
  <c r="O379" i="16" s="1"/>
  <c r="N380" i="16" s="1"/>
  <c r="AL142" i="16"/>
  <c r="D142" i="16"/>
  <c r="Y301" i="12"/>
  <c r="W301" i="12" s="1"/>
  <c r="V302" i="12" s="1"/>
  <c r="X301" i="12"/>
  <c r="AA301" i="12"/>
  <c r="Z302" i="12" s="1"/>
  <c r="S212" i="12"/>
  <c r="R213" i="12" s="1"/>
  <c r="L376" i="12"/>
  <c r="K376" i="12" s="1"/>
  <c r="J377" i="12" s="1"/>
  <c r="P375" i="12"/>
  <c r="O375" i="12" s="1"/>
  <c r="N376" i="12" s="1"/>
  <c r="H376" i="12"/>
  <c r="G376" i="12" s="1"/>
  <c r="F377" i="12" s="1"/>
  <c r="AN140" i="12"/>
  <c r="C140" i="12"/>
  <c r="U252" i="16" l="1"/>
  <c r="AO252" i="16" s="1"/>
  <c r="S249" i="17"/>
  <c r="R250" i="17" s="1"/>
  <c r="T250" i="17" s="1"/>
  <c r="S241" i="14"/>
  <c r="R242" i="14" s="1"/>
  <c r="H381" i="17"/>
  <c r="G381" i="17" s="1"/>
  <c r="F382" i="17" s="1"/>
  <c r="H382" i="17" s="1"/>
  <c r="G382" i="17" s="1"/>
  <c r="U250" i="17"/>
  <c r="AO250" i="17" s="1"/>
  <c r="L381" i="17"/>
  <c r="K381" i="17" s="1"/>
  <c r="J382" i="17" s="1"/>
  <c r="L382" i="17" s="1"/>
  <c r="K382" i="17" s="1"/>
  <c r="AN143" i="17"/>
  <c r="C143" i="17"/>
  <c r="L379" i="14"/>
  <c r="K379" i="14" s="1"/>
  <c r="J380" i="14" s="1"/>
  <c r="P380" i="14"/>
  <c r="O380" i="14" s="1"/>
  <c r="N381" i="14" s="1"/>
  <c r="P381" i="14" s="1"/>
  <c r="O381" i="14" s="1"/>
  <c r="H379" i="14"/>
  <c r="G379" i="14" s="1"/>
  <c r="F380" i="14" s="1"/>
  <c r="AL142" i="14"/>
  <c r="D142" i="14"/>
  <c r="P380" i="16"/>
  <c r="O380" i="16" s="1"/>
  <c r="N381" i="16" s="1"/>
  <c r="P381" i="16" s="1"/>
  <c r="O381" i="16" s="1"/>
  <c r="L379" i="16"/>
  <c r="K379" i="16" s="1"/>
  <c r="J380" i="16" s="1"/>
  <c r="AN142" i="16"/>
  <c r="C142" i="16"/>
  <c r="X302" i="12"/>
  <c r="Y302" i="12"/>
  <c r="AC302" i="12"/>
  <c r="AA302" i="12" s="1"/>
  <c r="Z303" i="12" s="1"/>
  <c r="AB302" i="12"/>
  <c r="T213" i="12"/>
  <c r="U213" i="12"/>
  <c r="AO213" i="12" s="1"/>
  <c r="H377" i="12"/>
  <c r="G377" i="12" s="1"/>
  <c r="F378" i="12" s="1"/>
  <c r="P376" i="12"/>
  <c r="O376" i="12" s="1"/>
  <c r="N377" i="12" s="1"/>
  <c r="L377" i="12"/>
  <c r="K377" i="12" s="1"/>
  <c r="J378" i="12" s="1"/>
  <c r="AM140" i="12"/>
  <c r="B141" i="12"/>
  <c r="S252" i="16" l="1"/>
  <c r="R253" i="16" s="1"/>
  <c r="U242" i="14"/>
  <c r="AO242" i="14" s="1"/>
  <c r="T242" i="14"/>
  <c r="AM143" i="17"/>
  <c r="B144" i="17"/>
  <c r="S250" i="17"/>
  <c r="R251" i="17" s="1"/>
  <c r="H380" i="14"/>
  <c r="G380" i="14" s="1"/>
  <c r="F381" i="14" s="1"/>
  <c r="H381" i="14" s="1"/>
  <c r="G381" i="14" s="1"/>
  <c r="L380" i="14"/>
  <c r="K380" i="14" s="1"/>
  <c r="J381" i="14" s="1"/>
  <c r="L381" i="14" s="1"/>
  <c r="K381" i="14" s="1"/>
  <c r="AN142" i="14"/>
  <c r="C142" i="14"/>
  <c r="L380" i="16"/>
  <c r="K380" i="16" s="1"/>
  <c r="J381" i="16" s="1"/>
  <c r="L381" i="16" s="1"/>
  <c r="K381" i="16" s="1"/>
  <c r="AM142" i="16"/>
  <c r="B143" i="16"/>
  <c r="W302" i="12"/>
  <c r="V303" i="12" s="1"/>
  <c r="X303" i="12" s="1"/>
  <c r="AC303" i="12"/>
  <c r="AA303" i="12" s="1"/>
  <c r="Z304" i="12" s="1"/>
  <c r="AB303" i="12"/>
  <c r="S213" i="12"/>
  <c r="R214" i="12" s="1"/>
  <c r="L378" i="12"/>
  <c r="K378" i="12" s="1"/>
  <c r="J379" i="12" s="1"/>
  <c r="H378" i="12"/>
  <c r="G378" i="12" s="1"/>
  <c r="F379" i="12" s="1"/>
  <c r="P377" i="12"/>
  <c r="O377" i="12" s="1"/>
  <c r="N378" i="12" s="1"/>
  <c r="AL141" i="12"/>
  <c r="D141" i="12"/>
  <c r="U253" i="16" l="1"/>
  <c r="T253" i="16"/>
  <c r="S242" i="14"/>
  <c r="R243" i="14" s="1"/>
  <c r="U251" i="17"/>
  <c r="AO251" i="17" s="1"/>
  <c r="T251" i="17"/>
  <c r="AL144" i="17"/>
  <c r="D144" i="17"/>
  <c r="AM142" i="14"/>
  <c r="B143" i="14"/>
  <c r="AL143" i="16"/>
  <c r="D143" i="16"/>
  <c r="W303" i="12"/>
  <c r="V304" i="12" s="1"/>
  <c r="X304" i="12" s="1"/>
  <c r="Y303" i="12"/>
  <c r="AB304" i="12"/>
  <c r="AC304" i="12"/>
  <c r="AA304" i="12" s="1"/>
  <c r="Z305" i="12" s="1"/>
  <c r="U214" i="12"/>
  <c r="AO214" i="12" s="1"/>
  <c r="T214" i="12"/>
  <c r="P378" i="12"/>
  <c r="O378" i="12" s="1"/>
  <c r="N379" i="12" s="1"/>
  <c r="H379" i="12"/>
  <c r="G379" i="12" s="1"/>
  <c r="F380" i="12" s="1"/>
  <c r="L379" i="12"/>
  <c r="K379" i="12" s="1"/>
  <c r="J380" i="12" s="1"/>
  <c r="AN141" i="12"/>
  <c r="C141" i="12"/>
  <c r="AO253" i="16" l="1"/>
  <c r="S253" i="16"/>
  <c r="R254" i="16" s="1"/>
  <c r="S251" i="17"/>
  <c r="R252" i="17" s="1"/>
  <c r="U252" i="17" s="1"/>
  <c r="AO252" i="17" s="1"/>
  <c r="U243" i="14"/>
  <c r="AO243" i="14" s="1"/>
  <c r="T243" i="14"/>
  <c r="AN144" i="17"/>
  <c r="C144" i="17"/>
  <c r="AL143" i="14"/>
  <c r="D143" i="14"/>
  <c r="AN143" i="16"/>
  <c r="C143" i="16"/>
  <c r="Y304" i="12"/>
  <c r="W304" i="12" s="1"/>
  <c r="V305" i="12" s="1"/>
  <c r="AB305" i="12"/>
  <c r="AC305" i="12"/>
  <c r="AA305" i="12" s="1"/>
  <c r="Z306" i="12" s="1"/>
  <c r="S214" i="12"/>
  <c r="R215" i="12" s="1"/>
  <c r="P379" i="12"/>
  <c r="O379" i="12" s="1"/>
  <c r="N380" i="12" s="1"/>
  <c r="L380" i="12"/>
  <c r="K380" i="12" s="1"/>
  <c r="J381" i="12" s="1"/>
  <c r="L381" i="12" s="1"/>
  <c r="K381" i="12" s="1"/>
  <c r="H380" i="12"/>
  <c r="G380" i="12" s="1"/>
  <c r="F381" i="12" s="1"/>
  <c r="H381" i="12" s="1"/>
  <c r="G381" i="12" s="1"/>
  <c r="AM141" i="12"/>
  <c r="B142" i="12"/>
  <c r="U254" i="16" l="1"/>
  <c r="AO254" i="16" s="1"/>
  <c r="T254" i="16"/>
  <c r="T252" i="17"/>
  <c r="S252" i="17" s="1"/>
  <c r="R253" i="17" s="1"/>
  <c r="S243" i="14"/>
  <c r="R244" i="14" s="1"/>
  <c r="T244" i="14" s="1"/>
  <c r="AM144" i="17"/>
  <c r="B145" i="17"/>
  <c r="AN143" i="14"/>
  <c r="C143" i="14"/>
  <c r="AM143" i="16"/>
  <c r="B144" i="16"/>
  <c r="Y305" i="12"/>
  <c r="W305" i="12" s="1"/>
  <c r="V306" i="12" s="1"/>
  <c r="X305" i="12"/>
  <c r="AC306" i="12"/>
  <c r="AA306" i="12" s="1"/>
  <c r="Z307" i="12" s="1"/>
  <c r="AB306" i="12"/>
  <c r="T215" i="12"/>
  <c r="U215" i="12"/>
  <c r="AO215" i="12" s="1"/>
  <c r="P380" i="12"/>
  <c r="O380" i="12" s="1"/>
  <c r="N381" i="12" s="1"/>
  <c r="P381" i="12" s="1"/>
  <c r="O381" i="12" s="1"/>
  <c r="AL142" i="12"/>
  <c r="D142" i="12"/>
  <c r="S254" i="16" l="1"/>
  <c r="R255" i="16" s="1"/>
  <c r="T255" i="16" s="1"/>
  <c r="U244" i="14"/>
  <c r="AO244" i="14" s="1"/>
  <c r="S244" i="14"/>
  <c r="R245" i="14" s="1"/>
  <c r="U245" i="14" s="1"/>
  <c r="AO245" i="14" s="1"/>
  <c r="T253" i="17"/>
  <c r="U253" i="17"/>
  <c r="AO253" i="17" s="1"/>
  <c r="AL145" i="17"/>
  <c r="D145" i="17"/>
  <c r="AM143" i="14"/>
  <c r="B144" i="14"/>
  <c r="AL144" i="16"/>
  <c r="D144" i="16"/>
  <c r="Y306" i="12"/>
  <c r="W306" i="12" s="1"/>
  <c r="V307" i="12" s="1"/>
  <c r="X306" i="12"/>
  <c r="S215" i="12"/>
  <c r="R216" i="12" s="1"/>
  <c r="T216" i="12" s="1"/>
  <c r="AC307" i="12"/>
  <c r="AB307" i="12"/>
  <c r="AA307" i="12" s="1"/>
  <c r="Z308" i="12" s="1"/>
  <c r="AN142" i="12"/>
  <c r="C142" i="12"/>
  <c r="U255" i="16" l="1"/>
  <c r="AO255" i="16" s="1"/>
  <c r="T245" i="14"/>
  <c r="S245" i="14" s="1"/>
  <c r="R246" i="14" s="1"/>
  <c r="U246" i="14" s="1"/>
  <c r="AO246" i="14" s="1"/>
  <c r="AN145" i="17"/>
  <c r="C145" i="17"/>
  <c r="S253" i="17"/>
  <c r="R254" i="17" s="1"/>
  <c r="AL144" i="14"/>
  <c r="D144" i="14"/>
  <c r="AN144" i="16"/>
  <c r="C144" i="16"/>
  <c r="Y307" i="12"/>
  <c r="W307" i="12" s="1"/>
  <c r="V308" i="12" s="1"/>
  <c r="X307" i="12"/>
  <c r="U216" i="12"/>
  <c r="AO216" i="12" s="1"/>
  <c r="AB308" i="12"/>
  <c r="AC308" i="12"/>
  <c r="AA308" i="12" s="1"/>
  <c r="Z309" i="12" s="1"/>
  <c r="AM142" i="12"/>
  <c r="B143" i="12"/>
  <c r="S255" i="16" l="1"/>
  <c r="R256" i="16" s="1"/>
  <c r="T256" i="16" s="1"/>
  <c r="T246" i="14"/>
  <c r="S246" i="14"/>
  <c r="R247" i="14" s="1"/>
  <c r="U247" i="14" s="1"/>
  <c r="AO247" i="14" s="1"/>
  <c r="U254" i="17"/>
  <c r="AO254" i="17" s="1"/>
  <c r="T254" i="17"/>
  <c r="AM145" i="17"/>
  <c r="B146" i="17"/>
  <c r="AN144" i="14"/>
  <c r="C144" i="14"/>
  <c r="AM144" i="16"/>
  <c r="B145" i="16"/>
  <c r="Y308" i="12"/>
  <c r="W308" i="12" s="1"/>
  <c r="V309" i="12" s="1"/>
  <c r="X308" i="12"/>
  <c r="S216" i="12"/>
  <c r="R217" i="12" s="1"/>
  <c r="U217" i="12" s="1"/>
  <c r="AO217" i="12" s="1"/>
  <c r="AB309" i="12"/>
  <c r="AA309" i="12" s="1"/>
  <c r="Z310" i="12" s="1"/>
  <c r="AC309" i="12"/>
  <c r="AL143" i="12"/>
  <c r="D143" i="12"/>
  <c r="U256" i="16" l="1"/>
  <c r="AO256" i="16" s="1"/>
  <c r="S256" i="16"/>
  <c r="R257" i="16" s="1"/>
  <c r="T247" i="14"/>
  <c r="S247" i="14"/>
  <c r="R248" i="14" s="1"/>
  <c r="U248" i="14" s="1"/>
  <c r="AO248" i="14" s="1"/>
  <c r="S254" i="17"/>
  <c r="R255" i="17" s="1"/>
  <c r="T255" i="17" s="1"/>
  <c r="AL146" i="17"/>
  <c r="D146" i="17"/>
  <c r="AM144" i="14"/>
  <c r="B145" i="14"/>
  <c r="AL145" i="16"/>
  <c r="D145" i="16"/>
  <c r="T217" i="12"/>
  <c r="S217" i="12" s="1"/>
  <c r="R218" i="12" s="1"/>
  <c r="Y309" i="12"/>
  <c r="X309" i="12"/>
  <c r="AB310" i="12"/>
  <c r="AC310" i="12"/>
  <c r="AA310" i="12" s="1"/>
  <c r="Z311" i="12" s="1"/>
  <c r="AN143" i="12"/>
  <c r="C143" i="12"/>
  <c r="U257" i="16" l="1"/>
  <c r="AO257" i="16" s="1"/>
  <c r="T257" i="16"/>
  <c r="U255" i="17"/>
  <c r="AO255" i="17" s="1"/>
  <c r="T248" i="14"/>
  <c r="S248" i="14" s="1"/>
  <c r="R249" i="14" s="1"/>
  <c r="U249" i="14" s="1"/>
  <c r="AO249" i="14" s="1"/>
  <c r="AN146" i="17"/>
  <c r="C146" i="17"/>
  <c r="AL145" i="14"/>
  <c r="D145" i="14"/>
  <c r="AN145" i="16"/>
  <c r="C145" i="16"/>
  <c r="W309" i="12"/>
  <c r="V310" i="12" s="1"/>
  <c r="X310" i="12" s="1"/>
  <c r="AC311" i="12"/>
  <c r="AB311" i="12"/>
  <c r="T218" i="12"/>
  <c r="U218" i="12"/>
  <c r="AO218" i="12" s="1"/>
  <c r="AM143" i="12"/>
  <c r="B144" i="12"/>
  <c r="S257" i="16" l="1"/>
  <c r="R258" i="16" s="1"/>
  <c r="S255" i="17"/>
  <c r="R256" i="17" s="1"/>
  <c r="U256" i="17" s="1"/>
  <c r="AO256" i="17" s="1"/>
  <c r="T249" i="14"/>
  <c r="S249" i="14" s="1"/>
  <c r="R250" i="14" s="1"/>
  <c r="T250" i="14" s="1"/>
  <c r="T256" i="17"/>
  <c r="AM146" i="17"/>
  <c r="B147" i="17"/>
  <c r="AN145" i="14"/>
  <c r="C145" i="14"/>
  <c r="AM145" i="16"/>
  <c r="B146" i="16"/>
  <c r="Y310" i="12"/>
  <c r="W310" i="12" s="1"/>
  <c r="V311" i="12" s="1"/>
  <c r="AA311" i="12"/>
  <c r="Z312" i="12" s="1"/>
  <c r="S218" i="12"/>
  <c r="R219" i="12" s="1"/>
  <c r="AL144" i="12"/>
  <c r="D144" i="12"/>
  <c r="U258" i="16" l="1"/>
  <c r="AO258" i="16" s="1"/>
  <c r="T258" i="16"/>
  <c r="S256" i="17"/>
  <c r="R257" i="17" s="1"/>
  <c r="U250" i="14"/>
  <c r="AO250" i="14" s="1"/>
  <c r="AL147" i="17"/>
  <c r="D147" i="17"/>
  <c r="AM145" i="14"/>
  <c r="B146" i="14"/>
  <c r="AL146" i="16"/>
  <c r="D146" i="16"/>
  <c r="Y311" i="12"/>
  <c r="W311" i="12" s="1"/>
  <c r="V312" i="12" s="1"/>
  <c r="X311" i="12"/>
  <c r="AC312" i="12"/>
  <c r="AB312" i="12"/>
  <c r="U219" i="12"/>
  <c r="AO219" i="12" s="1"/>
  <c r="T219" i="12"/>
  <c r="AN144" i="12"/>
  <c r="C144" i="12"/>
  <c r="S258" i="16" l="1"/>
  <c r="R259" i="16" s="1"/>
  <c r="U259" i="16" s="1"/>
  <c r="AO259" i="16" s="1"/>
  <c r="S250" i="14"/>
  <c r="R251" i="14" s="1"/>
  <c r="T251" i="14" s="1"/>
  <c r="T257" i="17"/>
  <c r="U257" i="17"/>
  <c r="AO257" i="17" s="1"/>
  <c r="AN147" i="17"/>
  <c r="C147" i="17"/>
  <c r="AL146" i="14"/>
  <c r="D146" i="14"/>
  <c r="AN146" i="16"/>
  <c r="C146" i="16"/>
  <c r="X312" i="12"/>
  <c r="Y312" i="12"/>
  <c r="W312" i="12"/>
  <c r="V313" i="12" s="1"/>
  <c r="AA312" i="12"/>
  <c r="Z313" i="12" s="1"/>
  <c r="S219" i="12"/>
  <c r="R220" i="12" s="1"/>
  <c r="AM144" i="12"/>
  <c r="B145" i="12"/>
  <c r="T259" i="16" l="1"/>
  <c r="S259" i="16" s="1"/>
  <c r="R260" i="16" s="1"/>
  <c r="T260" i="16" s="1"/>
  <c r="U251" i="14"/>
  <c r="AO251" i="14" s="1"/>
  <c r="S251" i="14"/>
  <c r="R252" i="14" s="1"/>
  <c r="T252" i="14" s="1"/>
  <c r="S257" i="17"/>
  <c r="R258" i="17" s="1"/>
  <c r="U258" i="17" s="1"/>
  <c r="AO258" i="17" s="1"/>
  <c r="T258" i="17"/>
  <c r="S258" i="17" s="1"/>
  <c r="R259" i="17" s="1"/>
  <c r="AM147" i="17"/>
  <c r="B148" i="17"/>
  <c r="AN146" i="14"/>
  <c r="C146" i="14"/>
  <c r="AM146" i="16"/>
  <c r="B147" i="16"/>
  <c r="X313" i="12"/>
  <c r="W313" i="12" s="1"/>
  <c r="V314" i="12" s="1"/>
  <c r="Y313" i="12"/>
  <c r="AB313" i="12"/>
  <c r="AC313" i="12"/>
  <c r="U220" i="12"/>
  <c r="AO220" i="12" s="1"/>
  <c r="T220" i="12"/>
  <c r="AL145" i="12"/>
  <c r="D145" i="12"/>
  <c r="U260" i="16" l="1"/>
  <c r="AO260" i="16" s="1"/>
  <c r="U252" i="14"/>
  <c r="AO252" i="14" s="1"/>
  <c r="S252" i="14"/>
  <c r="R253" i="14" s="1"/>
  <c r="U253" i="14" s="1"/>
  <c r="AO253" i="14" s="1"/>
  <c r="AL148" i="17"/>
  <c r="D148" i="17"/>
  <c r="U259" i="17"/>
  <c r="AO259" i="17" s="1"/>
  <c r="T259" i="17"/>
  <c r="AM146" i="14"/>
  <c r="B147" i="14"/>
  <c r="AL147" i="16"/>
  <c r="D147" i="16"/>
  <c r="Y314" i="12"/>
  <c r="W314" i="12" s="1"/>
  <c r="V315" i="12" s="1"/>
  <c r="X314" i="12"/>
  <c r="AA313" i="12"/>
  <c r="Z314" i="12" s="1"/>
  <c r="S220" i="12"/>
  <c r="R221" i="12" s="1"/>
  <c r="AN145" i="12"/>
  <c r="C145" i="12"/>
  <c r="S260" i="16" l="1"/>
  <c r="R261" i="16" s="1"/>
  <c r="T261" i="16" s="1"/>
  <c r="T253" i="14"/>
  <c r="S253" i="14" s="1"/>
  <c r="R254" i="14" s="1"/>
  <c r="U254" i="14" s="1"/>
  <c r="AO254" i="14" s="1"/>
  <c r="S259" i="17"/>
  <c r="R260" i="17" s="1"/>
  <c r="U260" i="17" s="1"/>
  <c r="AO260" i="17" s="1"/>
  <c r="T260" i="17"/>
  <c r="AN148" i="17"/>
  <c r="C148" i="17"/>
  <c r="AL147" i="14"/>
  <c r="D147" i="14"/>
  <c r="AN147" i="16"/>
  <c r="C147" i="16"/>
  <c r="X315" i="12"/>
  <c r="Y315" i="12"/>
  <c r="AB314" i="12"/>
  <c r="AC314" i="12"/>
  <c r="T221" i="12"/>
  <c r="U221" i="12"/>
  <c r="AO221" i="12" s="1"/>
  <c r="AM145" i="12"/>
  <c r="B146" i="12"/>
  <c r="U261" i="16" l="1"/>
  <c r="AO261" i="16" s="1"/>
  <c r="T254" i="14"/>
  <c r="S254" i="14" s="1"/>
  <c r="R255" i="14" s="1"/>
  <c r="T255" i="14" s="1"/>
  <c r="U255" i="14"/>
  <c r="AO255" i="14" s="1"/>
  <c r="S255" i="14"/>
  <c r="R256" i="14" s="1"/>
  <c r="T256" i="14" s="1"/>
  <c r="AM148" i="17"/>
  <c r="B149" i="17"/>
  <c r="S260" i="17"/>
  <c r="R261" i="17" s="1"/>
  <c r="AN147" i="14"/>
  <c r="C147" i="14"/>
  <c r="AM147" i="16"/>
  <c r="B148" i="16"/>
  <c r="W315" i="12"/>
  <c r="V316" i="12" s="1"/>
  <c r="AA314" i="12"/>
  <c r="Z315" i="12" s="1"/>
  <c r="S221" i="12"/>
  <c r="R222" i="12" s="1"/>
  <c r="AL146" i="12"/>
  <c r="D146" i="12"/>
  <c r="S261" i="16" l="1"/>
  <c r="R262" i="16" s="1"/>
  <c r="T262" i="16" s="1"/>
  <c r="U256" i="14"/>
  <c r="AO256" i="14" s="1"/>
  <c r="T261" i="17"/>
  <c r="U261" i="17"/>
  <c r="AO261" i="17" s="1"/>
  <c r="AL149" i="17"/>
  <c r="D149" i="17"/>
  <c r="AM147" i="14"/>
  <c r="B148" i="14"/>
  <c r="AL148" i="16"/>
  <c r="D148" i="16"/>
  <c r="X316" i="12"/>
  <c r="Y316" i="12"/>
  <c r="AB315" i="12"/>
  <c r="AA315" i="12" s="1"/>
  <c r="Z316" i="12" s="1"/>
  <c r="AC315" i="12"/>
  <c r="T222" i="12"/>
  <c r="U222" i="12"/>
  <c r="AO222" i="12" s="1"/>
  <c r="AN146" i="12"/>
  <c r="C146" i="12"/>
  <c r="U262" i="16" l="1"/>
  <c r="AO262" i="16" s="1"/>
  <c r="S256" i="14"/>
  <c r="R257" i="14" s="1"/>
  <c r="T257" i="14" s="1"/>
  <c r="S261" i="17"/>
  <c r="R262" i="17" s="1"/>
  <c r="AN149" i="17"/>
  <c r="C149" i="17"/>
  <c r="AL148" i="14"/>
  <c r="D148" i="14"/>
  <c r="AN148" i="16"/>
  <c r="C148" i="16"/>
  <c r="W316" i="12"/>
  <c r="V317" i="12" s="1"/>
  <c r="AA316" i="12"/>
  <c r="Z317" i="12" s="1"/>
  <c r="AC316" i="12"/>
  <c r="AB316" i="12"/>
  <c r="S222" i="12"/>
  <c r="R223" i="12" s="1"/>
  <c r="AM146" i="12"/>
  <c r="B147" i="12"/>
  <c r="S262" i="16" l="1"/>
  <c r="R263" i="16" s="1"/>
  <c r="T263" i="16" s="1"/>
  <c r="U257" i="14"/>
  <c r="AM149" i="17"/>
  <c r="B150" i="17"/>
  <c r="U262" i="17"/>
  <c r="AO262" i="17" s="1"/>
  <c r="T262" i="17"/>
  <c r="AN148" i="14"/>
  <c r="C148" i="14"/>
  <c r="AM148" i="16"/>
  <c r="B149" i="16"/>
  <c r="Y317" i="12"/>
  <c r="W317" i="12" s="1"/>
  <c r="V318" i="12" s="1"/>
  <c r="X317" i="12"/>
  <c r="AC317" i="12"/>
  <c r="AA317" i="12" s="1"/>
  <c r="Z318" i="12" s="1"/>
  <c r="AB317" i="12"/>
  <c r="T223" i="12"/>
  <c r="U223" i="12"/>
  <c r="AO223" i="12" s="1"/>
  <c r="AL147" i="12"/>
  <c r="D147" i="12"/>
  <c r="U263" i="16" l="1"/>
  <c r="AO263" i="16" s="1"/>
  <c r="AO257" i="14"/>
  <c r="S257" i="14"/>
  <c r="R258" i="14" s="1"/>
  <c r="S263" i="16"/>
  <c r="R264" i="16" s="1"/>
  <c r="S262" i="17"/>
  <c r="R263" i="17" s="1"/>
  <c r="AL150" i="17"/>
  <c r="D150" i="17"/>
  <c r="AM148" i="14"/>
  <c r="B149" i="14"/>
  <c r="AL149" i="16"/>
  <c r="D149" i="16"/>
  <c r="Y318" i="12"/>
  <c r="X318" i="12"/>
  <c r="AB318" i="12"/>
  <c r="AC318" i="12"/>
  <c r="AA318" i="12" s="1"/>
  <c r="Z319" i="12" s="1"/>
  <c r="S223" i="12"/>
  <c r="R224" i="12" s="1"/>
  <c r="AN147" i="12"/>
  <c r="C147" i="12"/>
  <c r="T258" i="14" l="1"/>
  <c r="U258" i="14"/>
  <c r="AO258" i="14" s="1"/>
  <c r="S258" i="14"/>
  <c r="R259" i="14" s="1"/>
  <c r="T259" i="14" s="1"/>
  <c r="T264" i="16"/>
  <c r="U264" i="16"/>
  <c r="AO264" i="16" s="1"/>
  <c r="AN150" i="17"/>
  <c r="C150" i="17"/>
  <c r="U263" i="17"/>
  <c r="AO263" i="17" s="1"/>
  <c r="T263" i="17"/>
  <c r="AL149" i="14"/>
  <c r="D149" i="14"/>
  <c r="AN149" i="16"/>
  <c r="C149" i="16"/>
  <c r="W318" i="12"/>
  <c r="V319" i="12" s="1"/>
  <c r="Y319" i="12" s="1"/>
  <c r="AB319" i="12"/>
  <c r="AC319" i="12"/>
  <c r="T224" i="12"/>
  <c r="U224" i="12"/>
  <c r="AO224" i="12" s="1"/>
  <c r="AM147" i="12"/>
  <c r="B148" i="12"/>
  <c r="U259" i="14" l="1"/>
  <c r="S264" i="16"/>
  <c r="R265" i="16" s="1"/>
  <c r="AO259" i="14"/>
  <c r="S259" i="14"/>
  <c r="R260" i="14" s="1"/>
  <c r="S263" i="17"/>
  <c r="R264" i="17" s="1"/>
  <c r="AM150" i="17"/>
  <c r="B151" i="17"/>
  <c r="AN149" i="14"/>
  <c r="C149" i="14"/>
  <c r="AM149" i="16"/>
  <c r="B150" i="16"/>
  <c r="W319" i="12"/>
  <c r="V320" i="12" s="1"/>
  <c r="Y320" i="12" s="1"/>
  <c r="X319" i="12"/>
  <c r="AA319" i="12"/>
  <c r="Z320" i="12" s="1"/>
  <c r="S224" i="12"/>
  <c r="R225" i="12" s="1"/>
  <c r="AL148" i="12"/>
  <c r="D148" i="12"/>
  <c r="U265" i="16" l="1"/>
  <c r="AO265" i="16" s="1"/>
  <c r="T265" i="16"/>
  <c r="U260" i="14"/>
  <c r="AO260" i="14" s="1"/>
  <c r="T260" i="14"/>
  <c r="AL151" i="17"/>
  <c r="D151" i="17"/>
  <c r="U264" i="17"/>
  <c r="AO264" i="17" s="1"/>
  <c r="T264" i="17"/>
  <c r="AM149" i="14"/>
  <c r="B150" i="14"/>
  <c r="AL150" i="16"/>
  <c r="D150" i="16"/>
  <c r="W320" i="12"/>
  <c r="V321" i="12" s="1"/>
  <c r="Y321" i="12" s="1"/>
  <c r="X320" i="12"/>
  <c r="AC320" i="12"/>
  <c r="AA320" i="12" s="1"/>
  <c r="Z321" i="12" s="1"/>
  <c r="AB320" i="12"/>
  <c r="T225" i="12"/>
  <c r="U225" i="12"/>
  <c r="AO225" i="12" s="1"/>
  <c r="AN148" i="12"/>
  <c r="C148" i="12"/>
  <c r="S265" i="16" l="1"/>
  <c r="R266" i="16" s="1"/>
  <c r="U266" i="16" s="1"/>
  <c r="AO266" i="16" s="1"/>
  <c r="S260" i="14"/>
  <c r="R261" i="14" s="1"/>
  <c r="S264" i="17"/>
  <c r="R265" i="17" s="1"/>
  <c r="AN151" i="17"/>
  <c r="C151" i="17"/>
  <c r="AL150" i="14"/>
  <c r="D150" i="14"/>
  <c r="AN150" i="16"/>
  <c r="C150" i="16"/>
  <c r="X321" i="12"/>
  <c r="W321" i="12" s="1"/>
  <c r="V322" i="12" s="1"/>
  <c r="AC321" i="12"/>
  <c r="AB321" i="12"/>
  <c r="AA321" i="12" s="1"/>
  <c r="Z322" i="12" s="1"/>
  <c r="S225" i="12"/>
  <c r="R226" i="12" s="1"/>
  <c r="AM148" i="12"/>
  <c r="B149" i="12"/>
  <c r="T266" i="16" l="1"/>
  <c r="S266" i="16" s="1"/>
  <c r="R267" i="16" s="1"/>
  <c r="T261" i="14"/>
  <c r="U261" i="14"/>
  <c r="AO261" i="14" s="1"/>
  <c r="AM151" i="17"/>
  <c r="B152" i="17"/>
  <c r="T265" i="17"/>
  <c r="U265" i="17"/>
  <c r="AO265" i="17" s="1"/>
  <c r="AN150" i="14"/>
  <c r="C150" i="14"/>
  <c r="AM150" i="16"/>
  <c r="B151" i="16"/>
  <c r="X322" i="12"/>
  <c r="Y322" i="12"/>
  <c r="AC322" i="12"/>
  <c r="AB322" i="12"/>
  <c r="AA322" i="12"/>
  <c r="Z323" i="12" s="1"/>
  <c r="U226" i="12"/>
  <c r="AO226" i="12" s="1"/>
  <c r="T226" i="12"/>
  <c r="AL149" i="12"/>
  <c r="D149" i="12"/>
  <c r="U267" i="16" l="1"/>
  <c r="AO267" i="16" s="1"/>
  <c r="T267" i="16"/>
  <c r="S261" i="14"/>
  <c r="R262" i="14" s="1"/>
  <c r="S265" i="17"/>
  <c r="R266" i="17" s="1"/>
  <c r="U266" i="17" s="1"/>
  <c r="AO266" i="17" s="1"/>
  <c r="AL152" i="17"/>
  <c r="D152" i="17"/>
  <c r="AM150" i="14"/>
  <c r="B151" i="14"/>
  <c r="AL151" i="16"/>
  <c r="D151" i="16"/>
  <c r="W322" i="12"/>
  <c r="V323" i="12" s="1"/>
  <c r="AA323" i="12"/>
  <c r="Z324" i="12" s="1"/>
  <c r="AC323" i="12"/>
  <c r="AB323" i="12"/>
  <c r="S226" i="12"/>
  <c r="R227" i="12" s="1"/>
  <c r="AN149" i="12"/>
  <c r="C149" i="12"/>
  <c r="S267" i="16" l="1"/>
  <c r="R268" i="16" s="1"/>
  <c r="T262" i="14"/>
  <c r="U262" i="14"/>
  <c r="AO262" i="14" s="1"/>
  <c r="S262" i="14"/>
  <c r="R263" i="14" s="1"/>
  <c r="T266" i="17"/>
  <c r="S266" i="17" s="1"/>
  <c r="R267" i="17" s="1"/>
  <c r="AN152" i="17"/>
  <c r="C152" i="17"/>
  <c r="AL151" i="14"/>
  <c r="D151" i="14"/>
  <c r="AN151" i="16"/>
  <c r="C151" i="16"/>
  <c r="X323" i="12"/>
  <c r="W323" i="12" s="1"/>
  <c r="V324" i="12" s="1"/>
  <c r="Y323" i="12"/>
  <c r="AA324" i="12"/>
  <c r="Z325" i="12" s="1"/>
  <c r="AB324" i="12"/>
  <c r="AC324" i="12"/>
  <c r="U227" i="12"/>
  <c r="AO227" i="12" s="1"/>
  <c r="T227" i="12"/>
  <c r="AM149" i="12"/>
  <c r="B150" i="12"/>
  <c r="U268" i="16" l="1"/>
  <c r="AO268" i="16" s="1"/>
  <c r="T268" i="16"/>
  <c r="T263" i="14"/>
  <c r="U263" i="14"/>
  <c r="AO263" i="14" s="1"/>
  <c r="U267" i="17"/>
  <c r="AO267" i="17" s="1"/>
  <c r="T267" i="17"/>
  <c r="AM152" i="17"/>
  <c r="B153" i="17"/>
  <c r="AN151" i="14"/>
  <c r="C151" i="14"/>
  <c r="AM151" i="16"/>
  <c r="B152" i="16"/>
  <c r="X324" i="12"/>
  <c r="W324" i="12" s="1"/>
  <c r="V325" i="12" s="1"/>
  <c r="Y324" i="12"/>
  <c r="AC325" i="12"/>
  <c r="AA325" i="12"/>
  <c r="Z326" i="12" s="1"/>
  <c r="AB325" i="12"/>
  <c r="S227" i="12"/>
  <c r="R228" i="12" s="1"/>
  <c r="AL150" i="12"/>
  <c r="D150" i="12"/>
  <c r="S263" i="14" l="1"/>
  <c r="R264" i="14" s="1"/>
  <c r="U264" i="14" s="1"/>
  <c r="AO264" i="14" s="1"/>
  <c r="S268" i="16"/>
  <c r="R269" i="16" s="1"/>
  <c r="S267" i="17"/>
  <c r="R268" i="17" s="1"/>
  <c r="AL153" i="17"/>
  <c r="D153" i="17"/>
  <c r="AM151" i="14"/>
  <c r="B152" i="14"/>
  <c r="AL152" i="16"/>
  <c r="D152" i="16"/>
  <c r="X325" i="12"/>
  <c r="Y325" i="12"/>
  <c r="AB326" i="12"/>
  <c r="AA326" i="12"/>
  <c r="Z327" i="12" s="1"/>
  <c r="AC326" i="12"/>
  <c r="U228" i="12"/>
  <c r="AO228" i="12" s="1"/>
  <c r="T228" i="12"/>
  <c r="AN150" i="12"/>
  <c r="C150" i="12"/>
  <c r="T264" i="14" l="1"/>
  <c r="S264" i="14" s="1"/>
  <c r="R265" i="14" s="1"/>
  <c r="U269" i="16"/>
  <c r="AO269" i="16" s="1"/>
  <c r="T269" i="16"/>
  <c r="T268" i="17"/>
  <c r="U268" i="17"/>
  <c r="AO268" i="17" s="1"/>
  <c r="S268" i="17"/>
  <c r="R269" i="17" s="1"/>
  <c r="T269" i="17" s="1"/>
  <c r="AN153" i="17"/>
  <c r="C153" i="17"/>
  <c r="AL152" i="14"/>
  <c r="D152" i="14"/>
  <c r="AN152" i="16"/>
  <c r="C152" i="16"/>
  <c r="W325" i="12"/>
  <c r="V326" i="12" s="1"/>
  <c r="AB327" i="12"/>
  <c r="AA327" i="12"/>
  <c r="Z328" i="12" s="1"/>
  <c r="AC327" i="12"/>
  <c r="S228" i="12"/>
  <c r="R229" i="12" s="1"/>
  <c r="AM150" i="12"/>
  <c r="B151" i="12"/>
  <c r="U265" i="14" l="1"/>
  <c r="AO265" i="14" s="1"/>
  <c r="T265" i="14"/>
  <c r="S265" i="14" s="1"/>
  <c r="R266" i="14" s="1"/>
  <c r="S266" i="14" s="1"/>
  <c r="R267" i="14" s="1"/>
  <c r="S269" i="16"/>
  <c r="R270" i="16" s="1"/>
  <c r="T266" i="14"/>
  <c r="U269" i="17"/>
  <c r="AO269" i="17" s="1"/>
  <c r="AM153" i="17"/>
  <c r="B154" i="17"/>
  <c r="S269" i="17"/>
  <c r="R270" i="17" s="1"/>
  <c r="AN152" i="14"/>
  <c r="C152" i="14"/>
  <c r="AM152" i="16"/>
  <c r="B153" i="16"/>
  <c r="Y326" i="12"/>
  <c r="W326" i="12" s="1"/>
  <c r="V327" i="12" s="1"/>
  <c r="X326" i="12"/>
  <c r="AA328" i="12"/>
  <c r="Z329" i="12" s="1"/>
  <c r="AC328" i="12"/>
  <c r="AB328" i="12"/>
  <c r="U229" i="12"/>
  <c r="AO229" i="12" s="1"/>
  <c r="T229" i="12"/>
  <c r="AL151" i="12"/>
  <c r="D151" i="12"/>
  <c r="U266" i="14" l="1"/>
  <c r="AO266" i="14" s="1"/>
  <c r="T270" i="16"/>
  <c r="U270" i="16"/>
  <c r="AO270" i="16" s="1"/>
  <c r="U267" i="14"/>
  <c r="AO267" i="14" s="1"/>
  <c r="S267" i="14"/>
  <c r="R268" i="14" s="1"/>
  <c r="T267" i="14"/>
  <c r="U270" i="17"/>
  <c r="AO270" i="17" s="1"/>
  <c r="T270" i="17"/>
  <c r="AL154" i="17"/>
  <c r="D154" i="17"/>
  <c r="AM152" i="14"/>
  <c r="B153" i="14"/>
  <c r="AL153" i="16"/>
  <c r="D153" i="16"/>
  <c r="Y327" i="12"/>
  <c r="X327" i="12"/>
  <c r="AA329" i="12"/>
  <c r="Z330" i="12" s="1"/>
  <c r="AC329" i="12"/>
  <c r="AB329" i="12"/>
  <c r="S229" i="12"/>
  <c r="R230" i="12" s="1"/>
  <c r="AN151" i="12"/>
  <c r="C151" i="12"/>
  <c r="S270" i="16" l="1"/>
  <c r="R271" i="16" s="1"/>
  <c r="U268" i="14"/>
  <c r="AO268" i="14" s="1"/>
  <c r="T268" i="14"/>
  <c r="S268" i="14" s="1"/>
  <c r="R269" i="14" s="1"/>
  <c r="S270" i="17"/>
  <c r="R271" i="17" s="1"/>
  <c r="T271" i="17" s="1"/>
  <c r="AN154" i="17"/>
  <c r="C154" i="17"/>
  <c r="AL153" i="14"/>
  <c r="D153" i="14"/>
  <c r="AN153" i="16"/>
  <c r="C153" i="16"/>
  <c r="W327" i="12"/>
  <c r="V328" i="12" s="1"/>
  <c r="Y328" i="12" s="1"/>
  <c r="AC330" i="12"/>
  <c r="AB330" i="12"/>
  <c r="AA330" i="12"/>
  <c r="Z331" i="12" s="1"/>
  <c r="U230" i="12"/>
  <c r="AO230" i="12" s="1"/>
  <c r="T230" i="12"/>
  <c r="AM151" i="12"/>
  <c r="B152" i="12"/>
  <c r="U271" i="16" l="1"/>
  <c r="AO271" i="16" s="1"/>
  <c r="T271" i="16"/>
  <c r="T269" i="14"/>
  <c r="U269" i="14"/>
  <c r="AO269" i="14" s="1"/>
  <c r="U271" i="17"/>
  <c r="AO271" i="17" s="1"/>
  <c r="AM154" i="17"/>
  <c r="B155" i="17"/>
  <c r="AN153" i="14"/>
  <c r="C153" i="14"/>
  <c r="AM153" i="16"/>
  <c r="B154" i="16"/>
  <c r="X328" i="12"/>
  <c r="W328" i="12" s="1"/>
  <c r="V329" i="12" s="1"/>
  <c r="Y329" i="12" s="1"/>
  <c r="AB331" i="12"/>
  <c r="AA331" i="12"/>
  <c r="Z332" i="12" s="1"/>
  <c r="AC331" i="12"/>
  <c r="S230" i="12"/>
  <c r="R231" i="12" s="1"/>
  <c r="AL152" i="12"/>
  <c r="D152" i="12"/>
  <c r="S271" i="16" l="1"/>
  <c r="R272" i="16" s="1"/>
  <c r="U272" i="16" s="1"/>
  <c r="AO272" i="16" s="1"/>
  <c r="S269" i="14"/>
  <c r="R270" i="14" s="1"/>
  <c r="U270" i="14"/>
  <c r="AO270" i="14" s="1"/>
  <c r="T270" i="14"/>
  <c r="S271" i="17"/>
  <c r="R272" i="17" s="1"/>
  <c r="U272" i="17" s="1"/>
  <c r="AO272" i="17" s="1"/>
  <c r="AL155" i="17"/>
  <c r="D155" i="17"/>
  <c r="AM153" i="14"/>
  <c r="B154" i="14"/>
  <c r="AL154" i="16"/>
  <c r="D154" i="16"/>
  <c r="X329" i="12"/>
  <c r="W329" i="12" s="1"/>
  <c r="V330" i="12" s="1"/>
  <c r="X330" i="12" s="1"/>
  <c r="AB332" i="12"/>
  <c r="AA332" i="12"/>
  <c r="Z333" i="12" s="1"/>
  <c r="AC332" i="12"/>
  <c r="T231" i="12"/>
  <c r="U231" i="12"/>
  <c r="AO231" i="12" s="1"/>
  <c r="AN152" i="12"/>
  <c r="C152" i="12"/>
  <c r="T272" i="16" l="1"/>
  <c r="S270" i="14"/>
  <c r="R271" i="14" s="1"/>
  <c r="U271" i="14" s="1"/>
  <c r="S272" i="16"/>
  <c r="R273" i="16" s="1"/>
  <c r="T272" i="17"/>
  <c r="AN155" i="17"/>
  <c r="C155" i="17"/>
  <c r="S272" i="17"/>
  <c r="R273" i="17" s="1"/>
  <c r="AL154" i="14"/>
  <c r="D154" i="14"/>
  <c r="AN154" i="16"/>
  <c r="C154" i="16"/>
  <c r="Y330" i="12"/>
  <c r="W330" i="12" s="1"/>
  <c r="V331" i="12" s="1"/>
  <c r="Y331" i="12" s="1"/>
  <c r="W331" i="12" s="1"/>
  <c r="V332" i="12" s="1"/>
  <c r="S231" i="12"/>
  <c r="R232" i="12" s="1"/>
  <c r="U232" i="12" s="1"/>
  <c r="AO232" i="12" s="1"/>
  <c r="AB333" i="12"/>
  <c r="AA333" i="12"/>
  <c r="Z334" i="12" s="1"/>
  <c r="AC333" i="12"/>
  <c r="AM152" i="12"/>
  <c r="B153" i="12"/>
  <c r="AO271" i="14" l="1"/>
  <c r="T271" i="14"/>
  <c r="S271" i="14" s="1"/>
  <c r="R272" i="14" s="1"/>
  <c r="U273" i="16"/>
  <c r="AO273" i="16" s="1"/>
  <c r="T273" i="16"/>
  <c r="AM155" i="17"/>
  <c r="B156" i="17"/>
  <c r="T273" i="17"/>
  <c r="U273" i="17"/>
  <c r="AO273" i="17" s="1"/>
  <c r="AN154" i="14"/>
  <c r="C154" i="14"/>
  <c r="AM154" i="16"/>
  <c r="B155" i="16"/>
  <c r="X331" i="12"/>
  <c r="X332" i="12"/>
  <c r="Y332" i="12"/>
  <c r="W332" i="12"/>
  <c r="V333" i="12" s="1"/>
  <c r="AC334" i="12"/>
  <c r="AB334" i="12"/>
  <c r="AA334" i="12"/>
  <c r="Z335" i="12" s="1"/>
  <c r="T232" i="12"/>
  <c r="S232" i="12" s="1"/>
  <c r="R233" i="12" s="1"/>
  <c r="AL153" i="12"/>
  <c r="D153" i="12"/>
  <c r="T272" i="14" l="1"/>
  <c r="U272" i="14"/>
  <c r="AO272" i="14" s="1"/>
  <c r="S273" i="16"/>
  <c r="R274" i="16" s="1"/>
  <c r="S273" i="17"/>
  <c r="R274" i="17" s="1"/>
  <c r="U274" i="17" s="1"/>
  <c r="AO274" i="17" s="1"/>
  <c r="AL156" i="17"/>
  <c r="D156" i="17"/>
  <c r="AM154" i="14"/>
  <c r="B155" i="14"/>
  <c r="AL155" i="16"/>
  <c r="D155" i="16"/>
  <c r="X333" i="12"/>
  <c r="Y333" i="12"/>
  <c r="W333" i="12"/>
  <c r="V334" i="12" s="1"/>
  <c r="AC335" i="12"/>
  <c r="AB335" i="12"/>
  <c r="AA335" i="12"/>
  <c r="Z336" i="12" s="1"/>
  <c r="T233" i="12"/>
  <c r="U233" i="12"/>
  <c r="AO233" i="12" s="1"/>
  <c r="AN153" i="12"/>
  <c r="C153" i="12"/>
  <c r="S272" i="14" l="1"/>
  <c r="R273" i="14" s="1"/>
  <c r="U274" i="16"/>
  <c r="AO274" i="16" s="1"/>
  <c r="T274" i="16"/>
  <c r="T274" i="17"/>
  <c r="S274" i="17"/>
  <c r="R275" i="17" s="1"/>
  <c r="T275" i="17" s="1"/>
  <c r="U275" i="17"/>
  <c r="AO275" i="17" s="1"/>
  <c r="AN156" i="17"/>
  <c r="C156" i="17"/>
  <c r="AL155" i="14"/>
  <c r="D155" i="14"/>
  <c r="AN155" i="16"/>
  <c r="C155" i="16"/>
  <c r="Y334" i="12"/>
  <c r="X334" i="12"/>
  <c r="AB336" i="12"/>
  <c r="AA336" i="12"/>
  <c r="Z337" i="12" s="1"/>
  <c r="AC336" i="12"/>
  <c r="S233" i="12"/>
  <c r="R234" i="12" s="1"/>
  <c r="AM153" i="12"/>
  <c r="B154" i="12"/>
  <c r="U273" i="14" l="1"/>
  <c r="AO273" i="14" s="1"/>
  <c r="T273" i="14"/>
  <c r="S273" i="14"/>
  <c r="R274" i="14" s="1"/>
  <c r="S274" i="16"/>
  <c r="R275" i="16" s="1"/>
  <c r="S275" i="17"/>
  <c r="R276" i="17" s="1"/>
  <c r="AM156" i="17"/>
  <c r="B157" i="17"/>
  <c r="AN155" i="14"/>
  <c r="C155" i="14"/>
  <c r="AM155" i="16"/>
  <c r="B156" i="16"/>
  <c r="W334" i="12"/>
  <c r="V335" i="12" s="1"/>
  <c r="X335" i="12" s="1"/>
  <c r="AB337" i="12"/>
  <c r="AC337" i="12"/>
  <c r="AA337" i="12"/>
  <c r="Z338" i="12" s="1"/>
  <c r="T234" i="12"/>
  <c r="U234" i="12"/>
  <c r="AO234" i="12" s="1"/>
  <c r="AL154" i="12"/>
  <c r="D154" i="12"/>
  <c r="U274" i="14" l="1"/>
  <c r="AO274" i="14" s="1"/>
  <c r="T274" i="14"/>
  <c r="S274" i="14"/>
  <c r="R275" i="14" s="1"/>
  <c r="U275" i="16"/>
  <c r="AO275" i="16" s="1"/>
  <c r="T275" i="16"/>
  <c r="AL157" i="17"/>
  <c r="D157" i="17"/>
  <c r="T276" i="17"/>
  <c r="U276" i="17"/>
  <c r="AO276" i="17" s="1"/>
  <c r="AM155" i="14"/>
  <c r="B156" i="14"/>
  <c r="AL156" i="16"/>
  <c r="D156" i="16"/>
  <c r="Y335" i="12"/>
  <c r="W335" i="12"/>
  <c r="V336" i="12" s="1"/>
  <c r="AB338" i="12"/>
  <c r="AA338" i="12"/>
  <c r="Z339" i="12" s="1"/>
  <c r="AC338" i="12"/>
  <c r="S234" i="12"/>
  <c r="R235" i="12" s="1"/>
  <c r="AN154" i="12"/>
  <c r="C154" i="12"/>
  <c r="S275" i="16" l="1"/>
  <c r="R276" i="16" s="1"/>
  <c r="U276" i="16" s="1"/>
  <c r="AO276" i="16" s="1"/>
  <c r="U275" i="14"/>
  <c r="AO275" i="14" s="1"/>
  <c r="T275" i="14"/>
  <c r="S275" i="14"/>
  <c r="R276" i="14" s="1"/>
  <c r="U276" i="14" s="1"/>
  <c r="AO276" i="14" s="1"/>
  <c r="S276" i="17"/>
  <c r="R277" i="17" s="1"/>
  <c r="AN157" i="17"/>
  <c r="C157" i="17"/>
  <c r="AL156" i="14"/>
  <c r="D156" i="14"/>
  <c r="AN156" i="16"/>
  <c r="C156" i="16"/>
  <c r="X336" i="12"/>
  <c r="W336" i="12" s="1"/>
  <c r="V337" i="12" s="1"/>
  <c r="Y336" i="12"/>
  <c r="AA339" i="12"/>
  <c r="Z340" i="12" s="1"/>
  <c r="AC339" i="12"/>
  <c r="AB339" i="12"/>
  <c r="T235" i="12"/>
  <c r="U235" i="12"/>
  <c r="AO235" i="12" s="1"/>
  <c r="AM154" i="12"/>
  <c r="B155" i="12"/>
  <c r="T276" i="16" l="1"/>
  <c r="T276" i="14"/>
  <c r="S276" i="16"/>
  <c r="R277" i="16" s="1"/>
  <c r="S276" i="14"/>
  <c r="R277" i="14" s="1"/>
  <c r="AM157" i="17"/>
  <c r="B158" i="17"/>
  <c r="T277" i="17"/>
  <c r="U277" i="17"/>
  <c r="AO277" i="17" s="1"/>
  <c r="AN156" i="14"/>
  <c r="C156" i="14"/>
  <c r="AM156" i="16"/>
  <c r="B157" i="16"/>
  <c r="X337" i="12"/>
  <c r="W337" i="12" s="1"/>
  <c r="V338" i="12" s="1"/>
  <c r="Y337" i="12"/>
  <c r="AB340" i="12"/>
  <c r="AA340" i="12"/>
  <c r="Z341" i="12" s="1"/>
  <c r="AC340" i="12"/>
  <c r="S235" i="12"/>
  <c r="R236" i="12" s="1"/>
  <c r="AL155" i="12"/>
  <c r="D155" i="12"/>
  <c r="U277" i="16" l="1"/>
  <c r="AO277" i="16" s="1"/>
  <c r="T277" i="16"/>
  <c r="U277" i="14"/>
  <c r="AO277" i="14" s="1"/>
  <c r="T277" i="14"/>
  <c r="S277" i="17"/>
  <c r="R278" i="17" s="1"/>
  <c r="U278" i="17" s="1"/>
  <c r="AO278" i="17" s="1"/>
  <c r="AL158" i="17"/>
  <c r="D158" i="17"/>
  <c r="AM156" i="14"/>
  <c r="B157" i="14"/>
  <c r="AL157" i="16"/>
  <c r="D157" i="16"/>
  <c r="Y338" i="12"/>
  <c r="W338" i="12" s="1"/>
  <c r="V339" i="12" s="1"/>
  <c r="X338" i="12"/>
  <c r="AB341" i="12"/>
  <c r="AC341" i="12"/>
  <c r="AA341" i="12"/>
  <c r="Z342" i="12" s="1"/>
  <c r="T236" i="12"/>
  <c r="U236" i="12"/>
  <c r="AO236" i="12" s="1"/>
  <c r="AN155" i="12"/>
  <c r="C155" i="12"/>
  <c r="S277" i="16" l="1"/>
  <c r="R278" i="16" s="1"/>
  <c r="U278" i="16" s="1"/>
  <c r="AO278" i="16" s="1"/>
  <c r="S277" i="14"/>
  <c r="R278" i="14" s="1"/>
  <c r="U278" i="14" s="1"/>
  <c r="AO278" i="14" s="1"/>
  <c r="T278" i="17"/>
  <c r="T278" i="14"/>
  <c r="S278" i="17"/>
  <c r="R279" i="17" s="1"/>
  <c r="U279" i="17" s="1"/>
  <c r="AO279" i="17" s="1"/>
  <c r="AN158" i="17"/>
  <c r="C158" i="17"/>
  <c r="AL157" i="14"/>
  <c r="D157" i="14"/>
  <c r="AN157" i="16"/>
  <c r="C157" i="16"/>
  <c r="X339" i="12"/>
  <c r="W339" i="12" s="1"/>
  <c r="V340" i="12" s="1"/>
  <c r="Y339" i="12"/>
  <c r="AC342" i="12"/>
  <c r="AA342" i="12"/>
  <c r="Z343" i="12" s="1"/>
  <c r="AB342" i="12"/>
  <c r="S236" i="12"/>
  <c r="R237" i="12" s="1"/>
  <c r="AM155" i="12"/>
  <c r="B156" i="12"/>
  <c r="T278" i="16" l="1"/>
  <c r="S278" i="16" s="1"/>
  <c r="R279" i="16" s="1"/>
  <c r="U279" i="16" s="1"/>
  <c r="AO279" i="16" s="1"/>
  <c r="T279" i="17"/>
  <c r="S278" i="14"/>
  <c r="R279" i="14" s="1"/>
  <c r="S279" i="17"/>
  <c r="R280" i="17" s="1"/>
  <c r="AM158" i="17"/>
  <c r="B159" i="17"/>
  <c r="AN157" i="14"/>
  <c r="C157" i="14"/>
  <c r="AM157" i="16"/>
  <c r="B158" i="16"/>
  <c r="Y340" i="12"/>
  <c r="W340" i="12" s="1"/>
  <c r="V341" i="12" s="1"/>
  <c r="X340" i="12"/>
  <c r="AA343" i="12"/>
  <c r="Z344" i="12" s="1"/>
  <c r="AC343" i="12"/>
  <c r="AB343" i="12"/>
  <c r="U237" i="12"/>
  <c r="AO237" i="12" s="1"/>
  <c r="T237" i="12"/>
  <c r="AL156" i="12"/>
  <c r="D156" i="12"/>
  <c r="T279" i="16" l="1"/>
  <c r="S279" i="16" s="1"/>
  <c r="R280" i="16" s="1"/>
  <c r="U280" i="16" s="1"/>
  <c r="AO280" i="16" s="1"/>
  <c r="T279" i="14"/>
  <c r="U279" i="14"/>
  <c r="AO279" i="14" s="1"/>
  <c r="AL159" i="17"/>
  <c r="D159" i="17"/>
  <c r="U280" i="17"/>
  <c r="AO280" i="17" s="1"/>
  <c r="T280" i="17"/>
  <c r="S280" i="17" s="1"/>
  <c r="R281" i="17" s="1"/>
  <c r="AM157" i="14"/>
  <c r="B158" i="14"/>
  <c r="AL158" i="16"/>
  <c r="D158" i="16"/>
  <c r="Y341" i="12"/>
  <c r="W341" i="12" s="1"/>
  <c r="V342" i="12" s="1"/>
  <c r="X341" i="12"/>
  <c r="AC344" i="12"/>
  <c r="AA344" i="12"/>
  <c r="Z345" i="12" s="1"/>
  <c r="AB344" i="12"/>
  <c r="S237" i="12"/>
  <c r="R238" i="12" s="1"/>
  <c r="AN156" i="12"/>
  <c r="C156" i="12"/>
  <c r="T280" i="16" l="1"/>
  <c r="S280" i="16" s="1"/>
  <c r="R281" i="16" s="1"/>
  <c r="S279" i="14"/>
  <c r="R280" i="14" s="1"/>
  <c r="T281" i="17"/>
  <c r="U281" i="17"/>
  <c r="AO281" i="17" s="1"/>
  <c r="AN159" i="17"/>
  <c r="C159" i="17"/>
  <c r="AL158" i="14"/>
  <c r="D158" i="14"/>
  <c r="AN158" i="16"/>
  <c r="C158" i="16"/>
  <c r="X342" i="12"/>
  <c r="W342" i="12" s="1"/>
  <c r="V343" i="12" s="1"/>
  <c r="Y342" i="12"/>
  <c r="AB345" i="12"/>
  <c r="AA345" i="12"/>
  <c r="Z346" i="12" s="1"/>
  <c r="AC345" i="12"/>
  <c r="U238" i="12"/>
  <c r="AO238" i="12" s="1"/>
  <c r="T238" i="12"/>
  <c r="AM156" i="12"/>
  <c r="B157" i="12"/>
  <c r="U281" i="16" l="1"/>
  <c r="AO281" i="16" s="1"/>
  <c r="T281" i="16"/>
  <c r="U280" i="14"/>
  <c r="AO280" i="14" s="1"/>
  <c r="T280" i="14"/>
  <c r="AM159" i="17"/>
  <c r="B160" i="17"/>
  <c r="S281" i="17"/>
  <c r="R282" i="17" s="1"/>
  <c r="AN158" i="14"/>
  <c r="C158" i="14"/>
  <c r="AM158" i="16"/>
  <c r="B159" i="16"/>
  <c r="X343" i="12"/>
  <c r="Y343" i="12"/>
  <c r="AA346" i="12"/>
  <c r="Z347" i="12" s="1"/>
  <c r="AB346" i="12"/>
  <c r="AC346" i="12"/>
  <c r="S238" i="12"/>
  <c r="R239" i="12" s="1"/>
  <c r="AL157" i="12"/>
  <c r="D157" i="12"/>
  <c r="S280" i="14" l="1"/>
  <c r="R281" i="14" s="1"/>
  <c r="S281" i="16"/>
  <c r="R282" i="16" s="1"/>
  <c r="T281" i="14"/>
  <c r="U281" i="14"/>
  <c r="AO281" i="14" s="1"/>
  <c r="U282" i="17"/>
  <c r="AO282" i="17" s="1"/>
  <c r="T282" i="17"/>
  <c r="AL160" i="17"/>
  <c r="D160" i="17"/>
  <c r="AM158" i="14"/>
  <c r="B159" i="14"/>
  <c r="AL159" i="16"/>
  <c r="D159" i="16"/>
  <c r="W343" i="12"/>
  <c r="V344" i="12" s="1"/>
  <c r="Y344" i="12" s="1"/>
  <c r="AB347" i="12"/>
  <c r="AA347" i="12"/>
  <c r="Z348" i="12" s="1"/>
  <c r="AC347" i="12"/>
  <c r="U239" i="12"/>
  <c r="AO239" i="12" s="1"/>
  <c r="T239" i="12"/>
  <c r="AN157" i="12"/>
  <c r="C157" i="12"/>
  <c r="U282" i="16" l="1"/>
  <c r="AO282" i="16" s="1"/>
  <c r="T282" i="16"/>
  <c r="S282" i="17"/>
  <c r="R283" i="17" s="1"/>
  <c r="U283" i="17" s="1"/>
  <c r="AO283" i="17" s="1"/>
  <c r="S281" i="14"/>
  <c r="R282" i="14" s="1"/>
  <c r="AN160" i="17"/>
  <c r="C160" i="17"/>
  <c r="AL159" i="14"/>
  <c r="D159" i="14"/>
  <c r="AN159" i="16"/>
  <c r="C159" i="16"/>
  <c r="X344" i="12"/>
  <c r="W344" i="12" s="1"/>
  <c r="V345" i="12" s="1"/>
  <c r="AA348" i="12"/>
  <c r="Z349" i="12" s="1"/>
  <c r="AB348" i="12"/>
  <c r="AC348" i="12"/>
  <c r="S239" i="12"/>
  <c r="R240" i="12" s="1"/>
  <c r="AM157" i="12"/>
  <c r="B158" i="12"/>
  <c r="S282" i="16" l="1"/>
  <c r="R283" i="16" s="1"/>
  <c r="T283" i="17"/>
  <c r="S283" i="17" s="1"/>
  <c r="R284" i="17" s="1"/>
  <c r="T282" i="14"/>
  <c r="U282" i="14"/>
  <c r="AO282" i="14" s="1"/>
  <c r="AM160" i="17"/>
  <c r="B161" i="17"/>
  <c r="AN159" i="14"/>
  <c r="C159" i="14"/>
  <c r="AM159" i="16"/>
  <c r="B160" i="16"/>
  <c r="X345" i="12"/>
  <c r="W345" i="12" s="1"/>
  <c r="V346" i="12" s="1"/>
  <c r="Y345" i="12"/>
  <c r="AB349" i="12"/>
  <c r="AC349" i="12"/>
  <c r="AA349" i="12"/>
  <c r="Z350" i="12" s="1"/>
  <c r="U240" i="12"/>
  <c r="AO240" i="12" s="1"/>
  <c r="T240" i="12"/>
  <c r="AL158" i="12"/>
  <c r="D158" i="12"/>
  <c r="U283" i="16" l="1"/>
  <c r="AO283" i="16" s="1"/>
  <c r="T283" i="16"/>
  <c r="T284" i="17"/>
  <c r="U284" i="17"/>
  <c r="AO284" i="17" s="1"/>
  <c r="S282" i="14"/>
  <c r="R283" i="14" s="1"/>
  <c r="AL161" i="17"/>
  <c r="D161" i="17"/>
  <c r="S284" i="17"/>
  <c r="R285" i="17" s="1"/>
  <c r="AM159" i="14"/>
  <c r="B160" i="14"/>
  <c r="AL160" i="16"/>
  <c r="D160" i="16"/>
  <c r="X346" i="12"/>
  <c r="Y346" i="12"/>
  <c r="S240" i="12"/>
  <c r="R241" i="12" s="1"/>
  <c r="T241" i="12" s="1"/>
  <c r="AB350" i="12"/>
  <c r="AA350" i="12"/>
  <c r="Z351" i="12" s="1"/>
  <c r="AC350" i="12"/>
  <c r="AN158" i="12"/>
  <c r="C158" i="12"/>
  <c r="S283" i="16" l="1"/>
  <c r="R284" i="16" s="1"/>
  <c r="T284" i="16" s="1"/>
  <c r="T283" i="14"/>
  <c r="U283" i="14"/>
  <c r="AO283" i="14" s="1"/>
  <c r="T285" i="17"/>
  <c r="U285" i="17"/>
  <c r="AO285" i="17" s="1"/>
  <c r="AN161" i="17"/>
  <c r="C161" i="17"/>
  <c r="AL160" i="14"/>
  <c r="D160" i="14"/>
  <c r="AN160" i="16"/>
  <c r="C160" i="16"/>
  <c r="W346" i="12"/>
  <c r="V347" i="12" s="1"/>
  <c r="U241" i="12"/>
  <c r="AO241" i="12" s="1"/>
  <c r="AA351" i="12"/>
  <c r="Z352" i="12" s="1"/>
  <c r="AB351" i="12"/>
  <c r="AC351" i="12"/>
  <c r="AM158" i="12"/>
  <c r="B159" i="12"/>
  <c r="U284" i="16" l="1"/>
  <c r="AO284" i="16" s="1"/>
  <c r="S283" i="14"/>
  <c r="R284" i="14" s="1"/>
  <c r="U284" i="14"/>
  <c r="AO284" i="14" s="1"/>
  <c r="T284" i="14"/>
  <c r="AM161" i="17"/>
  <c r="B162" i="17"/>
  <c r="S285" i="17"/>
  <c r="R286" i="17" s="1"/>
  <c r="AN160" i="14"/>
  <c r="C160" i="14"/>
  <c r="AM160" i="16"/>
  <c r="B161" i="16"/>
  <c r="S241" i="12"/>
  <c r="R242" i="12" s="1"/>
  <c r="T242" i="12" s="1"/>
  <c r="Y347" i="12"/>
  <c r="W347" i="12" s="1"/>
  <c r="V348" i="12" s="1"/>
  <c r="X347" i="12"/>
  <c r="AA352" i="12"/>
  <c r="Z353" i="12" s="1"/>
  <c r="AC352" i="12"/>
  <c r="AB352" i="12"/>
  <c r="AL159" i="12"/>
  <c r="D159" i="12"/>
  <c r="S284" i="16" l="1"/>
  <c r="R285" i="16" s="1"/>
  <c r="T285" i="16" s="1"/>
  <c r="S284" i="14"/>
  <c r="R285" i="14" s="1"/>
  <c r="S285" i="14" s="1"/>
  <c r="R286" i="14" s="1"/>
  <c r="T285" i="14"/>
  <c r="U285" i="14"/>
  <c r="AO285" i="14" s="1"/>
  <c r="U286" i="17"/>
  <c r="AO286" i="17" s="1"/>
  <c r="T286" i="17"/>
  <c r="S286" i="17"/>
  <c r="R287" i="17" s="1"/>
  <c r="AL162" i="17"/>
  <c r="D162" i="17"/>
  <c r="AM160" i="14"/>
  <c r="B161" i="14"/>
  <c r="AL161" i="16"/>
  <c r="D161" i="16"/>
  <c r="U242" i="12"/>
  <c r="AO242" i="12" s="1"/>
  <c r="X348" i="12"/>
  <c r="W348" i="12" s="1"/>
  <c r="V349" i="12" s="1"/>
  <c r="Y348" i="12"/>
  <c r="AC353" i="12"/>
  <c r="AA353" i="12"/>
  <c r="Z354" i="12" s="1"/>
  <c r="AB353" i="12"/>
  <c r="AN159" i="12"/>
  <c r="C159" i="12"/>
  <c r="U285" i="16" l="1"/>
  <c r="AO285" i="16" s="1"/>
  <c r="U286" i="14"/>
  <c r="AO286" i="14" s="1"/>
  <c r="T286" i="14"/>
  <c r="S286" i="14"/>
  <c r="R287" i="14" s="1"/>
  <c r="U287" i="17"/>
  <c r="AO287" i="17" s="1"/>
  <c r="T287" i="17"/>
  <c r="AN162" i="17"/>
  <c r="C162" i="17"/>
  <c r="AL161" i="14"/>
  <c r="D161" i="14"/>
  <c r="AN161" i="16"/>
  <c r="C161" i="16"/>
  <c r="S242" i="12"/>
  <c r="R243" i="12" s="1"/>
  <c r="T243" i="12" s="1"/>
  <c r="X349" i="12"/>
  <c r="Y349" i="12"/>
  <c r="W349" i="12"/>
  <c r="V350" i="12" s="1"/>
  <c r="AB354" i="12"/>
  <c r="AC354" i="12"/>
  <c r="AA354" i="12"/>
  <c r="Z355" i="12" s="1"/>
  <c r="AM159" i="12"/>
  <c r="B160" i="12"/>
  <c r="S285" i="16" l="1"/>
  <c r="R286" i="16" s="1"/>
  <c r="U286" i="16" s="1"/>
  <c r="AO286" i="16" s="1"/>
  <c r="U287" i="14"/>
  <c r="AO287" i="14" s="1"/>
  <c r="T287" i="14"/>
  <c r="S287" i="17"/>
  <c r="R288" i="17" s="1"/>
  <c r="AM162" i="17"/>
  <c r="B163" i="17"/>
  <c r="AN161" i="14"/>
  <c r="C161" i="14"/>
  <c r="AM161" i="16"/>
  <c r="B162" i="16"/>
  <c r="U243" i="12"/>
  <c r="AO243" i="12" s="1"/>
  <c r="Y350" i="12"/>
  <c r="W350" i="12" s="1"/>
  <c r="V351" i="12" s="1"/>
  <c r="X350" i="12"/>
  <c r="AA355" i="12"/>
  <c r="Z356" i="12" s="1"/>
  <c r="AB355" i="12"/>
  <c r="AC355" i="12"/>
  <c r="AL160" i="12"/>
  <c r="D160" i="12"/>
  <c r="T286" i="16" l="1"/>
  <c r="S286" i="16" s="1"/>
  <c r="R287" i="16" s="1"/>
  <c r="S287" i="14"/>
  <c r="R288" i="14" s="1"/>
  <c r="T288" i="14"/>
  <c r="U288" i="14"/>
  <c r="AO288" i="14" s="1"/>
  <c r="AL163" i="17"/>
  <c r="D163" i="17"/>
  <c r="S288" i="17"/>
  <c r="R289" i="17" s="1"/>
  <c r="U288" i="17"/>
  <c r="AO288" i="17" s="1"/>
  <c r="T288" i="17"/>
  <c r="AM161" i="14"/>
  <c r="B162" i="14"/>
  <c r="AL162" i="16"/>
  <c r="D162" i="16"/>
  <c r="S243" i="12"/>
  <c r="R244" i="12" s="1"/>
  <c r="T244" i="12" s="1"/>
  <c r="X351" i="12"/>
  <c r="Y351" i="12"/>
  <c r="AA356" i="12"/>
  <c r="Z357" i="12" s="1"/>
  <c r="AB356" i="12"/>
  <c r="AC356" i="12"/>
  <c r="AN160" i="12"/>
  <c r="C160" i="12"/>
  <c r="S288" i="14" l="1"/>
  <c r="R289" i="14" s="1"/>
  <c r="S289" i="14" s="1"/>
  <c r="R290" i="14" s="1"/>
  <c r="U287" i="16"/>
  <c r="AO287" i="16" s="1"/>
  <c r="T287" i="16"/>
  <c r="T289" i="14"/>
  <c r="U289" i="14"/>
  <c r="AO289" i="14" s="1"/>
  <c r="T289" i="17"/>
  <c r="U289" i="17"/>
  <c r="AO289" i="17" s="1"/>
  <c r="AN163" i="17"/>
  <c r="C163" i="17"/>
  <c r="AL162" i="14"/>
  <c r="D162" i="14"/>
  <c r="AN162" i="16"/>
  <c r="C162" i="16"/>
  <c r="U244" i="12"/>
  <c r="AO244" i="12" s="1"/>
  <c r="W351" i="12"/>
  <c r="V352" i="12" s="1"/>
  <c r="AC357" i="12"/>
  <c r="AB357" i="12"/>
  <c r="AA357" i="12"/>
  <c r="Z358" i="12" s="1"/>
  <c r="AM160" i="12"/>
  <c r="B161" i="12"/>
  <c r="S287" i="16" l="1"/>
  <c r="R288" i="16" s="1"/>
  <c r="U290" i="14"/>
  <c r="AO290" i="14" s="1"/>
  <c r="T290" i="14"/>
  <c r="S290" i="14"/>
  <c r="R291" i="14" s="1"/>
  <c r="S289" i="17"/>
  <c r="R290" i="17" s="1"/>
  <c r="AM163" i="17"/>
  <c r="B164" i="17"/>
  <c r="AN162" i="14"/>
  <c r="C162" i="14"/>
  <c r="AM162" i="16"/>
  <c r="B163" i="16"/>
  <c r="S244" i="12"/>
  <c r="R245" i="12" s="1"/>
  <c r="U245" i="12" s="1"/>
  <c r="AO245" i="12" s="1"/>
  <c r="Y352" i="12"/>
  <c r="W352" i="12" s="1"/>
  <c r="V353" i="12" s="1"/>
  <c r="X352" i="12"/>
  <c r="AC358" i="12"/>
  <c r="AB358" i="12"/>
  <c r="AA358" i="12"/>
  <c r="Z359" i="12" s="1"/>
  <c r="AL161" i="12"/>
  <c r="D161" i="12"/>
  <c r="U288" i="16" l="1"/>
  <c r="AO288" i="16" s="1"/>
  <c r="T288" i="16"/>
  <c r="U291" i="14"/>
  <c r="AO291" i="14" s="1"/>
  <c r="T291" i="14"/>
  <c r="AL164" i="17"/>
  <c r="D164" i="17"/>
  <c r="U290" i="17"/>
  <c r="AO290" i="17" s="1"/>
  <c r="T290" i="17"/>
  <c r="S290" i="17" s="1"/>
  <c r="R291" i="17" s="1"/>
  <c r="AM162" i="14"/>
  <c r="B163" i="14"/>
  <c r="AL163" i="16"/>
  <c r="D163" i="16"/>
  <c r="T245" i="12"/>
  <c r="S245" i="12" s="1"/>
  <c r="R246" i="12" s="1"/>
  <c r="Y353" i="12"/>
  <c r="W353" i="12" s="1"/>
  <c r="V354" i="12" s="1"/>
  <c r="X353" i="12"/>
  <c r="AB359" i="12"/>
  <c r="AC359" i="12"/>
  <c r="AA359" i="12"/>
  <c r="Z360" i="12" s="1"/>
  <c r="AN161" i="12"/>
  <c r="C161" i="12"/>
  <c r="S291" i="14" l="1"/>
  <c r="R292" i="14" s="1"/>
  <c r="S288" i="16"/>
  <c r="R289" i="16" s="1"/>
  <c r="T292" i="14"/>
  <c r="U292" i="14"/>
  <c r="AO292" i="14" s="1"/>
  <c r="U291" i="17"/>
  <c r="AO291" i="17" s="1"/>
  <c r="T291" i="17"/>
  <c r="AN164" i="17"/>
  <c r="C164" i="17"/>
  <c r="AL163" i="14"/>
  <c r="D163" i="14"/>
  <c r="AN163" i="16"/>
  <c r="C163" i="16"/>
  <c r="X354" i="12"/>
  <c r="W354" i="12" s="1"/>
  <c r="V355" i="12" s="1"/>
  <c r="Y354" i="12"/>
  <c r="AA360" i="12"/>
  <c r="Z361" i="12" s="1"/>
  <c r="AB360" i="12"/>
  <c r="AC360" i="12"/>
  <c r="U246" i="12"/>
  <c r="AO246" i="12" s="1"/>
  <c r="T246" i="12"/>
  <c r="AM161" i="12"/>
  <c r="B162" i="12"/>
  <c r="S292" i="14" l="1"/>
  <c r="R293" i="14" s="1"/>
  <c r="S293" i="14" s="1"/>
  <c r="R294" i="14" s="1"/>
  <c r="U289" i="16"/>
  <c r="AO289" i="16" s="1"/>
  <c r="T289" i="16"/>
  <c r="T293" i="14"/>
  <c r="U293" i="14"/>
  <c r="AO293" i="14" s="1"/>
  <c r="S291" i="17"/>
  <c r="R292" i="17" s="1"/>
  <c r="AM164" i="17"/>
  <c r="B165" i="17"/>
  <c r="AN163" i="14"/>
  <c r="C163" i="14"/>
  <c r="AM163" i="16"/>
  <c r="B164" i="16"/>
  <c r="X355" i="12"/>
  <c r="Y355" i="12"/>
  <c r="AC361" i="12"/>
  <c r="AB361" i="12"/>
  <c r="AA361" i="12"/>
  <c r="Z362" i="12" s="1"/>
  <c r="S246" i="12"/>
  <c r="R247" i="12" s="1"/>
  <c r="AL162" i="12"/>
  <c r="D162" i="12"/>
  <c r="S289" i="16" l="1"/>
  <c r="R290" i="16" s="1"/>
  <c r="T294" i="14"/>
  <c r="U294" i="14"/>
  <c r="AO294" i="14" s="1"/>
  <c r="S294" i="14"/>
  <c r="R295" i="14" s="1"/>
  <c r="AL165" i="17"/>
  <c r="D165" i="17"/>
  <c r="T292" i="17"/>
  <c r="U292" i="17"/>
  <c r="AO292" i="17" s="1"/>
  <c r="AM163" i="14"/>
  <c r="B164" i="14"/>
  <c r="AL164" i="16"/>
  <c r="D164" i="16"/>
  <c r="W355" i="12"/>
  <c r="V356" i="12" s="1"/>
  <c r="AB362" i="12"/>
  <c r="AC362" i="12"/>
  <c r="AA362" i="12"/>
  <c r="Z363" i="12" s="1"/>
  <c r="U247" i="12"/>
  <c r="AO247" i="12" s="1"/>
  <c r="T247" i="12"/>
  <c r="AN162" i="12"/>
  <c r="C162" i="12"/>
  <c r="T290" i="16" l="1"/>
  <c r="U290" i="16"/>
  <c r="AO290" i="16" s="1"/>
  <c r="U295" i="14"/>
  <c r="AO295" i="14" s="1"/>
  <c r="T295" i="14"/>
  <c r="S292" i="17"/>
  <c r="R293" i="17" s="1"/>
  <c r="T293" i="17" s="1"/>
  <c r="AN165" i="17"/>
  <c r="C165" i="17"/>
  <c r="AL164" i="14"/>
  <c r="D164" i="14"/>
  <c r="AN164" i="16"/>
  <c r="C164" i="16"/>
  <c r="X356" i="12"/>
  <c r="Y356" i="12"/>
  <c r="AA363" i="12"/>
  <c r="Z364" i="12" s="1"/>
  <c r="AC363" i="12"/>
  <c r="AB363" i="12"/>
  <c r="S247" i="12"/>
  <c r="R248" i="12" s="1"/>
  <c r="AM162" i="12"/>
  <c r="B163" i="12"/>
  <c r="S295" i="14" l="1"/>
  <c r="R296" i="14" s="1"/>
  <c r="S290" i="16"/>
  <c r="R291" i="16" s="1"/>
  <c r="U293" i="17"/>
  <c r="AO293" i="17" s="1"/>
  <c r="U296" i="14"/>
  <c r="AO296" i="14" s="1"/>
  <c r="T296" i="14"/>
  <c r="S293" i="17"/>
  <c r="R294" i="17" s="1"/>
  <c r="AM165" i="17"/>
  <c r="B166" i="17"/>
  <c r="AN164" i="14"/>
  <c r="C164" i="14"/>
  <c r="AM164" i="16"/>
  <c r="B165" i="16"/>
  <c r="W356" i="12"/>
  <c r="V357" i="12" s="1"/>
  <c r="AC364" i="12"/>
  <c r="AB364" i="12"/>
  <c r="AA364" i="12"/>
  <c r="Z365" i="12" s="1"/>
  <c r="U248" i="12"/>
  <c r="AO248" i="12" s="1"/>
  <c r="T248" i="12"/>
  <c r="AL163" i="12"/>
  <c r="D163" i="12"/>
  <c r="U291" i="16" l="1"/>
  <c r="AO291" i="16" s="1"/>
  <c r="T291" i="16"/>
  <c r="S296" i="14"/>
  <c r="R297" i="14" s="1"/>
  <c r="AL166" i="17"/>
  <c r="D166" i="17"/>
  <c r="U294" i="17"/>
  <c r="AO294" i="17" s="1"/>
  <c r="T294" i="17"/>
  <c r="AM164" i="14"/>
  <c r="B165" i="14"/>
  <c r="AL165" i="16"/>
  <c r="D165" i="16"/>
  <c r="X357" i="12"/>
  <c r="W357" i="12" s="1"/>
  <c r="V358" i="12" s="1"/>
  <c r="Y357" i="12"/>
  <c r="AB365" i="12"/>
  <c r="AA365" i="12"/>
  <c r="Z366" i="12" s="1"/>
  <c r="AC365" i="12"/>
  <c r="S248" i="12"/>
  <c r="R249" i="12" s="1"/>
  <c r="U249" i="12" s="1"/>
  <c r="AO249" i="12" s="1"/>
  <c r="AN163" i="12"/>
  <c r="C163" i="12"/>
  <c r="S291" i="16" l="1"/>
  <c r="R292" i="16" s="1"/>
  <c r="T297" i="14"/>
  <c r="U297" i="14"/>
  <c r="AO297" i="14" s="1"/>
  <c r="S294" i="17"/>
  <c r="R295" i="17" s="1"/>
  <c r="U295" i="17" s="1"/>
  <c r="AO295" i="17" s="1"/>
  <c r="AN166" i="17"/>
  <c r="C166" i="17"/>
  <c r="AL165" i="14"/>
  <c r="D165" i="14"/>
  <c r="AN165" i="16"/>
  <c r="C165" i="16"/>
  <c r="X358" i="12"/>
  <c r="Y358" i="12"/>
  <c r="AC366" i="12"/>
  <c r="AB366" i="12"/>
  <c r="AA366" i="12"/>
  <c r="Z367" i="12" s="1"/>
  <c r="T249" i="12"/>
  <c r="S249" i="12" s="1"/>
  <c r="R250" i="12" s="1"/>
  <c r="AM163" i="12"/>
  <c r="B164" i="12"/>
  <c r="S297" i="14" l="1"/>
  <c r="R298" i="14" s="1"/>
  <c r="U292" i="16"/>
  <c r="AO292" i="16" s="1"/>
  <c r="T292" i="16"/>
  <c r="T298" i="14"/>
  <c r="U298" i="14"/>
  <c r="AO298" i="14" s="1"/>
  <c r="T295" i="17"/>
  <c r="S295" i="17" s="1"/>
  <c r="R296" i="17" s="1"/>
  <c r="AM166" i="17"/>
  <c r="B167" i="17"/>
  <c r="AN165" i="14"/>
  <c r="C165" i="14"/>
  <c r="AM165" i="16"/>
  <c r="B166" i="16"/>
  <c r="W358" i="12"/>
  <c r="V359" i="12" s="1"/>
  <c r="AC367" i="12"/>
  <c r="AB367" i="12"/>
  <c r="AA367" i="12"/>
  <c r="Z368" i="12" s="1"/>
  <c r="T250" i="12"/>
  <c r="U250" i="12"/>
  <c r="AO250" i="12" s="1"/>
  <c r="AL164" i="12"/>
  <c r="D164" i="12"/>
  <c r="S292" i="16" l="1"/>
  <c r="R293" i="16" s="1"/>
  <c r="U296" i="17"/>
  <c r="AO296" i="17" s="1"/>
  <c r="T296" i="17"/>
  <c r="S298" i="14"/>
  <c r="R299" i="14" s="1"/>
  <c r="AL167" i="17"/>
  <c r="D167" i="17"/>
  <c r="S296" i="17"/>
  <c r="R297" i="17" s="1"/>
  <c r="AM165" i="14"/>
  <c r="B166" i="14"/>
  <c r="AL166" i="16"/>
  <c r="D166" i="16"/>
  <c r="X359" i="12"/>
  <c r="Y359" i="12"/>
  <c r="AA368" i="12"/>
  <c r="Z369" i="12" s="1"/>
  <c r="AB368" i="12"/>
  <c r="AC368" i="12"/>
  <c r="S250" i="12"/>
  <c r="R251" i="12" s="1"/>
  <c r="AN164" i="12"/>
  <c r="C164" i="12"/>
  <c r="U293" i="16" l="1"/>
  <c r="AO293" i="16" s="1"/>
  <c r="T293" i="16"/>
  <c r="U299" i="14"/>
  <c r="T299" i="14"/>
  <c r="T297" i="17"/>
  <c r="U297" i="17"/>
  <c r="AO297" i="17" s="1"/>
  <c r="AN167" i="17"/>
  <c r="C167" i="17"/>
  <c r="AL166" i="14"/>
  <c r="D166" i="14"/>
  <c r="AN166" i="16"/>
  <c r="C166" i="16"/>
  <c r="W359" i="12"/>
  <c r="V360" i="12" s="1"/>
  <c r="AC369" i="12"/>
  <c r="AA369" i="12"/>
  <c r="Z370" i="12" s="1"/>
  <c r="AB369" i="12"/>
  <c r="T251" i="12"/>
  <c r="U251" i="12"/>
  <c r="AO251" i="12" s="1"/>
  <c r="AM164" i="12"/>
  <c r="B165" i="12"/>
  <c r="S293" i="16" l="1"/>
  <c r="R294" i="16" s="1"/>
  <c r="AO299" i="14"/>
  <c r="S299" i="14"/>
  <c r="R300" i="14" s="1"/>
  <c r="AM167" i="17"/>
  <c r="B168" i="17"/>
  <c r="S297" i="17"/>
  <c r="R298" i="17" s="1"/>
  <c r="AN166" i="14"/>
  <c r="C166" i="14"/>
  <c r="AM166" i="16"/>
  <c r="B167" i="16"/>
  <c r="X360" i="12"/>
  <c r="Y360" i="12"/>
  <c r="AA370" i="12"/>
  <c r="Z371" i="12" s="1"/>
  <c r="AB370" i="12"/>
  <c r="AC370" i="12"/>
  <c r="S251" i="12"/>
  <c r="R252" i="12" s="1"/>
  <c r="AL165" i="12"/>
  <c r="D165" i="12"/>
  <c r="U294" i="16" l="1"/>
  <c r="AO294" i="16" s="1"/>
  <c r="T294" i="16"/>
  <c r="U300" i="14"/>
  <c r="AO300" i="14" s="1"/>
  <c r="T300" i="14"/>
  <c r="U298" i="17"/>
  <c r="AO298" i="17" s="1"/>
  <c r="T298" i="17"/>
  <c r="S298" i="17"/>
  <c r="R299" i="17" s="1"/>
  <c r="AL168" i="17"/>
  <c r="D168" i="17"/>
  <c r="AM166" i="14"/>
  <c r="B167" i="14"/>
  <c r="AL167" i="16"/>
  <c r="D167" i="16"/>
  <c r="W360" i="12"/>
  <c r="V361" i="12" s="1"/>
  <c r="AB371" i="12"/>
  <c r="AA371" i="12"/>
  <c r="Z372" i="12" s="1"/>
  <c r="AC371" i="12"/>
  <c r="T252" i="12"/>
  <c r="U252" i="12"/>
  <c r="AO252" i="12" s="1"/>
  <c r="AN165" i="12"/>
  <c r="C165" i="12"/>
  <c r="S294" i="16" l="1"/>
  <c r="R295" i="16" s="1"/>
  <c r="U295" i="16" s="1"/>
  <c r="AO295" i="16" s="1"/>
  <c r="S300" i="14"/>
  <c r="R301" i="14" s="1"/>
  <c r="S301" i="14" s="1"/>
  <c r="R302" i="14" s="1"/>
  <c r="U302" i="14" s="1"/>
  <c r="AO302" i="14" s="1"/>
  <c r="U301" i="14"/>
  <c r="AO301" i="14" s="1"/>
  <c r="T301" i="14"/>
  <c r="U299" i="17"/>
  <c r="AO299" i="17" s="1"/>
  <c r="T299" i="17"/>
  <c r="S299" i="17" s="1"/>
  <c r="R300" i="17" s="1"/>
  <c r="AN168" i="17"/>
  <c r="C168" i="17"/>
  <c r="AL167" i="14"/>
  <c r="D167" i="14"/>
  <c r="AN167" i="16"/>
  <c r="C167" i="16"/>
  <c r="X361" i="12"/>
  <c r="W361" i="12" s="1"/>
  <c r="V362" i="12" s="1"/>
  <c r="Y361" i="12"/>
  <c r="AC372" i="12"/>
  <c r="AA372" i="12"/>
  <c r="Z373" i="12" s="1"/>
  <c r="AB372" i="12"/>
  <c r="S252" i="12"/>
  <c r="R253" i="12" s="1"/>
  <c r="AM165" i="12"/>
  <c r="B166" i="12"/>
  <c r="T295" i="16" l="1"/>
  <c r="S295" i="16" s="1"/>
  <c r="R296" i="16" s="1"/>
  <c r="T296" i="16" s="1"/>
  <c r="T302" i="14"/>
  <c r="T300" i="17"/>
  <c r="U300" i="17"/>
  <c r="AO300" i="17" s="1"/>
  <c r="AM168" i="17"/>
  <c r="B169" i="17"/>
  <c r="S302" i="14"/>
  <c r="R303" i="14" s="1"/>
  <c r="U303" i="14" s="1"/>
  <c r="AO303" i="14" s="1"/>
  <c r="AN167" i="14"/>
  <c r="C167" i="14"/>
  <c r="AM167" i="16"/>
  <c r="B168" i="16"/>
  <c r="Y362" i="12"/>
  <c r="W362" i="12" s="1"/>
  <c r="V363" i="12" s="1"/>
  <c r="X362" i="12"/>
  <c r="AC373" i="12"/>
  <c r="AB373" i="12"/>
  <c r="AA373" i="12"/>
  <c r="Z374" i="12" s="1"/>
  <c r="T253" i="12"/>
  <c r="U253" i="12"/>
  <c r="AO253" i="12" s="1"/>
  <c r="AL166" i="12"/>
  <c r="D166" i="12"/>
  <c r="U296" i="16" l="1"/>
  <c r="AO296" i="16" s="1"/>
  <c r="T303" i="14"/>
  <c r="S303" i="14" s="1"/>
  <c r="R304" i="14" s="1"/>
  <c r="AL169" i="17"/>
  <c r="D169" i="17"/>
  <c r="S300" i="17"/>
  <c r="R301" i="17" s="1"/>
  <c r="AM167" i="14"/>
  <c r="B168" i="14"/>
  <c r="AL168" i="16"/>
  <c r="D168" i="16"/>
  <c r="Y363" i="12"/>
  <c r="W363" i="12" s="1"/>
  <c r="V364" i="12" s="1"/>
  <c r="X363" i="12"/>
  <c r="AB374" i="12"/>
  <c r="AC374" i="12"/>
  <c r="AA374" i="12"/>
  <c r="Z375" i="12" s="1"/>
  <c r="S253" i="12"/>
  <c r="R254" i="12" s="1"/>
  <c r="AN166" i="12"/>
  <c r="C166" i="12"/>
  <c r="S296" i="16" l="1"/>
  <c r="R297" i="16" s="1"/>
  <c r="T297" i="16" s="1"/>
  <c r="T301" i="17"/>
  <c r="U301" i="17"/>
  <c r="AO301" i="17" s="1"/>
  <c r="AN169" i="17"/>
  <c r="C169" i="17"/>
  <c r="T304" i="14"/>
  <c r="U304" i="14"/>
  <c r="AO304" i="14" s="1"/>
  <c r="AL168" i="14"/>
  <c r="D168" i="14"/>
  <c r="AN168" i="16"/>
  <c r="C168" i="16"/>
  <c r="Y364" i="12"/>
  <c r="W364" i="12" s="1"/>
  <c r="V365" i="12" s="1"/>
  <c r="X364" i="12"/>
  <c r="AC375" i="12"/>
  <c r="AB375" i="12"/>
  <c r="AA375" i="12"/>
  <c r="Z376" i="12" s="1"/>
  <c r="U254" i="12"/>
  <c r="AO254" i="12" s="1"/>
  <c r="T254" i="12"/>
  <c r="AM166" i="12"/>
  <c r="B167" i="12"/>
  <c r="U297" i="16" l="1"/>
  <c r="AO297" i="16" s="1"/>
  <c r="S297" i="16"/>
  <c r="R298" i="16" s="1"/>
  <c r="S301" i="17"/>
  <c r="R302" i="17" s="1"/>
  <c r="AM169" i="17"/>
  <c r="B170" i="17"/>
  <c r="S304" i="14"/>
  <c r="R305" i="14" s="1"/>
  <c r="AN168" i="14"/>
  <c r="C168" i="14"/>
  <c r="AM168" i="16"/>
  <c r="B169" i="16"/>
  <c r="Y365" i="12"/>
  <c r="W365" i="12" s="1"/>
  <c r="V366" i="12" s="1"/>
  <c r="X365" i="12"/>
  <c r="AC376" i="12"/>
  <c r="AB376" i="12"/>
  <c r="AA376" i="12"/>
  <c r="Z377" i="12" s="1"/>
  <c r="S254" i="12"/>
  <c r="R255" i="12" s="1"/>
  <c r="AL167" i="12"/>
  <c r="D167" i="12"/>
  <c r="U298" i="16" l="1"/>
  <c r="AO298" i="16" s="1"/>
  <c r="T298" i="16"/>
  <c r="AL170" i="17"/>
  <c r="D170" i="17"/>
  <c r="U302" i="17"/>
  <c r="AO302" i="17" s="1"/>
  <c r="T302" i="17"/>
  <c r="S302" i="17" s="1"/>
  <c r="R303" i="17" s="1"/>
  <c r="AM168" i="14"/>
  <c r="B169" i="14"/>
  <c r="U305" i="14"/>
  <c r="AO305" i="14" s="1"/>
  <c r="T305" i="14"/>
  <c r="AL169" i="16"/>
  <c r="D169" i="16"/>
  <c r="Y366" i="12"/>
  <c r="W366" i="12" s="1"/>
  <c r="V367" i="12" s="1"/>
  <c r="X366" i="12"/>
  <c r="AA377" i="12"/>
  <c r="Z378" i="12" s="1"/>
  <c r="AB377" i="12"/>
  <c r="AC377" i="12"/>
  <c r="U255" i="12"/>
  <c r="AO255" i="12" s="1"/>
  <c r="T255" i="12"/>
  <c r="AN167" i="12"/>
  <c r="C167" i="12"/>
  <c r="S298" i="16" l="1"/>
  <c r="R299" i="16" s="1"/>
  <c r="U299" i="16" s="1"/>
  <c r="AO299" i="16" s="1"/>
  <c r="U303" i="17"/>
  <c r="AO303" i="17" s="1"/>
  <c r="T303" i="17"/>
  <c r="S303" i="17"/>
  <c r="R304" i="17" s="1"/>
  <c r="AN170" i="17"/>
  <c r="C170" i="17"/>
  <c r="S305" i="14"/>
  <c r="R306" i="14" s="1"/>
  <c r="AL169" i="14"/>
  <c r="D169" i="14"/>
  <c r="AN169" i="16"/>
  <c r="C169" i="16"/>
  <c r="Y367" i="12"/>
  <c r="W367" i="12" s="1"/>
  <c r="V368" i="12" s="1"/>
  <c r="X367" i="12"/>
  <c r="AC378" i="12"/>
  <c r="AB378" i="12"/>
  <c r="AA378" i="12"/>
  <c r="Z379" i="12" s="1"/>
  <c r="S255" i="12"/>
  <c r="R256" i="12" s="1"/>
  <c r="AM167" i="12"/>
  <c r="B168" i="12"/>
  <c r="T299" i="16" l="1"/>
  <c r="S299" i="16" s="1"/>
  <c r="R300" i="16" s="1"/>
  <c r="T300" i="16" s="1"/>
  <c r="U304" i="17"/>
  <c r="AO304" i="17" s="1"/>
  <c r="T304" i="17"/>
  <c r="AM170" i="17"/>
  <c r="B171" i="17"/>
  <c r="AN169" i="14"/>
  <c r="C169" i="14"/>
  <c r="U306" i="14"/>
  <c r="AO306" i="14" s="1"/>
  <c r="T306" i="14"/>
  <c r="AM169" i="16"/>
  <c r="B170" i="16"/>
  <c r="X368" i="12"/>
  <c r="Y368" i="12"/>
  <c r="AB379" i="12"/>
  <c r="AA379" i="12"/>
  <c r="Z380" i="12" s="1"/>
  <c r="AC379" i="12"/>
  <c r="T256" i="12"/>
  <c r="U256" i="12"/>
  <c r="AO256" i="12" s="1"/>
  <c r="AL168" i="12"/>
  <c r="D168" i="12"/>
  <c r="U300" i="16" l="1"/>
  <c r="AO300" i="16" s="1"/>
  <c r="AL171" i="17"/>
  <c r="D171" i="17"/>
  <c r="S304" i="17"/>
  <c r="R305" i="17" s="1"/>
  <c r="S306" i="14"/>
  <c r="R307" i="14" s="1"/>
  <c r="AM169" i="14"/>
  <c r="B170" i="14"/>
  <c r="AL170" i="16"/>
  <c r="D170" i="16"/>
  <c r="W368" i="12"/>
  <c r="V369" i="12" s="1"/>
  <c r="AC380" i="12"/>
  <c r="AB380" i="12"/>
  <c r="AA380" i="12"/>
  <c r="Z381" i="12" s="1"/>
  <c r="S256" i="12"/>
  <c r="R257" i="12" s="1"/>
  <c r="AN168" i="12"/>
  <c r="C168" i="12"/>
  <c r="S300" i="16" l="1"/>
  <c r="R301" i="16" s="1"/>
  <c r="U301" i="16" s="1"/>
  <c r="AO301" i="16" s="1"/>
  <c r="AN171" i="17"/>
  <c r="C171" i="17"/>
  <c r="T305" i="17"/>
  <c r="U305" i="17"/>
  <c r="AO305" i="17" s="1"/>
  <c r="AL170" i="14"/>
  <c r="D170" i="14"/>
  <c r="U307" i="14"/>
  <c r="AO307" i="14" s="1"/>
  <c r="T307" i="14"/>
  <c r="AN170" i="16"/>
  <c r="C170" i="16"/>
  <c r="X369" i="12"/>
  <c r="Y369" i="12"/>
  <c r="AA381" i="12"/>
  <c r="AC381" i="12"/>
  <c r="AB381" i="12"/>
  <c r="T257" i="12"/>
  <c r="U257" i="12"/>
  <c r="AO257" i="12" s="1"/>
  <c r="AM168" i="12"/>
  <c r="B169" i="12"/>
  <c r="T301" i="16" l="1"/>
  <c r="S301" i="16"/>
  <c r="R302" i="16" s="1"/>
  <c r="AM171" i="17"/>
  <c r="B172" i="17"/>
  <c r="S305" i="17"/>
  <c r="R306" i="17" s="1"/>
  <c r="S307" i="14"/>
  <c r="R308" i="14" s="1"/>
  <c r="U308" i="14" s="1"/>
  <c r="AO308" i="14" s="1"/>
  <c r="AN170" i="14"/>
  <c r="C170" i="14"/>
  <c r="AM170" i="16"/>
  <c r="B171" i="16"/>
  <c r="W369" i="12"/>
  <c r="V370" i="12" s="1"/>
  <c r="AA15" i="12"/>
  <c r="AA14" i="12"/>
  <c r="AA13" i="12"/>
  <c r="S257" i="12"/>
  <c r="R258" i="12" s="1"/>
  <c r="AL169" i="12"/>
  <c r="D169" i="12"/>
  <c r="U302" i="16" l="1"/>
  <c r="AO302" i="16" s="1"/>
  <c r="T302" i="16"/>
  <c r="S302" i="16" s="1"/>
  <c r="R303" i="16" s="1"/>
  <c r="T308" i="14"/>
  <c r="S308" i="14" s="1"/>
  <c r="R309" i="14" s="1"/>
  <c r="U306" i="17"/>
  <c r="AO306" i="17" s="1"/>
  <c r="T306" i="17"/>
  <c r="AL172" i="17"/>
  <c r="D172" i="17"/>
  <c r="AM170" i="14"/>
  <c r="B171" i="14"/>
  <c r="AL171" i="16"/>
  <c r="D171" i="16"/>
  <c r="AA16" i="12"/>
  <c r="X370" i="12"/>
  <c r="Y370" i="12"/>
  <c r="W370" i="12" s="1"/>
  <c r="V371" i="12" s="1"/>
  <c r="U258" i="12"/>
  <c r="AO258" i="12" s="1"/>
  <c r="T258" i="12"/>
  <c r="AN169" i="12"/>
  <c r="C169" i="12"/>
  <c r="U303" i="16" l="1"/>
  <c r="AO303" i="16" s="1"/>
  <c r="T303" i="16"/>
  <c r="S303" i="16" s="1"/>
  <c r="R304" i="16" s="1"/>
  <c r="S306" i="17"/>
  <c r="R307" i="17" s="1"/>
  <c r="T307" i="17" s="1"/>
  <c r="U307" i="17"/>
  <c r="AO307" i="17" s="1"/>
  <c r="AN172" i="17"/>
  <c r="C172" i="17"/>
  <c r="U309" i="14"/>
  <c r="AO309" i="14" s="1"/>
  <c r="T309" i="14"/>
  <c r="AL171" i="14"/>
  <c r="D171" i="14"/>
  <c r="AN171" i="16"/>
  <c r="C171" i="16"/>
  <c r="X371" i="12"/>
  <c r="W371" i="12" s="1"/>
  <c r="V372" i="12" s="1"/>
  <c r="Y371" i="12"/>
  <c r="S258" i="12"/>
  <c r="R259" i="12" s="1"/>
  <c r="AM169" i="12"/>
  <c r="B170" i="12"/>
  <c r="T304" i="16" l="1"/>
  <c r="U304" i="16"/>
  <c r="AO304" i="16" s="1"/>
  <c r="AM172" i="17"/>
  <c r="B173" i="17"/>
  <c r="S307" i="17"/>
  <c r="R308" i="17" s="1"/>
  <c r="S309" i="14"/>
  <c r="R310" i="14" s="1"/>
  <c r="U310" i="14" s="1"/>
  <c r="AO310" i="14" s="1"/>
  <c r="AN171" i="14"/>
  <c r="C171" i="14"/>
  <c r="AM171" i="16"/>
  <c r="B172" i="16"/>
  <c r="X372" i="12"/>
  <c r="W372" i="12" s="1"/>
  <c r="V373" i="12" s="1"/>
  <c r="Y372" i="12"/>
  <c r="T259" i="12"/>
  <c r="U259" i="12"/>
  <c r="AO259" i="12" s="1"/>
  <c r="AL170" i="12"/>
  <c r="D170" i="12"/>
  <c r="S304" i="16" l="1"/>
  <c r="R305" i="16" s="1"/>
  <c r="T310" i="14"/>
  <c r="S310" i="14" s="1"/>
  <c r="R311" i="14" s="1"/>
  <c r="T311" i="14" s="1"/>
  <c r="T308" i="17"/>
  <c r="U308" i="17"/>
  <c r="AO308" i="17" s="1"/>
  <c r="AL173" i="17"/>
  <c r="D173" i="17"/>
  <c r="AM171" i="14"/>
  <c r="B172" i="14"/>
  <c r="AL172" i="16"/>
  <c r="D172" i="16"/>
  <c r="Y373" i="12"/>
  <c r="X373" i="12"/>
  <c r="S259" i="12"/>
  <c r="R260" i="12" s="1"/>
  <c r="AN170" i="12"/>
  <c r="C170" i="12"/>
  <c r="U305" i="16" l="1"/>
  <c r="AO305" i="16" s="1"/>
  <c r="T305" i="16"/>
  <c r="S308" i="17"/>
  <c r="R309" i="17" s="1"/>
  <c r="U309" i="17" s="1"/>
  <c r="AO309" i="17" s="1"/>
  <c r="AN173" i="17"/>
  <c r="C173" i="17"/>
  <c r="U311" i="14"/>
  <c r="AO311" i="14" s="1"/>
  <c r="AL172" i="14"/>
  <c r="D172" i="14"/>
  <c r="AN172" i="16"/>
  <c r="C172" i="16"/>
  <c r="W373" i="12"/>
  <c r="V374" i="12" s="1"/>
  <c r="U260" i="12"/>
  <c r="AO260" i="12" s="1"/>
  <c r="T260" i="12"/>
  <c r="AM170" i="12"/>
  <c r="B171" i="12"/>
  <c r="S305" i="16" l="1"/>
  <c r="R306" i="16" s="1"/>
  <c r="T309" i="17"/>
  <c r="S309" i="17"/>
  <c r="R310" i="17" s="1"/>
  <c r="AM173" i="17"/>
  <c r="B174" i="17"/>
  <c r="S311" i="14"/>
  <c r="R312" i="14" s="1"/>
  <c r="T312" i="14" s="1"/>
  <c r="AN172" i="14"/>
  <c r="C172" i="14"/>
  <c r="AM172" i="16"/>
  <c r="B173" i="16"/>
  <c r="Y374" i="12"/>
  <c r="W374" i="12" s="1"/>
  <c r="V375" i="12" s="1"/>
  <c r="X374" i="12"/>
  <c r="S260" i="12"/>
  <c r="R261" i="12" s="1"/>
  <c r="AL171" i="12"/>
  <c r="D171" i="12"/>
  <c r="U306" i="16" l="1"/>
  <c r="AO306" i="16" s="1"/>
  <c r="T306" i="16"/>
  <c r="AL174" i="17"/>
  <c r="D174" i="17"/>
  <c r="U310" i="17"/>
  <c r="AO310" i="17" s="1"/>
  <c r="T310" i="17"/>
  <c r="S310" i="17" s="1"/>
  <c r="R311" i="17" s="1"/>
  <c r="U312" i="14"/>
  <c r="AO312" i="14" s="1"/>
  <c r="AM172" i="14"/>
  <c r="B173" i="14"/>
  <c r="AL173" i="16"/>
  <c r="D173" i="16"/>
  <c r="X375" i="12"/>
  <c r="W375" i="12" s="1"/>
  <c r="V376" i="12" s="1"/>
  <c r="Y375" i="12"/>
  <c r="U261" i="12"/>
  <c r="AO261" i="12" s="1"/>
  <c r="T261" i="12"/>
  <c r="AN171" i="12"/>
  <c r="C171" i="12"/>
  <c r="S306" i="16" l="1"/>
  <c r="R307" i="16" s="1"/>
  <c r="S312" i="14"/>
  <c r="R313" i="14" s="1"/>
  <c r="U313" i="14" s="1"/>
  <c r="AO313" i="14" s="1"/>
  <c r="U311" i="17"/>
  <c r="AO311" i="17" s="1"/>
  <c r="T311" i="17"/>
  <c r="AN174" i="17"/>
  <c r="C174" i="17"/>
  <c r="AL173" i="14"/>
  <c r="D173" i="14"/>
  <c r="AN173" i="16"/>
  <c r="C173" i="16"/>
  <c r="Y376" i="12"/>
  <c r="X376" i="12"/>
  <c r="W376" i="12"/>
  <c r="V377" i="12" s="1"/>
  <c r="S261" i="12"/>
  <c r="R262" i="12" s="1"/>
  <c r="AM171" i="12"/>
  <c r="B172" i="12"/>
  <c r="T313" i="14" l="1"/>
  <c r="U307" i="16"/>
  <c r="AO307" i="16" s="1"/>
  <c r="T307" i="16"/>
  <c r="S307" i="16" s="1"/>
  <c r="R308" i="16" s="1"/>
  <c r="AM174" i="17"/>
  <c r="B175" i="17"/>
  <c r="S311" i="17"/>
  <c r="R312" i="17" s="1"/>
  <c r="S313" i="14"/>
  <c r="R314" i="14" s="1"/>
  <c r="U314" i="14" s="1"/>
  <c r="AO314" i="14" s="1"/>
  <c r="AN173" i="14"/>
  <c r="C173" i="14"/>
  <c r="AM173" i="16"/>
  <c r="B174" i="16"/>
  <c r="X377" i="12"/>
  <c r="Y377" i="12"/>
  <c r="U262" i="12"/>
  <c r="AO262" i="12" s="1"/>
  <c r="T262" i="12"/>
  <c r="AL172" i="12"/>
  <c r="D172" i="12"/>
  <c r="T308" i="16" l="1"/>
  <c r="U308" i="16"/>
  <c r="AO308" i="16" s="1"/>
  <c r="T312" i="17"/>
  <c r="U312" i="17"/>
  <c r="AO312" i="17" s="1"/>
  <c r="AL175" i="17"/>
  <c r="D175" i="17"/>
  <c r="T314" i="14"/>
  <c r="S314" i="14" s="1"/>
  <c r="R315" i="14" s="1"/>
  <c r="AM173" i="14"/>
  <c r="B174" i="14"/>
  <c r="AL174" i="16"/>
  <c r="D174" i="16"/>
  <c r="W377" i="12"/>
  <c r="V378" i="12" s="1"/>
  <c r="S262" i="12"/>
  <c r="R263" i="12" s="1"/>
  <c r="AN172" i="12"/>
  <c r="C172" i="12"/>
  <c r="S308" i="16" l="1"/>
  <c r="R309" i="16" s="1"/>
  <c r="AN175" i="17"/>
  <c r="C175" i="17"/>
  <c r="S312" i="17"/>
  <c r="R313" i="17" s="1"/>
  <c r="T315" i="14"/>
  <c r="U315" i="14"/>
  <c r="AO315" i="14" s="1"/>
  <c r="AL174" i="14"/>
  <c r="D174" i="14"/>
  <c r="AN174" i="16"/>
  <c r="C174" i="16"/>
  <c r="X378" i="12"/>
  <c r="Y378" i="12"/>
  <c r="T263" i="12"/>
  <c r="U263" i="12"/>
  <c r="AO263" i="12" s="1"/>
  <c r="AM172" i="12"/>
  <c r="B173" i="12"/>
  <c r="U309" i="16" l="1"/>
  <c r="AO309" i="16" s="1"/>
  <c r="T309" i="16"/>
  <c r="U313" i="17"/>
  <c r="AO313" i="17" s="1"/>
  <c r="T313" i="17"/>
  <c r="AM175" i="17"/>
  <c r="B176" i="17"/>
  <c r="S315" i="14"/>
  <c r="R316" i="14" s="1"/>
  <c r="U316" i="14" s="1"/>
  <c r="AO316" i="14" s="1"/>
  <c r="AN174" i="14"/>
  <c r="C174" i="14"/>
  <c r="AM174" i="16"/>
  <c r="B175" i="16"/>
  <c r="W378" i="12"/>
  <c r="V379" i="12" s="1"/>
  <c r="X379" i="12" s="1"/>
  <c r="S263" i="12"/>
  <c r="R264" i="12" s="1"/>
  <c r="AL173" i="12"/>
  <c r="D173" i="12"/>
  <c r="S309" i="16" l="1"/>
  <c r="R310" i="16" s="1"/>
  <c r="S313" i="17"/>
  <c r="R314" i="17" s="1"/>
  <c r="U314" i="17" s="1"/>
  <c r="AO314" i="17" s="1"/>
  <c r="T316" i="14"/>
  <c r="S316" i="14" s="1"/>
  <c r="R317" i="14" s="1"/>
  <c r="AL176" i="17"/>
  <c r="D176" i="17"/>
  <c r="AM174" i="14"/>
  <c r="B175" i="14"/>
  <c r="AL175" i="16"/>
  <c r="D175" i="16"/>
  <c r="Y379" i="12"/>
  <c r="W379" i="12" s="1"/>
  <c r="V380" i="12" s="1"/>
  <c r="T264" i="12"/>
  <c r="U264" i="12"/>
  <c r="AO264" i="12" s="1"/>
  <c r="AN173" i="12"/>
  <c r="C173" i="12"/>
  <c r="T310" i="16" l="1"/>
  <c r="U310" i="16"/>
  <c r="AO310" i="16" s="1"/>
  <c r="S310" i="16"/>
  <c r="R311" i="16" s="1"/>
  <c r="T314" i="17"/>
  <c r="S314" i="17"/>
  <c r="R315" i="17" s="1"/>
  <c r="AN176" i="17"/>
  <c r="C176" i="17"/>
  <c r="AL175" i="14"/>
  <c r="D175" i="14"/>
  <c r="U317" i="14"/>
  <c r="AO317" i="14" s="1"/>
  <c r="T317" i="14"/>
  <c r="AN175" i="16"/>
  <c r="C175" i="16"/>
  <c r="X380" i="12"/>
  <c r="W380" i="12" s="1"/>
  <c r="V381" i="12" s="1"/>
  <c r="Y380" i="12"/>
  <c r="S264" i="12"/>
  <c r="R265" i="12" s="1"/>
  <c r="T265" i="12" s="1"/>
  <c r="AM173" i="12"/>
  <c r="B174" i="12"/>
  <c r="T311" i="16" l="1"/>
  <c r="U311" i="16"/>
  <c r="AO311" i="16" s="1"/>
  <c r="S311" i="16"/>
  <c r="R312" i="16" s="1"/>
  <c r="AM176" i="17"/>
  <c r="B177" i="17"/>
  <c r="U315" i="17"/>
  <c r="AO315" i="17" s="1"/>
  <c r="T315" i="17"/>
  <c r="S317" i="14"/>
  <c r="R318" i="14" s="1"/>
  <c r="T318" i="14" s="1"/>
  <c r="AN175" i="14"/>
  <c r="C175" i="14"/>
  <c r="AM175" i="16"/>
  <c r="B176" i="16"/>
  <c r="Y381" i="12"/>
  <c r="W381" i="12" s="1"/>
  <c r="X381" i="12"/>
  <c r="U265" i="12"/>
  <c r="AO265" i="12" s="1"/>
  <c r="AL174" i="12"/>
  <c r="D174" i="12"/>
  <c r="T312" i="16" l="1"/>
  <c r="U312" i="16"/>
  <c r="AO312" i="16" s="1"/>
  <c r="S312" i="16"/>
  <c r="R313" i="16" s="1"/>
  <c r="U318" i="14"/>
  <c r="AO318" i="14" s="1"/>
  <c r="S315" i="17"/>
  <c r="R316" i="17" s="1"/>
  <c r="AL177" i="17"/>
  <c r="D177" i="17"/>
  <c r="S318" i="14"/>
  <c r="R319" i="14" s="1"/>
  <c r="T319" i="14" s="1"/>
  <c r="AM175" i="14"/>
  <c r="B176" i="14"/>
  <c r="AL176" i="16"/>
  <c r="D176" i="16"/>
  <c r="W13" i="12"/>
  <c r="W15" i="12"/>
  <c r="W14" i="12"/>
  <c r="S265" i="12"/>
  <c r="R266" i="12" s="1"/>
  <c r="AN174" i="12"/>
  <c r="C174" i="12"/>
  <c r="T313" i="16" l="1"/>
  <c r="U313" i="16"/>
  <c r="AO313" i="16" s="1"/>
  <c r="U319" i="14"/>
  <c r="AO319" i="14" s="1"/>
  <c r="AN177" i="17"/>
  <c r="C177" i="17"/>
  <c r="T316" i="17"/>
  <c r="U316" i="17"/>
  <c r="AO316" i="17" s="1"/>
  <c r="AL176" i="14"/>
  <c r="D176" i="14"/>
  <c r="AN176" i="16"/>
  <c r="C176" i="16"/>
  <c r="W16" i="12"/>
  <c r="T266" i="12"/>
  <c r="U266" i="12"/>
  <c r="AM174" i="12"/>
  <c r="B175" i="12"/>
  <c r="S313" i="16" l="1"/>
  <c r="R314" i="16" s="1"/>
  <c r="U314" i="16" s="1"/>
  <c r="S319" i="14"/>
  <c r="R320" i="14" s="1"/>
  <c r="T320" i="14" s="1"/>
  <c r="S316" i="17"/>
  <c r="R317" i="17" s="1"/>
  <c r="U317" i="17" s="1"/>
  <c r="AO317" i="17" s="1"/>
  <c r="AM177" i="17"/>
  <c r="B178" i="17"/>
  <c r="AN176" i="14"/>
  <c r="C176" i="14"/>
  <c r="AM176" i="16"/>
  <c r="B177" i="16"/>
  <c r="AO266" i="12"/>
  <c r="S266" i="12"/>
  <c r="R267" i="12" s="1"/>
  <c r="AL175" i="12"/>
  <c r="D175" i="12"/>
  <c r="T314" i="16" l="1"/>
  <c r="S314" i="16" s="1"/>
  <c r="R315" i="16" s="1"/>
  <c r="AO314" i="16"/>
  <c r="U320" i="14"/>
  <c r="AO320" i="14" s="1"/>
  <c r="T317" i="17"/>
  <c r="S317" i="17"/>
  <c r="R318" i="17" s="1"/>
  <c r="U318" i="17" s="1"/>
  <c r="AO318" i="17" s="1"/>
  <c r="AL178" i="17"/>
  <c r="D178" i="17"/>
  <c r="AM176" i="14"/>
  <c r="B177" i="14"/>
  <c r="AL177" i="16"/>
  <c r="D177" i="16"/>
  <c r="T267" i="12"/>
  <c r="U267" i="12"/>
  <c r="AO267" i="12" s="1"/>
  <c r="AN175" i="12"/>
  <c r="C175" i="12"/>
  <c r="T315" i="16" l="1"/>
  <c r="U315" i="16"/>
  <c r="AO315" i="16" s="1"/>
  <c r="S320" i="14"/>
  <c r="R321" i="14" s="1"/>
  <c r="T318" i="17"/>
  <c r="S318" i="17"/>
  <c r="R319" i="17" s="1"/>
  <c r="U319" i="17" s="1"/>
  <c r="AO319" i="17" s="1"/>
  <c r="AN178" i="17"/>
  <c r="C178" i="17"/>
  <c r="U321" i="14"/>
  <c r="AO321" i="14" s="1"/>
  <c r="T321" i="14"/>
  <c r="AL177" i="14"/>
  <c r="D177" i="14"/>
  <c r="AN177" i="16"/>
  <c r="C177" i="16"/>
  <c r="S267" i="12"/>
  <c r="R268" i="12" s="1"/>
  <c r="AM175" i="12"/>
  <c r="B176" i="12"/>
  <c r="S315" i="16" l="1"/>
  <c r="R316" i="16" s="1"/>
  <c r="T319" i="17"/>
  <c r="S319" i="17"/>
  <c r="R320" i="17" s="1"/>
  <c r="U320" i="17" s="1"/>
  <c r="AO320" i="17" s="1"/>
  <c r="AM178" i="17"/>
  <c r="B179" i="17"/>
  <c r="S321" i="14"/>
  <c r="R322" i="14" s="1"/>
  <c r="U322" i="14" s="1"/>
  <c r="AO322" i="14" s="1"/>
  <c r="AN177" i="14"/>
  <c r="C177" i="14"/>
  <c r="AM177" i="16"/>
  <c r="B178" i="16"/>
  <c r="T268" i="12"/>
  <c r="U268" i="12"/>
  <c r="AO268" i="12" s="1"/>
  <c r="AL176" i="12"/>
  <c r="D176" i="12"/>
  <c r="T316" i="16" l="1"/>
  <c r="U316" i="16"/>
  <c r="T320" i="17"/>
  <c r="T322" i="14"/>
  <c r="S320" i="17"/>
  <c r="R321" i="17" s="1"/>
  <c r="AL179" i="17"/>
  <c r="D179" i="17"/>
  <c r="S322" i="14"/>
  <c r="R323" i="14" s="1"/>
  <c r="T323" i="14" s="1"/>
  <c r="AM177" i="14"/>
  <c r="B178" i="14"/>
  <c r="AL178" i="16"/>
  <c r="D178" i="16"/>
  <c r="S268" i="12"/>
  <c r="R269" i="12" s="1"/>
  <c r="U269" i="12" s="1"/>
  <c r="AO269" i="12" s="1"/>
  <c r="AN176" i="12"/>
  <c r="C176" i="12"/>
  <c r="AO316" i="16" l="1"/>
  <c r="S316" i="16"/>
  <c r="R317" i="16" s="1"/>
  <c r="U323" i="14"/>
  <c r="AO323" i="14" s="1"/>
  <c r="AN179" i="17"/>
  <c r="C179" i="17"/>
  <c r="U321" i="17"/>
  <c r="AO321" i="17" s="1"/>
  <c r="T321" i="17"/>
  <c r="AL178" i="14"/>
  <c r="D178" i="14"/>
  <c r="AN178" i="16"/>
  <c r="C178" i="16"/>
  <c r="T269" i="12"/>
  <c r="S269" i="12" s="1"/>
  <c r="R270" i="12" s="1"/>
  <c r="T270" i="12" s="1"/>
  <c r="AM176" i="12"/>
  <c r="B177" i="12"/>
  <c r="U317" i="16" l="1"/>
  <c r="AO317" i="16" s="1"/>
  <c r="T317" i="16"/>
  <c r="S323" i="14"/>
  <c r="R324" i="14" s="1"/>
  <c r="S321" i="17"/>
  <c r="R322" i="17" s="1"/>
  <c r="AM179" i="17"/>
  <c r="B180" i="17"/>
  <c r="AN178" i="14"/>
  <c r="C178" i="14"/>
  <c r="AM178" i="16"/>
  <c r="B179" i="16"/>
  <c r="U270" i="12"/>
  <c r="AO270" i="12" s="1"/>
  <c r="AL177" i="12"/>
  <c r="D177" i="12"/>
  <c r="S317" i="16" l="1"/>
  <c r="R318" i="16" s="1"/>
  <c r="U324" i="14"/>
  <c r="AO324" i="14" s="1"/>
  <c r="T324" i="14"/>
  <c r="AL180" i="17"/>
  <c r="D180" i="17"/>
  <c r="T322" i="17"/>
  <c r="U322" i="17"/>
  <c r="AO322" i="17" s="1"/>
  <c r="AM178" i="14"/>
  <c r="B179" i="14"/>
  <c r="AL179" i="16"/>
  <c r="D179" i="16"/>
  <c r="S270" i="12"/>
  <c r="R271" i="12" s="1"/>
  <c r="U271" i="12" s="1"/>
  <c r="AO271" i="12" s="1"/>
  <c r="AN177" i="12"/>
  <c r="C177" i="12"/>
  <c r="U318" i="16" l="1"/>
  <c r="AO318" i="16" s="1"/>
  <c r="T318" i="16"/>
  <c r="S318" i="16" s="1"/>
  <c r="R319" i="16" s="1"/>
  <c r="S324" i="14"/>
  <c r="R325" i="14" s="1"/>
  <c r="AN180" i="17"/>
  <c r="C180" i="17"/>
  <c r="S322" i="17"/>
  <c r="R323" i="17" s="1"/>
  <c r="AL179" i="14"/>
  <c r="D179" i="14"/>
  <c r="AN179" i="16"/>
  <c r="C179" i="16"/>
  <c r="T271" i="12"/>
  <c r="S271" i="12" s="1"/>
  <c r="R272" i="12" s="1"/>
  <c r="T272" i="12" s="1"/>
  <c r="AM177" i="12"/>
  <c r="B178" i="12"/>
  <c r="U319" i="16" l="1"/>
  <c r="AO319" i="16" s="1"/>
  <c r="T319" i="16"/>
  <c r="S319" i="16" s="1"/>
  <c r="R320" i="16" s="1"/>
  <c r="U325" i="14"/>
  <c r="AO325" i="14" s="1"/>
  <c r="T325" i="14"/>
  <c r="U323" i="17"/>
  <c r="AO323" i="17" s="1"/>
  <c r="T323" i="17"/>
  <c r="S323" i="17"/>
  <c r="R324" i="17" s="1"/>
  <c r="AM180" i="17"/>
  <c r="B181" i="17"/>
  <c r="AN179" i="14"/>
  <c r="C179" i="14"/>
  <c r="AM179" i="16"/>
  <c r="B180" i="16"/>
  <c r="U272" i="12"/>
  <c r="AO272" i="12" s="1"/>
  <c r="AL178" i="12"/>
  <c r="D178" i="12"/>
  <c r="U320" i="16" l="1"/>
  <c r="AO320" i="16" s="1"/>
  <c r="T320" i="16"/>
  <c r="S320" i="16"/>
  <c r="R321" i="16" s="1"/>
  <c r="S325" i="14"/>
  <c r="R326" i="14" s="1"/>
  <c r="U326" i="14" s="1"/>
  <c r="T326" i="14"/>
  <c r="U324" i="17"/>
  <c r="AO324" i="17" s="1"/>
  <c r="T324" i="17"/>
  <c r="AL181" i="17"/>
  <c r="D181" i="17"/>
  <c r="AM179" i="14"/>
  <c r="B180" i="14"/>
  <c r="AL180" i="16"/>
  <c r="D180" i="16"/>
  <c r="S272" i="12"/>
  <c r="R273" i="12" s="1"/>
  <c r="T273" i="12" s="1"/>
  <c r="AN178" i="12"/>
  <c r="C178" i="12"/>
  <c r="T321" i="16" l="1"/>
  <c r="U321" i="16"/>
  <c r="AO321" i="16" s="1"/>
  <c r="S321" i="16"/>
  <c r="R322" i="16" s="1"/>
  <c r="AO326" i="14"/>
  <c r="S326" i="14"/>
  <c r="R327" i="14" s="1"/>
  <c r="S324" i="17"/>
  <c r="R325" i="17" s="1"/>
  <c r="T325" i="17" s="1"/>
  <c r="U327" i="14"/>
  <c r="AO327" i="14" s="1"/>
  <c r="T327" i="14"/>
  <c r="S327" i="14" s="1"/>
  <c r="R328" i="14" s="1"/>
  <c r="AN181" i="17"/>
  <c r="C181" i="17"/>
  <c r="AL180" i="14"/>
  <c r="D180" i="14"/>
  <c r="AN180" i="16"/>
  <c r="C180" i="16"/>
  <c r="U273" i="12"/>
  <c r="AO273" i="12" s="1"/>
  <c r="AM178" i="12"/>
  <c r="B179" i="12"/>
  <c r="U322" i="16" l="1"/>
  <c r="AO322" i="16" s="1"/>
  <c r="S322" i="16"/>
  <c r="R323" i="16" s="1"/>
  <c r="T322" i="16"/>
  <c r="U325" i="17"/>
  <c r="AO325" i="17" s="1"/>
  <c r="T328" i="14"/>
  <c r="U328" i="14"/>
  <c r="AO328" i="14" s="1"/>
  <c r="S328" i="14"/>
  <c r="R329" i="14" s="1"/>
  <c r="T329" i="14" s="1"/>
  <c r="AM181" i="17"/>
  <c r="B182" i="17"/>
  <c r="S325" i="17"/>
  <c r="R326" i="17" s="1"/>
  <c r="AN180" i="14"/>
  <c r="C180" i="14"/>
  <c r="AM180" i="16"/>
  <c r="B181" i="16"/>
  <c r="S273" i="12"/>
  <c r="R274" i="12" s="1"/>
  <c r="U274" i="12" s="1"/>
  <c r="AO274" i="12" s="1"/>
  <c r="AL179" i="12"/>
  <c r="D179" i="12"/>
  <c r="U323" i="16" l="1"/>
  <c r="AO323" i="16" s="1"/>
  <c r="T323" i="16"/>
  <c r="S323" i="16" s="1"/>
  <c r="R324" i="16" s="1"/>
  <c r="S324" i="16"/>
  <c r="R325" i="16" s="1"/>
  <c r="U325" i="16" s="1"/>
  <c r="AO325" i="16" s="1"/>
  <c r="U329" i="14"/>
  <c r="AO329" i="14" s="1"/>
  <c r="T326" i="17"/>
  <c r="U326" i="17"/>
  <c r="AO326" i="17" s="1"/>
  <c r="AL182" i="17"/>
  <c r="D182" i="17"/>
  <c r="AM180" i="14"/>
  <c r="B181" i="14"/>
  <c r="AL181" i="16"/>
  <c r="D181" i="16"/>
  <c r="T274" i="12"/>
  <c r="S274" i="12" s="1"/>
  <c r="R275" i="12" s="1"/>
  <c r="AN179" i="12"/>
  <c r="C179" i="12"/>
  <c r="T324" i="16" l="1"/>
  <c r="U324" i="16"/>
  <c r="AO324" i="16" s="1"/>
  <c r="T325" i="16"/>
  <c r="S325" i="16" s="1"/>
  <c r="R326" i="16" s="1"/>
  <c r="S329" i="14"/>
  <c r="R330" i="14" s="1"/>
  <c r="S326" i="17"/>
  <c r="R327" i="17" s="1"/>
  <c r="T327" i="17" s="1"/>
  <c r="U327" i="17"/>
  <c r="AO327" i="17" s="1"/>
  <c r="AN182" i="17"/>
  <c r="C182" i="17"/>
  <c r="U330" i="14"/>
  <c r="AO330" i="14" s="1"/>
  <c r="T330" i="14"/>
  <c r="AL181" i="14"/>
  <c r="D181" i="14"/>
  <c r="AN181" i="16"/>
  <c r="C181" i="16"/>
  <c r="U275" i="12"/>
  <c r="AO275" i="12" s="1"/>
  <c r="T275" i="12"/>
  <c r="AM179" i="12"/>
  <c r="B180" i="12"/>
  <c r="U326" i="16" l="1"/>
  <c r="AO326" i="16" s="1"/>
  <c r="T326" i="16"/>
  <c r="S326" i="16"/>
  <c r="R327" i="16" s="1"/>
  <c r="U327" i="16" s="1"/>
  <c r="AO327" i="16" s="1"/>
  <c r="S327" i="17"/>
  <c r="R328" i="17" s="1"/>
  <c r="U328" i="17" s="1"/>
  <c r="AO328" i="17" s="1"/>
  <c r="T328" i="17"/>
  <c r="AM182" i="17"/>
  <c r="B183" i="17"/>
  <c r="S330" i="14"/>
  <c r="R331" i="14" s="1"/>
  <c r="AN181" i="14"/>
  <c r="C181" i="14"/>
  <c r="AM181" i="16"/>
  <c r="B182" i="16"/>
  <c r="S275" i="12"/>
  <c r="R276" i="12" s="1"/>
  <c r="AL180" i="12"/>
  <c r="D180" i="12"/>
  <c r="T327" i="16" l="1"/>
  <c r="S327" i="16" s="1"/>
  <c r="R328" i="16" s="1"/>
  <c r="S328" i="17"/>
  <c r="R329" i="17" s="1"/>
  <c r="U329" i="17" s="1"/>
  <c r="AO329" i="17" s="1"/>
  <c r="AL183" i="17"/>
  <c r="D183" i="17"/>
  <c r="U331" i="14"/>
  <c r="AO331" i="14" s="1"/>
  <c r="T331" i="14"/>
  <c r="S331" i="14" s="1"/>
  <c r="R332" i="14" s="1"/>
  <c r="AM181" i="14"/>
  <c r="B182" i="14"/>
  <c r="AL182" i="16"/>
  <c r="D182" i="16"/>
  <c r="U276" i="12"/>
  <c r="AO276" i="12" s="1"/>
  <c r="T276" i="12"/>
  <c r="AN180" i="12"/>
  <c r="C180" i="12"/>
  <c r="U328" i="16" l="1"/>
  <c r="AO328" i="16" s="1"/>
  <c r="T328" i="16"/>
  <c r="T329" i="17"/>
  <c r="AN183" i="17"/>
  <c r="C183" i="17"/>
  <c r="S329" i="17"/>
  <c r="R330" i="17" s="1"/>
  <c r="U332" i="14"/>
  <c r="AO332" i="14" s="1"/>
  <c r="T332" i="14"/>
  <c r="AL182" i="14"/>
  <c r="D182" i="14"/>
  <c r="AN182" i="16"/>
  <c r="C182" i="16"/>
  <c r="S276" i="12"/>
  <c r="R277" i="12" s="1"/>
  <c r="AM180" i="12"/>
  <c r="B181" i="12"/>
  <c r="S328" i="16" l="1"/>
  <c r="R329" i="16" s="1"/>
  <c r="T330" i="17"/>
  <c r="U330" i="17"/>
  <c r="AO330" i="17" s="1"/>
  <c r="AM183" i="17"/>
  <c r="B184" i="17"/>
  <c r="S332" i="14"/>
  <c r="R333" i="14" s="1"/>
  <c r="AN182" i="14"/>
  <c r="C182" i="14"/>
  <c r="AM182" i="16"/>
  <c r="B183" i="16"/>
  <c r="T277" i="12"/>
  <c r="U277" i="12"/>
  <c r="AO277" i="12" s="1"/>
  <c r="AL181" i="12"/>
  <c r="D181" i="12"/>
  <c r="U329" i="16" l="1"/>
  <c r="AO329" i="16" s="1"/>
  <c r="T329" i="16"/>
  <c r="S330" i="17"/>
  <c r="R331" i="17" s="1"/>
  <c r="AL184" i="17"/>
  <c r="D184" i="17"/>
  <c r="U333" i="14"/>
  <c r="AO333" i="14" s="1"/>
  <c r="T333" i="14"/>
  <c r="AM182" i="14"/>
  <c r="B183" i="14"/>
  <c r="AL183" i="16"/>
  <c r="D183" i="16"/>
  <c r="S277" i="12"/>
  <c r="R278" i="12" s="1"/>
  <c r="AN181" i="12"/>
  <c r="C181" i="12"/>
  <c r="S329" i="16" l="1"/>
  <c r="R330" i="16" s="1"/>
  <c r="AN184" i="17"/>
  <c r="C184" i="17"/>
  <c r="U331" i="17"/>
  <c r="AO331" i="17" s="1"/>
  <c r="T331" i="17"/>
  <c r="S333" i="14"/>
  <c r="R334" i="14" s="1"/>
  <c r="AL183" i="14"/>
  <c r="D183" i="14"/>
  <c r="AN183" i="16"/>
  <c r="C183" i="16"/>
  <c r="T278" i="12"/>
  <c r="U278" i="12"/>
  <c r="AO278" i="12" s="1"/>
  <c r="AM181" i="12"/>
  <c r="B182" i="12"/>
  <c r="T330" i="16" l="1"/>
  <c r="U330" i="16"/>
  <c r="AO330" i="16" s="1"/>
  <c r="S330" i="16"/>
  <c r="R331" i="16" s="1"/>
  <c r="S331" i="17"/>
  <c r="R332" i="17" s="1"/>
  <c r="AM184" i="17"/>
  <c r="B185" i="17"/>
  <c r="T334" i="14"/>
  <c r="U334" i="14"/>
  <c r="AO334" i="14" s="1"/>
  <c r="AN183" i="14"/>
  <c r="C183" i="14"/>
  <c r="AM183" i="16"/>
  <c r="B184" i="16"/>
  <c r="S278" i="12"/>
  <c r="R279" i="12" s="1"/>
  <c r="U279" i="12" s="1"/>
  <c r="AO279" i="12" s="1"/>
  <c r="AL182" i="12"/>
  <c r="D182" i="12"/>
  <c r="U331" i="16" l="1"/>
  <c r="AO331" i="16" s="1"/>
  <c r="T331" i="16"/>
  <c r="S331" i="16"/>
  <c r="R332" i="16" s="1"/>
  <c r="AL185" i="17"/>
  <c r="D185" i="17"/>
  <c r="U332" i="17"/>
  <c r="AO332" i="17" s="1"/>
  <c r="T332" i="17"/>
  <c r="S334" i="14"/>
  <c r="R335" i="14" s="1"/>
  <c r="AM183" i="14"/>
  <c r="B184" i="14"/>
  <c r="AL184" i="16"/>
  <c r="D184" i="16"/>
  <c r="T279" i="12"/>
  <c r="S279" i="12" s="1"/>
  <c r="R280" i="12" s="1"/>
  <c r="AN182" i="12"/>
  <c r="C182" i="12"/>
  <c r="T332" i="16" l="1"/>
  <c r="U332" i="16"/>
  <c r="AO332" i="16" s="1"/>
  <c r="S332" i="16"/>
  <c r="R333" i="16" s="1"/>
  <c r="U333" i="16" s="1"/>
  <c r="AO333" i="16" s="1"/>
  <c r="T333" i="16"/>
  <c r="S332" i="17"/>
  <c r="R333" i="17" s="1"/>
  <c r="U333" i="17" s="1"/>
  <c r="AO333" i="17" s="1"/>
  <c r="T333" i="17"/>
  <c r="S333" i="17" s="1"/>
  <c r="R334" i="17" s="1"/>
  <c r="AN185" i="17"/>
  <c r="C185" i="17"/>
  <c r="U335" i="14"/>
  <c r="AO335" i="14" s="1"/>
  <c r="T335" i="14"/>
  <c r="AL184" i="14"/>
  <c r="D184" i="14"/>
  <c r="AN184" i="16"/>
  <c r="C184" i="16"/>
  <c r="U280" i="12"/>
  <c r="AO280" i="12" s="1"/>
  <c r="T280" i="12"/>
  <c r="AM182" i="12"/>
  <c r="B183" i="12"/>
  <c r="S333" i="16" l="1"/>
  <c r="R334" i="16" s="1"/>
  <c r="U334" i="16" s="1"/>
  <c r="AO334" i="16" s="1"/>
  <c r="T334" i="17"/>
  <c r="U334" i="17"/>
  <c r="AO334" i="17" s="1"/>
  <c r="AM185" i="17"/>
  <c r="B186" i="17"/>
  <c r="S335" i="14"/>
  <c r="R336" i="14" s="1"/>
  <c r="U336" i="14" s="1"/>
  <c r="AO336" i="14" s="1"/>
  <c r="AN184" i="14"/>
  <c r="C184" i="14"/>
  <c r="AM184" i="16"/>
  <c r="B185" i="16"/>
  <c r="S280" i="12"/>
  <c r="R281" i="12" s="1"/>
  <c r="AL183" i="12"/>
  <c r="D183" i="12"/>
  <c r="T334" i="16" l="1"/>
  <c r="S334" i="16" s="1"/>
  <c r="R335" i="16" s="1"/>
  <c r="T336" i="14"/>
  <c r="S336" i="14"/>
  <c r="R337" i="14" s="1"/>
  <c r="T337" i="14" s="1"/>
  <c r="S334" i="17"/>
  <c r="R335" i="17" s="1"/>
  <c r="AL186" i="17"/>
  <c r="D186" i="17"/>
  <c r="AM184" i="14"/>
  <c r="B185" i="14"/>
  <c r="AL185" i="16"/>
  <c r="D185" i="16"/>
  <c r="T281" i="12"/>
  <c r="U281" i="12"/>
  <c r="AO281" i="12" s="1"/>
  <c r="AN183" i="12"/>
  <c r="C183" i="12"/>
  <c r="U335" i="16" l="1"/>
  <c r="AO335" i="16" s="1"/>
  <c r="T335" i="16"/>
  <c r="U337" i="14"/>
  <c r="AO337" i="14" s="1"/>
  <c r="S335" i="16"/>
  <c r="R336" i="16" s="1"/>
  <c r="AN186" i="17"/>
  <c r="C186" i="17"/>
  <c r="U335" i="17"/>
  <c r="AO335" i="17" s="1"/>
  <c r="T335" i="17"/>
  <c r="AL185" i="14"/>
  <c r="D185" i="14"/>
  <c r="AN185" i="16"/>
  <c r="C185" i="16"/>
  <c r="S281" i="12"/>
  <c r="R282" i="12" s="1"/>
  <c r="AM183" i="12"/>
  <c r="B184" i="12"/>
  <c r="S337" i="14" l="1"/>
  <c r="R338" i="14" s="1"/>
  <c r="U338" i="14" s="1"/>
  <c r="AO338" i="14" s="1"/>
  <c r="T336" i="16"/>
  <c r="U336" i="16"/>
  <c r="AO336" i="16" s="1"/>
  <c r="S336" i="16"/>
  <c r="R337" i="16" s="1"/>
  <c r="T338" i="14"/>
  <c r="S335" i="17"/>
  <c r="R336" i="17" s="1"/>
  <c r="AM186" i="17"/>
  <c r="B187" i="17"/>
  <c r="S338" i="14"/>
  <c r="R339" i="14" s="1"/>
  <c r="AN185" i="14"/>
  <c r="C185" i="14"/>
  <c r="AM185" i="16"/>
  <c r="B186" i="16"/>
  <c r="T282" i="12"/>
  <c r="U282" i="12"/>
  <c r="AO282" i="12" s="1"/>
  <c r="AL184" i="12"/>
  <c r="D184" i="12"/>
  <c r="U337" i="16" l="1"/>
  <c r="AO337" i="16" s="1"/>
  <c r="T337" i="16"/>
  <c r="AL187" i="17"/>
  <c r="D187" i="17"/>
  <c r="U336" i="17"/>
  <c r="AO336" i="17" s="1"/>
  <c r="T336" i="17"/>
  <c r="U339" i="14"/>
  <c r="AO339" i="14" s="1"/>
  <c r="T339" i="14"/>
  <c r="AM185" i="14"/>
  <c r="B186" i="14"/>
  <c r="AL186" i="16"/>
  <c r="D186" i="16"/>
  <c r="S282" i="12"/>
  <c r="R283" i="12" s="1"/>
  <c r="AN184" i="12"/>
  <c r="C184" i="12"/>
  <c r="S337" i="16" l="1"/>
  <c r="R338" i="16" s="1"/>
  <c r="T338" i="16" s="1"/>
  <c r="S336" i="17"/>
  <c r="R337" i="17" s="1"/>
  <c r="AN187" i="17"/>
  <c r="C187" i="17"/>
  <c r="S339" i="14"/>
  <c r="R340" i="14" s="1"/>
  <c r="AL186" i="14"/>
  <c r="D186" i="14"/>
  <c r="AN186" i="16"/>
  <c r="C186" i="16"/>
  <c r="U283" i="12"/>
  <c r="AO283" i="12" s="1"/>
  <c r="T283" i="12"/>
  <c r="AM184" i="12"/>
  <c r="B185" i="12"/>
  <c r="U338" i="16" l="1"/>
  <c r="AO338" i="16" s="1"/>
  <c r="S338" i="16"/>
  <c r="R339" i="16" s="1"/>
  <c r="AM187" i="17"/>
  <c r="B188" i="17"/>
  <c r="U337" i="17"/>
  <c r="AO337" i="17" s="1"/>
  <c r="T337" i="17"/>
  <c r="U340" i="14"/>
  <c r="AO340" i="14" s="1"/>
  <c r="T340" i="14"/>
  <c r="AN186" i="14"/>
  <c r="C186" i="14"/>
  <c r="AM186" i="16"/>
  <c r="B187" i="16"/>
  <c r="S283" i="12"/>
  <c r="R284" i="12" s="1"/>
  <c r="AL185" i="12"/>
  <c r="D185" i="12"/>
  <c r="T339" i="16" l="1"/>
  <c r="U339" i="16"/>
  <c r="S337" i="17"/>
  <c r="R338" i="17" s="1"/>
  <c r="AL188" i="17"/>
  <c r="D188" i="17"/>
  <c r="S340" i="14"/>
  <c r="R341" i="14" s="1"/>
  <c r="AM186" i="14"/>
  <c r="B187" i="14"/>
  <c r="AL187" i="16"/>
  <c r="D187" i="16"/>
  <c r="T284" i="12"/>
  <c r="U284" i="12"/>
  <c r="AO284" i="12" s="1"/>
  <c r="AN185" i="12"/>
  <c r="C185" i="12"/>
  <c r="AO339" i="16" l="1"/>
  <c r="S339" i="16"/>
  <c r="R340" i="16" s="1"/>
  <c r="T341" i="14"/>
  <c r="U341" i="14"/>
  <c r="AO341" i="14" s="1"/>
  <c r="AN188" i="17"/>
  <c r="C188" i="17"/>
  <c r="T338" i="17"/>
  <c r="U338" i="17"/>
  <c r="AO338" i="17" s="1"/>
  <c r="AL187" i="14"/>
  <c r="D187" i="14"/>
  <c r="AN187" i="16"/>
  <c r="C187" i="16"/>
  <c r="S284" i="12"/>
  <c r="R285" i="12" s="1"/>
  <c r="AM185" i="12"/>
  <c r="B186" i="12"/>
  <c r="U340" i="16" l="1"/>
  <c r="AO340" i="16" s="1"/>
  <c r="T340" i="16"/>
  <c r="S338" i="17"/>
  <c r="R339" i="17" s="1"/>
  <c r="U339" i="17" s="1"/>
  <c r="AO339" i="17" s="1"/>
  <c r="S341" i="14"/>
  <c r="R342" i="14" s="1"/>
  <c r="AM188" i="17"/>
  <c r="B189" i="17"/>
  <c r="AN187" i="14"/>
  <c r="C187" i="14"/>
  <c r="AM187" i="16"/>
  <c r="B188" i="16"/>
  <c r="U285" i="12"/>
  <c r="AO285" i="12" s="1"/>
  <c r="T285" i="12"/>
  <c r="AL186" i="12"/>
  <c r="D186" i="12"/>
  <c r="S340" i="16" l="1"/>
  <c r="R341" i="16" s="1"/>
  <c r="T341" i="16" s="1"/>
  <c r="T339" i="17"/>
  <c r="S339" i="17"/>
  <c r="R340" i="17" s="1"/>
  <c r="U340" i="17" s="1"/>
  <c r="AO340" i="17" s="1"/>
  <c r="U342" i="14"/>
  <c r="AO342" i="14" s="1"/>
  <c r="T342" i="14"/>
  <c r="AL189" i="17"/>
  <c r="D189" i="17"/>
  <c r="AM187" i="14"/>
  <c r="B188" i="14"/>
  <c r="AL188" i="16"/>
  <c r="D188" i="16"/>
  <c r="S285" i="12"/>
  <c r="R286" i="12" s="1"/>
  <c r="AN186" i="12"/>
  <c r="C186" i="12"/>
  <c r="U341" i="16" l="1"/>
  <c r="AO341" i="16" s="1"/>
  <c r="T340" i="17"/>
  <c r="S340" i="17"/>
  <c r="R341" i="17" s="1"/>
  <c r="T341" i="17" s="1"/>
  <c r="S342" i="14"/>
  <c r="R343" i="14" s="1"/>
  <c r="AN189" i="17"/>
  <c r="C189" i="17"/>
  <c r="AL188" i="14"/>
  <c r="D188" i="14"/>
  <c r="AN188" i="16"/>
  <c r="C188" i="16"/>
  <c r="T286" i="12"/>
  <c r="U286" i="12"/>
  <c r="AO286" i="12" s="1"/>
  <c r="AM186" i="12"/>
  <c r="B187" i="12"/>
  <c r="S341" i="16" l="1"/>
  <c r="R342" i="16" s="1"/>
  <c r="U341" i="17"/>
  <c r="AO341" i="17" s="1"/>
  <c r="U343" i="14"/>
  <c r="AO343" i="14" s="1"/>
  <c r="T343" i="14"/>
  <c r="AM189" i="17"/>
  <c r="B190" i="17"/>
  <c r="S341" i="17"/>
  <c r="R342" i="17" s="1"/>
  <c r="AN188" i="14"/>
  <c r="C188" i="14"/>
  <c r="AM188" i="16"/>
  <c r="B189" i="16"/>
  <c r="S286" i="12"/>
  <c r="R287" i="12" s="1"/>
  <c r="AL187" i="12"/>
  <c r="D187" i="12"/>
  <c r="U342" i="16" l="1"/>
  <c r="AO342" i="16" s="1"/>
  <c r="T342" i="16"/>
  <c r="S342" i="16"/>
  <c r="R343" i="16" s="1"/>
  <c r="S343" i="14"/>
  <c r="R344" i="14" s="1"/>
  <c r="T344" i="14"/>
  <c r="U344" i="14"/>
  <c r="T342" i="17"/>
  <c r="U342" i="17"/>
  <c r="AO342" i="17" s="1"/>
  <c r="AL190" i="17"/>
  <c r="D190" i="17"/>
  <c r="AM188" i="14"/>
  <c r="B189" i="14"/>
  <c r="AL189" i="16"/>
  <c r="D189" i="16"/>
  <c r="U287" i="12"/>
  <c r="AO287" i="12" s="1"/>
  <c r="T287" i="12"/>
  <c r="AN187" i="12"/>
  <c r="C187" i="12"/>
  <c r="U343" i="16" l="1"/>
  <c r="AO343" i="16" s="1"/>
  <c r="T343" i="16"/>
  <c r="S343" i="16"/>
  <c r="R344" i="16" s="1"/>
  <c r="AO344" i="14"/>
  <c r="S344" i="14"/>
  <c r="R345" i="14" s="1"/>
  <c r="AN190" i="17"/>
  <c r="C190" i="17"/>
  <c r="S342" i="17"/>
  <c r="R343" i="17" s="1"/>
  <c r="AL189" i="14"/>
  <c r="D189" i="14"/>
  <c r="AN189" i="16"/>
  <c r="C189" i="16"/>
  <c r="S287" i="12"/>
  <c r="R288" i="12" s="1"/>
  <c r="AM187" i="12"/>
  <c r="B188" i="12"/>
  <c r="U344" i="16" l="1"/>
  <c r="AO344" i="16" s="1"/>
  <c r="T344" i="16"/>
  <c r="T345" i="14"/>
  <c r="S345" i="14" s="1"/>
  <c r="R346" i="14" s="1"/>
  <c r="T346" i="14" s="1"/>
  <c r="U345" i="14"/>
  <c r="AO345" i="14" s="1"/>
  <c r="U343" i="17"/>
  <c r="AO343" i="17" s="1"/>
  <c r="T343" i="17"/>
  <c r="AM190" i="17"/>
  <c r="B191" i="17"/>
  <c r="AN189" i="14"/>
  <c r="C189" i="14"/>
  <c r="AM189" i="16"/>
  <c r="B190" i="16"/>
  <c r="U288" i="12"/>
  <c r="AO288" i="12" s="1"/>
  <c r="T288" i="12"/>
  <c r="AL188" i="12"/>
  <c r="D188" i="12"/>
  <c r="S344" i="16" l="1"/>
  <c r="R345" i="16" s="1"/>
  <c r="S343" i="17"/>
  <c r="R344" i="17" s="1"/>
  <c r="U344" i="17" s="1"/>
  <c r="AO344" i="17" s="1"/>
  <c r="U346" i="14"/>
  <c r="AO346" i="14" s="1"/>
  <c r="AL191" i="17"/>
  <c r="D191" i="17"/>
  <c r="AM189" i="14"/>
  <c r="B190" i="14"/>
  <c r="AL190" i="16"/>
  <c r="D190" i="16"/>
  <c r="S288" i="12"/>
  <c r="R289" i="12" s="1"/>
  <c r="AN188" i="12"/>
  <c r="C188" i="12"/>
  <c r="T345" i="16" l="1"/>
  <c r="U345" i="16"/>
  <c r="AO345" i="16" s="1"/>
  <c r="S345" i="16"/>
  <c r="R346" i="16" s="1"/>
  <c r="T344" i="17"/>
  <c r="S344" i="17"/>
  <c r="R345" i="17" s="1"/>
  <c r="U345" i="17" s="1"/>
  <c r="AO345" i="17" s="1"/>
  <c r="S346" i="14"/>
  <c r="R347" i="14" s="1"/>
  <c r="T347" i="14" s="1"/>
  <c r="AN191" i="17"/>
  <c r="C191" i="17"/>
  <c r="AL190" i="14"/>
  <c r="D190" i="14"/>
  <c r="AN190" i="16"/>
  <c r="C190" i="16"/>
  <c r="U289" i="12"/>
  <c r="AO289" i="12" s="1"/>
  <c r="T289" i="12"/>
  <c r="AM188" i="12"/>
  <c r="B189" i="12"/>
  <c r="T346" i="16" l="1"/>
  <c r="U346" i="16"/>
  <c r="AO346" i="16" s="1"/>
  <c r="S346" i="16"/>
  <c r="R347" i="16" s="1"/>
  <c r="T345" i="17"/>
  <c r="S345" i="17" s="1"/>
  <c r="R346" i="17" s="1"/>
  <c r="U347" i="14"/>
  <c r="AO347" i="14" s="1"/>
  <c r="AM191" i="17"/>
  <c r="B192" i="17"/>
  <c r="AN190" i="14"/>
  <c r="C190" i="14"/>
  <c r="AM190" i="16"/>
  <c r="B191" i="16"/>
  <c r="S289" i="12"/>
  <c r="R290" i="12" s="1"/>
  <c r="AL189" i="12"/>
  <c r="D189" i="12"/>
  <c r="T347" i="16" l="1"/>
  <c r="U347" i="16"/>
  <c r="AO347" i="16" s="1"/>
  <c r="S347" i="14"/>
  <c r="R348" i="14" s="1"/>
  <c r="U346" i="17"/>
  <c r="AO346" i="17" s="1"/>
  <c r="T346" i="17"/>
  <c r="AL192" i="17"/>
  <c r="D192" i="17"/>
  <c r="T348" i="14"/>
  <c r="U348" i="14"/>
  <c r="AO348" i="14" s="1"/>
  <c r="AM190" i="14"/>
  <c r="B191" i="14"/>
  <c r="AL191" i="16"/>
  <c r="D191" i="16"/>
  <c r="T290" i="12"/>
  <c r="U290" i="12"/>
  <c r="AO290" i="12" s="1"/>
  <c r="AN189" i="12"/>
  <c r="C189" i="12"/>
  <c r="S347" i="16" l="1"/>
  <c r="R348" i="16" s="1"/>
  <c r="AN192" i="17"/>
  <c r="C192" i="17"/>
  <c r="S346" i="17"/>
  <c r="R347" i="17" s="1"/>
  <c r="S348" i="14"/>
  <c r="R349" i="14" s="1"/>
  <c r="AL191" i="14"/>
  <c r="D191" i="14"/>
  <c r="AN191" i="16"/>
  <c r="C191" i="16"/>
  <c r="S290" i="12"/>
  <c r="R291" i="12" s="1"/>
  <c r="T291" i="12" s="1"/>
  <c r="AM189" i="12"/>
  <c r="B190" i="12"/>
  <c r="U348" i="16" l="1"/>
  <c r="AO348" i="16" s="1"/>
  <c r="T348" i="16"/>
  <c r="S348" i="16"/>
  <c r="R349" i="16" s="1"/>
  <c r="T347" i="17"/>
  <c r="U347" i="17"/>
  <c r="AO347" i="17" s="1"/>
  <c r="AM192" i="17"/>
  <c r="B193" i="17"/>
  <c r="T349" i="14"/>
  <c r="U349" i="14"/>
  <c r="AO349" i="14" s="1"/>
  <c r="AN191" i="14"/>
  <c r="C191" i="14"/>
  <c r="AM191" i="16"/>
  <c r="B192" i="16"/>
  <c r="U291" i="12"/>
  <c r="AO291" i="12" s="1"/>
  <c r="AL190" i="12"/>
  <c r="D190" i="12"/>
  <c r="U349" i="16" l="1"/>
  <c r="AO349" i="16" s="1"/>
  <c r="T349" i="16"/>
  <c r="S349" i="16"/>
  <c r="R350" i="16" s="1"/>
  <c r="S347" i="17"/>
  <c r="R348" i="17" s="1"/>
  <c r="AL193" i="17"/>
  <c r="D193" i="17"/>
  <c r="S349" i="14"/>
  <c r="R350" i="14" s="1"/>
  <c r="AM191" i="14"/>
  <c r="B192" i="14"/>
  <c r="AL192" i="16"/>
  <c r="D192" i="16"/>
  <c r="S291" i="12"/>
  <c r="R292" i="12" s="1"/>
  <c r="U292" i="12" s="1"/>
  <c r="AO292" i="12" s="1"/>
  <c r="AN190" i="12"/>
  <c r="C190" i="12"/>
  <c r="U350" i="16" l="1"/>
  <c r="AO350" i="16" s="1"/>
  <c r="T350" i="16"/>
  <c r="S350" i="16"/>
  <c r="R351" i="16" s="1"/>
  <c r="T351" i="16" s="1"/>
  <c r="AN193" i="17"/>
  <c r="C193" i="17"/>
  <c r="U348" i="17"/>
  <c r="AO348" i="17" s="1"/>
  <c r="T348" i="17"/>
  <c r="U350" i="14"/>
  <c r="AO350" i="14" s="1"/>
  <c r="T350" i="14"/>
  <c r="AL192" i="14"/>
  <c r="D192" i="14"/>
  <c r="AN192" i="16"/>
  <c r="C192" i="16"/>
  <c r="T292" i="12"/>
  <c r="S292" i="12" s="1"/>
  <c r="R293" i="12" s="1"/>
  <c r="AM190" i="12"/>
  <c r="B191" i="12"/>
  <c r="U351" i="16" l="1"/>
  <c r="AO351" i="16" s="1"/>
  <c r="S348" i="17"/>
  <c r="R349" i="17" s="1"/>
  <c r="AM193" i="17"/>
  <c r="B194" i="17"/>
  <c r="S350" i="14"/>
  <c r="R351" i="14" s="1"/>
  <c r="AN192" i="14"/>
  <c r="C192" i="14"/>
  <c r="AM192" i="16"/>
  <c r="B193" i="16"/>
  <c r="T293" i="12"/>
  <c r="U293" i="12"/>
  <c r="AO293" i="12" s="1"/>
  <c r="AL191" i="12"/>
  <c r="D191" i="12"/>
  <c r="S351" i="16" l="1"/>
  <c r="R352" i="16" s="1"/>
  <c r="AL194" i="17"/>
  <c r="D194" i="17"/>
  <c r="U349" i="17"/>
  <c r="AO349" i="17" s="1"/>
  <c r="T349" i="17"/>
  <c r="S349" i="17" s="1"/>
  <c r="R350" i="17" s="1"/>
  <c r="T351" i="14"/>
  <c r="U351" i="14"/>
  <c r="AO351" i="14" s="1"/>
  <c r="AM192" i="14"/>
  <c r="B193" i="14"/>
  <c r="AL193" i="16"/>
  <c r="D193" i="16"/>
  <c r="S293" i="12"/>
  <c r="R294" i="12" s="1"/>
  <c r="AN191" i="12"/>
  <c r="C191" i="12"/>
  <c r="U352" i="16" l="1"/>
  <c r="AO352" i="16" s="1"/>
  <c r="T352" i="16"/>
  <c r="U350" i="17"/>
  <c r="AO350" i="17" s="1"/>
  <c r="T350" i="17"/>
  <c r="S350" i="17" s="1"/>
  <c r="R351" i="17" s="1"/>
  <c r="AN194" i="17"/>
  <c r="C194" i="17"/>
  <c r="S351" i="14"/>
  <c r="R352" i="14" s="1"/>
  <c r="T352" i="14" s="1"/>
  <c r="AL193" i="14"/>
  <c r="D193" i="14"/>
  <c r="AN193" i="16"/>
  <c r="C193" i="16"/>
  <c r="U294" i="12"/>
  <c r="AO294" i="12" s="1"/>
  <c r="T294" i="12"/>
  <c r="AM191" i="12"/>
  <c r="B192" i="12"/>
  <c r="S352" i="16" l="1"/>
  <c r="R353" i="16" s="1"/>
  <c r="U352" i="14"/>
  <c r="AO352" i="14" s="1"/>
  <c r="T351" i="17"/>
  <c r="U351" i="17"/>
  <c r="AO351" i="17" s="1"/>
  <c r="AM194" i="17"/>
  <c r="B195" i="17"/>
  <c r="AN193" i="14"/>
  <c r="C193" i="14"/>
  <c r="AM193" i="16"/>
  <c r="B194" i="16"/>
  <c r="S294" i="12"/>
  <c r="R295" i="12" s="1"/>
  <c r="AL192" i="12"/>
  <c r="D192" i="12"/>
  <c r="U353" i="16" l="1"/>
  <c r="AO353" i="16" s="1"/>
  <c r="T353" i="16"/>
  <c r="S353" i="16"/>
  <c r="R354" i="16" s="1"/>
  <c r="S352" i="14"/>
  <c r="R353" i="14" s="1"/>
  <c r="U353" i="14" s="1"/>
  <c r="AO353" i="14" s="1"/>
  <c r="S351" i="17"/>
  <c r="R352" i="17" s="1"/>
  <c r="AL195" i="17"/>
  <c r="D195" i="17"/>
  <c r="AM193" i="14"/>
  <c r="B194" i="14"/>
  <c r="AL194" i="16"/>
  <c r="D194" i="16"/>
  <c r="U295" i="12"/>
  <c r="AO295" i="12" s="1"/>
  <c r="T295" i="12"/>
  <c r="AN192" i="12"/>
  <c r="C192" i="12"/>
  <c r="T354" i="16" l="1"/>
  <c r="U354" i="16"/>
  <c r="AO354" i="16" s="1"/>
  <c r="S354" i="16"/>
  <c r="R355" i="16" s="1"/>
  <c r="U355" i="16" s="1"/>
  <c r="AO355" i="16" s="1"/>
  <c r="T353" i="14"/>
  <c r="S353" i="14" s="1"/>
  <c r="R354" i="14" s="1"/>
  <c r="AN195" i="17"/>
  <c r="C195" i="17"/>
  <c r="U352" i="17"/>
  <c r="AO352" i="17" s="1"/>
  <c r="T352" i="17"/>
  <c r="AL194" i="14"/>
  <c r="D194" i="14"/>
  <c r="AN194" i="16"/>
  <c r="C194" i="16"/>
  <c r="S295" i="12"/>
  <c r="R296" i="12" s="1"/>
  <c r="AM192" i="12"/>
  <c r="B193" i="12"/>
  <c r="T355" i="16" l="1"/>
  <c r="U354" i="14"/>
  <c r="T354" i="14"/>
  <c r="S355" i="16"/>
  <c r="R356" i="16" s="1"/>
  <c r="S352" i="17"/>
  <c r="R353" i="17" s="1"/>
  <c r="AM195" i="17"/>
  <c r="B196" i="17"/>
  <c r="AN194" i="14"/>
  <c r="C194" i="14"/>
  <c r="AM194" i="16"/>
  <c r="B195" i="16"/>
  <c r="U296" i="12"/>
  <c r="AO296" i="12" s="1"/>
  <c r="T296" i="12"/>
  <c r="AL193" i="12"/>
  <c r="D193" i="12"/>
  <c r="AO354" i="14" l="1"/>
  <c r="S354" i="14"/>
  <c r="R355" i="14" s="1"/>
  <c r="U356" i="16"/>
  <c r="AO356" i="16" s="1"/>
  <c r="T356" i="16"/>
  <c r="S356" i="16" s="1"/>
  <c r="R357" i="16" s="1"/>
  <c r="AL196" i="17"/>
  <c r="D196" i="17"/>
  <c r="U353" i="17"/>
  <c r="AO353" i="17" s="1"/>
  <c r="T353" i="17"/>
  <c r="AM194" i="14"/>
  <c r="B195" i="14"/>
  <c r="AL195" i="16"/>
  <c r="D195" i="16"/>
  <c r="S296" i="12"/>
  <c r="R297" i="12" s="1"/>
  <c r="AN193" i="12"/>
  <c r="C193" i="12"/>
  <c r="U355" i="14" l="1"/>
  <c r="AO355" i="14" s="1"/>
  <c r="T355" i="14"/>
  <c r="S353" i="17"/>
  <c r="R354" i="17" s="1"/>
  <c r="T354" i="17" s="1"/>
  <c r="U357" i="16"/>
  <c r="AO357" i="16" s="1"/>
  <c r="T357" i="16"/>
  <c r="AN196" i="17"/>
  <c r="C196" i="17"/>
  <c r="AL195" i="14"/>
  <c r="D195" i="14"/>
  <c r="AN195" i="16"/>
  <c r="C195" i="16"/>
  <c r="U297" i="12"/>
  <c r="AO297" i="12" s="1"/>
  <c r="T297" i="12"/>
  <c r="AM193" i="12"/>
  <c r="B194" i="12"/>
  <c r="S355" i="14" l="1"/>
  <c r="R356" i="14" s="1"/>
  <c r="S357" i="16"/>
  <c r="R358" i="16" s="1"/>
  <c r="U358" i="16" s="1"/>
  <c r="AO358" i="16" s="1"/>
  <c r="U354" i="17"/>
  <c r="AO354" i="17" s="1"/>
  <c r="T358" i="16"/>
  <c r="S354" i="17"/>
  <c r="R355" i="17" s="1"/>
  <c r="AM196" i="17"/>
  <c r="B197" i="17"/>
  <c r="AN195" i="14"/>
  <c r="C195" i="14"/>
  <c r="AM195" i="16"/>
  <c r="B196" i="16"/>
  <c r="S297" i="12"/>
  <c r="R298" i="12" s="1"/>
  <c r="AL194" i="12"/>
  <c r="D194" i="12"/>
  <c r="U356" i="14" l="1"/>
  <c r="AO356" i="14" s="1"/>
  <c r="T356" i="14"/>
  <c r="S356" i="14"/>
  <c r="R357" i="14" s="1"/>
  <c r="S358" i="16"/>
  <c r="R359" i="16" s="1"/>
  <c r="AL197" i="17"/>
  <c r="D197" i="17"/>
  <c r="T355" i="17"/>
  <c r="U355" i="17"/>
  <c r="AO355" i="17" s="1"/>
  <c r="AM195" i="14"/>
  <c r="B196" i="14"/>
  <c r="AL196" i="16"/>
  <c r="D196" i="16"/>
  <c r="T298" i="12"/>
  <c r="U298" i="12"/>
  <c r="AO298" i="12" s="1"/>
  <c r="AN194" i="12"/>
  <c r="C194" i="12"/>
  <c r="T357" i="14" l="1"/>
  <c r="U357" i="14"/>
  <c r="AO357" i="14" s="1"/>
  <c r="T359" i="16"/>
  <c r="U359" i="16"/>
  <c r="AO359" i="16" s="1"/>
  <c r="AN197" i="17"/>
  <c r="C197" i="17"/>
  <c r="S355" i="17"/>
  <c r="R356" i="17" s="1"/>
  <c r="AL196" i="14"/>
  <c r="D196" i="14"/>
  <c r="AN196" i="16"/>
  <c r="C196" i="16"/>
  <c r="S298" i="12"/>
  <c r="R299" i="12" s="1"/>
  <c r="AM194" i="12"/>
  <c r="B195" i="12"/>
  <c r="S357" i="14" l="1"/>
  <c r="R358" i="14" s="1"/>
  <c r="S359" i="16"/>
  <c r="R360" i="16" s="1"/>
  <c r="U356" i="17"/>
  <c r="AO356" i="17" s="1"/>
  <c r="T356" i="17"/>
  <c r="AM197" i="17"/>
  <c r="B198" i="17"/>
  <c r="AN196" i="14"/>
  <c r="C196" i="14"/>
  <c r="AM196" i="16"/>
  <c r="B197" i="16"/>
  <c r="T299" i="12"/>
  <c r="U299" i="12"/>
  <c r="AO299" i="12" s="1"/>
  <c r="AL195" i="12"/>
  <c r="D195" i="12"/>
  <c r="U358" i="14" l="1"/>
  <c r="AO358" i="14" s="1"/>
  <c r="T358" i="14"/>
  <c r="S358" i="14"/>
  <c r="R359" i="14" s="1"/>
  <c r="S356" i="17"/>
  <c r="R357" i="17" s="1"/>
  <c r="U357" i="17" s="1"/>
  <c r="AO357" i="17" s="1"/>
  <c r="T360" i="16"/>
  <c r="U360" i="16"/>
  <c r="AL198" i="17"/>
  <c r="D198" i="17"/>
  <c r="AM196" i="14"/>
  <c r="B197" i="14"/>
  <c r="AL197" i="16"/>
  <c r="D197" i="16"/>
  <c r="S299" i="12"/>
  <c r="R300" i="12" s="1"/>
  <c r="AN195" i="12"/>
  <c r="C195" i="12"/>
  <c r="U359" i="14" l="1"/>
  <c r="AO359" i="14" s="1"/>
  <c r="T359" i="14"/>
  <c r="S359" i="14"/>
  <c r="R360" i="14" s="1"/>
  <c r="T357" i="17"/>
  <c r="S357" i="17"/>
  <c r="R358" i="17" s="1"/>
  <c r="T358" i="17" s="1"/>
  <c r="AO360" i="16"/>
  <c r="S360" i="16"/>
  <c r="R361" i="16" s="1"/>
  <c r="U358" i="17"/>
  <c r="AO358" i="17" s="1"/>
  <c r="AN198" i="17"/>
  <c r="C198" i="17"/>
  <c r="AL197" i="14"/>
  <c r="D197" i="14"/>
  <c r="AN197" i="16"/>
  <c r="C197" i="16"/>
  <c r="T300" i="12"/>
  <c r="U300" i="12"/>
  <c r="AO300" i="12" s="1"/>
  <c r="AM195" i="12"/>
  <c r="B196" i="12"/>
  <c r="U360" i="14" l="1"/>
  <c r="AO360" i="14" s="1"/>
  <c r="T360" i="14"/>
  <c r="S360" i="14"/>
  <c r="R361" i="14" s="1"/>
  <c r="U361" i="14" s="1"/>
  <c r="AO361" i="14" s="1"/>
  <c r="T361" i="16"/>
  <c r="U361" i="16"/>
  <c r="S358" i="17"/>
  <c r="R359" i="17" s="1"/>
  <c r="AM198" i="17"/>
  <c r="B199" i="17"/>
  <c r="AN197" i="14"/>
  <c r="C197" i="14"/>
  <c r="AM197" i="16"/>
  <c r="B198" i="16"/>
  <c r="S300" i="12"/>
  <c r="R301" i="12" s="1"/>
  <c r="AL196" i="12"/>
  <c r="D196" i="12"/>
  <c r="T361" i="14" l="1"/>
  <c r="S361" i="14"/>
  <c r="R362" i="14" s="1"/>
  <c r="T362" i="14" s="1"/>
  <c r="AO361" i="16"/>
  <c r="S361" i="16"/>
  <c r="R362" i="16" s="1"/>
  <c r="AL199" i="17"/>
  <c r="D199" i="17"/>
  <c r="T359" i="17"/>
  <c r="U359" i="17"/>
  <c r="AO359" i="17" s="1"/>
  <c r="AM197" i="14"/>
  <c r="B198" i="14"/>
  <c r="AL198" i="16"/>
  <c r="D198" i="16"/>
  <c r="T301" i="12"/>
  <c r="U301" i="12"/>
  <c r="AO301" i="12" s="1"/>
  <c r="AN196" i="12"/>
  <c r="C196" i="12"/>
  <c r="U362" i="14" l="1"/>
  <c r="U362" i="16"/>
  <c r="T362" i="16"/>
  <c r="S359" i="17"/>
  <c r="R360" i="17" s="1"/>
  <c r="AN199" i="17"/>
  <c r="C199" i="17"/>
  <c r="AO362" i="14"/>
  <c r="S362" i="14"/>
  <c r="R363" i="14" s="1"/>
  <c r="AL198" i="14"/>
  <c r="D198" i="14"/>
  <c r="AN198" i="16"/>
  <c r="C198" i="16"/>
  <c r="S301" i="12"/>
  <c r="R302" i="12" s="1"/>
  <c r="AM196" i="12"/>
  <c r="B197" i="12"/>
  <c r="AO362" i="16" l="1"/>
  <c r="S362" i="16"/>
  <c r="R363" i="16" s="1"/>
  <c r="AM199" i="17"/>
  <c r="B200" i="17"/>
  <c r="U360" i="17"/>
  <c r="AO360" i="17" s="1"/>
  <c r="T360" i="17"/>
  <c r="U363" i="14"/>
  <c r="S363" i="14" s="1"/>
  <c r="R364" i="14" s="1"/>
  <c r="T363" i="14"/>
  <c r="AN198" i="14"/>
  <c r="C198" i="14"/>
  <c r="AM198" i="16"/>
  <c r="B199" i="16"/>
  <c r="T302" i="12"/>
  <c r="U302" i="12"/>
  <c r="AO302" i="12" s="1"/>
  <c r="AL197" i="12"/>
  <c r="D197" i="12"/>
  <c r="U363" i="16" l="1"/>
  <c r="T363" i="16"/>
  <c r="AL200" i="17"/>
  <c r="D200" i="17"/>
  <c r="S360" i="17"/>
  <c r="R361" i="17" s="1"/>
  <c r="U364" i="14"/>
  <c r="AO364" i="14" s="1"/>
  <c r="T364" i="14"/>
  <c r="AO363" i="14"/>
  <c r="AM198" i="14"/>
  <c r="B199" i="14"/>
  <c r="AL199" i="16"/>
  <c r="D199" i="16"/>
  <c r="S302" i="12"/>
  <c r="R303" i="12" s="1"/>
  <c r="AN197" i="12"/>
  <c r="C197" i="12"/>
  <c r="S363" i="16" l="1"/>
  <c r="R364" i="16" s="1"/>
  <c r="T364" i="16" s="1"/>
  <c r="U364" i="16"/>
  <c r="AO364" i="16" s="1"/>
  <c r="AO363" i="16"/>
  <c r="S364" i="14"/>
  <c r="R365" i="14" s="1"/>
  <c r="U365" i="14" s="1"/>
  <c r="T361" i="17"/>
  <c r="U361" i="17"/>
  <c r="AO361" i="17" s="1"/>
  <c r="AN200" i="17"/>
  <c r="C200" i="17"/>
  <c r="AL199" i="14"/>
  <c r="D199" i="14"/>
  <c r="AN199" i="16"/>
  <c r="C199" i="16"/>
  <c r="U303" i="12"/>
  <c r="AO303" i="12" s="1"/>
  <c r="T303" i="12"/>
  <c r="AM197" i="12"/>
  <c r="B198" i="12"/>
  <c r="S364" i="16" l="1"/>
  <c r="R365" i="16" s="1"/>
  <c r="T365" i="16" s="1"/>
  <c r="U365" i="16"/>
  <c r="T365" i="14"/>
  <c r="S365" i="14" s="1"/>
  <c r="R366" i="14" s="1"/>
  <c r="S361" i="17"/>
  <c r="R362" i="17" s="1"/>
  <c r="AM200" i="17"/>
  <c r="B201" i="17"/>
  <c r="AO365" i="14"/>
  <c r="AN199" i="14"/>
  <c r="C199" i="14"/>
  <c r="AM199" i="16"/>
  <c r="B200" i="16"/>
  <c r="S303" i="12"/>
  <c r="R304" i="12" s="1"/>
  <c r="T304" i="12" s="1"/>
  <c r="AL198" i="12"/>
  <c r="D198" i="12"/>
  <c r="AO365" i="16" l="1"/>
  <c r="S365" i="16"/>
  <c r="R366" i="16" s="1"/>
  <c r="AL201" i="17"/>
  <c r="D201" i="17"/>
  <c r="U362" i="17"/>
  <c r="AO362" i="17" s="1"/>
  <c r="T362" i="17"/>
  <c r="U366" i="14"/>
  <c r="T366" i="14"/>
  <c r="S366" i="14" s="1"/>
  <c r="R367" i="14" s="1"/>
  <c r="AM199" i="14"/>
  <c r="B200" i="14"/>
  <c r="AL200" i="16"/>
  <c r="D200" i="16"/>
  <c r="U304" i="12"/>
  <c r="AO304" i="12" s="1"/>
  <c r="AN198" i="12"/>
  <c r="C198" i="12"/>
  <c r="S362" i="17" l="1"/>
  <c r="R363" i="17" s="1"/>
  <c r="T363" i="17" s="1"/>
  <c r="S363" i="17" s="1"/>
  <c r="R364" i="17" s="1"/>
  <c r="U366" i="16"/>
  <c r="AO366" i="16" s="1"/>
  <c r="T366" i="16"/>
  <c r="AN201" i="17"/>
  <c r="C201" i="17"/>
  <c r="U367" i="14"/>
  <c r="AO367" i="14" s="1"/>
  <c r="T367" i="14"/>
  <c r="AO366" i="14"/>
  <c r="AL200" i="14"/>
  <c r="D200" i="14"/>
  <c r="AN200" i="16"/>
  <c r="C200" i="16"/>
  <c r="S304" i="12"/>
  <c r="R305" i="12" s="1"/>
  <c r="U305" i="12" s="1"/>
  <c r="AO305" i="12" s="1"/>
  <c r="AM198" i="12"/>
  <c r="B199" i="12"/>
  <c r="U363" i="17" l="1"/>
  <c r="AO363" i="17" s="1"/>
  <c r="S366" i="16"/>
  <c r="R367" i="16" s="1"/>
  <c r="S367" i="14"/>
  <c r="R368" i="14" s="1"/>
  <c r="T368" i="14" s="1"/>
  <c r="U364" i="17"/>
  <c r="AO364" i="17" s="1"/>
  <c r="T364" i="17"/>
  <c r="AM201" i="17"/>
  <c r="B202" i="17"/>
  <c r="AN200" i="14"/>
  <c r="C200" i="14"/>
  <c r="AM200" i="16"/>
  <c r="B201" i="16"/>
  <c r="T305" i="12"/>
  <c r="S305" i="12" s="1"/>
  <c r="R306" i="12" s="1"/>
  <c r="AL199" i="12"/>
  <c r="D199" i="12"/>
  <c r="U368" i="14" l="1"/>
  <c r="AO368" i="14" s="1"/>
  <c r="S364" i="17"/>
  <c r="R365" i="17" s="1"/>
  <c r="U365" i="17" s="1"/>
  <c r="AO365" i="17" s="1"/>
  <c r="T367" i="16"/>
  <c r="U367" i="16"/>
  <c r="AO367" i="16" s="1"/>
  <c r="AL202" i="17"/>
  <c r="D202" i="17"/>
  <c r="S368" i="14"/>
  <c r="R369" i="14" s="1"/>
  <c r="AM200" i="14"/>
  <c r="B201" i="14"/>
  <c r="AL201" i="16"/>
  <c r="D201" i="16"/>
  <c r="T306" i="12"/>
  <c r="U306" i="12"/>
  <c r="AO306" i="12" s="1"/>
  <c r="AN199" i="12"/>
  <c r="C199" i="12"/>
  <c r="T365" i="17" l="1"/>
  <c r="S367" i="16"/>
  <c r="R368" i="16" s="1"/>
  <c r="AN202" i="17"/>
  <c r="C202" i="17"/>
  <c r="S365" i="17"/>
  <c r="R366" i="17" s="1"/>
  <c r="U369" i="14"/>
  <c r="AO369" i="14" s="1"/>
  <c r="T369" i="14"/>
  <c r="AL201" i="14"/>
  <c r="D201" i="14"/>
  <c r="AN201" i="16"/>
  <c r="C201" i="16"/>
  <c r="S306" i="12"/>
  <c r="R307" i="12" s="1"/>
  <c r="AM199" i="12"/>
  <c r="B200" i="12"/>
  <c r="T368" i="16" l="1"/>
  <c r="U368" i="16"/>
  <c r="AO368" i="16" s="1"/>
  <c r="S369" i="14"/>
  <c r="R370" i="14" s="1"/>
  <c r="T370" i="14" s="1"/>
  <c r="U366" i="17"/>
  <c r="AO366" i="17" s="1"/>
  <c r="T366" i="17"/>
  <c r="AM202" i="17"/>
  <c r="B203" i="17"/>
  <c r="AN201" i="14"/>
  <c r="C201" i="14"/>
  <c r="AM201" i="16"/>
  <c r="B202" i="16"/>
  <c r="T307" i="12"/>
  <c r="U307" i="12"/>
  <c r="AO307" i="12" s="1"/>
  <c r="AL200" i="12"/>
  <c r="D200" i="12"/>
  <c r="U370" i="14" l="1"/>
  <c r="AO370" i="14" s="1"/>
  <c r="S368" i="16"/>
  <c r="R369" i="16" s="1"/>
  <c r="AL203" i="17"/>
  <c r="D203" i="17"/>
  <c r="S366" i="17"/>
  <c r="R367" i="17" s="1"/>
  <c r="AM201" i="14"/>
  <c r="B202" i="14"/>
  <c r="AL202" i="16"/>
  <c r="D202" i="16"/>
  <c r="S307" i="12"/>
  <c r="R308" i="12" s="1"/>
  <c r="AN200" i="12"/>
  <c r="C200" i="12"/>
  <c r="S370" i="14" l="1"/>
  <c r="R371" i="14" s="1"/>
  <c r="T369" i="16"/>
  <c r="U369" i="16"/>
  <c r="AO369" i="16" s="1"/>
  <c r="AN203" i="17"/>
  <c r="C203" i="17"/>
  <c r="T367" i="17"/>
  <c r="U367" i="17"/>
  <c r="AO367" i="17" s="1"/>
  <c r="U371" i="14"/>
  <c r="AO371" i="14" s="1"/>
  <c r="T371" i="14"/>
  <c r="AL202" i="14"/>
  <c r="D202" i="14"/>
  <c r="AN202" i="16"/>
  <c r="C202" i="16"/>
  <c r="T308" i="12"/>
  <c r="U308" i="12"/>
  <c r="AO308" i="12" s="1"/>
  <c r="AM200" i="12"/>
  <c r="B201" i="12"/>
  <c r="S369" i="16" l="1"/>
  <c r="R370" i="16" s="1"/>
  <c r="S367" i="17"/>
  <c r="R368" i="17" s="1"/>
  <c r="AM203" i="17"/>
  <c r="B204" i="17"/>
  <c r="S371" i="14"/>
  <c r="R372" i="14" s="1"/>
  <c r="T372" i="14" s="1"/>
  <c r="AN202" i="14"/>
  <c r="C202" i="14"/>
  <c r="AM202" i="16"/>
  <c r="B203" i="16"/>
  <c r="S308" i="12"/>
  <c r="R309" i="12" s="1"/>
  <c r="AL201" i="12"/>
  <c r="D201" i="12"/>
  <c r="T370" i="16" l="1"/>
  <c r="U370" i="16"/>
  <c r="AO370" i="16" s="1"/>
  <c r="U372" i="14"/>
  <c r="AO372" i="14" s="1"/>
  <c r="AL204" i="17"/>
  <c r="D204" i="17"/>
  <c r="U368" i="17"/>
  <c r="AO368" i="17" s="1"/>
  <c r="T368" i="17"/>
  <c r="AM202" i="14"/>
  <c r="B203" i="14"/>
  <c r="AL203" i="16"/>
  <c r="D203" i="16"/>
  <c r="T309" i="12"/>
  <c r="U309" i="12"/>
  <c r="AO309" i="12" s="1"/>
  <c r="AN201" i="12"/>
  <c r="C201" i="12"/>
  <c r="S368" i="17" l="1"/>
  <c r="R369" i="17" s="1"/>
  <c r="U369" i="17" s="1"/>
  <c r="AO369" i="17" s="1"/>
  <c r="S370" i="16"/>
  <c r="R371" i="16" s="1"/>
  <c r="S372" i="14"/>
  <c r="R373" i="14" s="1"/>
  <c r="U373" i="14" s="1"/>
  <c r="AO373" i="14" s="1"/>
  <c r="AN204" i="17"/>
  <c r="C204" i="17"/>
  <c r="AL203" i="14"/>
  <c r="D203" i="14"/>
  <c r="AN203" i="16"/>
  <c r="C203" i="16"/>
  <c r="S309" i="12"/>
  <c r="R310" i="12" s="1"/>
  <c r="AM201" i="12"/>
  <c r="B202" i="12"/>
  <c r="T373" i="14" l="1"/>
  <c r="T369" i="17"/>
  <c r="S369" i="17"/>
  <c r="R370" i="17" s="1"/>
  <c r="U370" i="17" s="1"/>
  <c r="AO370" i="17" s="1"/>
  <c r="T371" i="16"/>
  <c r="U371" i="16"/>
  <c r="AO371" i="16" s="1"/>
  <c r="AM204" i="17"/>
  <c r="B205" i="17"/>
  <c r="S373" i="14"/>
  <c r="R374" i="14" s="1"/>
  <c r="AN203" i="14"/>
  <c r="C203" i="14"/>
  <c r="AM203" i="16"/>
  <c r="B204" i="16"/>
  <c r="U310" i="12"/>
  <c r="AO310" i="12" s="1"/>
  <c r="T310" i="12"/>
  <c r="AL202" i="12"/>
  <c r="D202" i="12"/>
  <c r="T370" i="17" l="1"/>
  <c r="S371" i="16"/>
  <c r="R372" i="16" s="1"/>
  <c r="S370" i="17"/>
  <c r="R371" i="17" s="1"/>
  <c r="AL205" i="17"/>
  <c r="D205" i="17"/>
  <c r="T374" i="14"/>
  <c r="U374" i="14"/>
  <c r="AO374" i="14" s="1"/>
  <c r="AM203" i="14"/>
  <c r="B204" i="14"/>
  <c r="AL204" i="16"/>
  <c r="D204" i="16"/>
  <c r="S310" i="12"/>
  <c r="R311" i="12" s="1"/>
  <c r="U311" i="12" s="1"/>
  <c r="AO311" i="12" s="1"/>
  <c r="AN202" i="12"/>
  <c r="C202" i="12"/>
  <c r="U372" i="16" l="1"/>
  <c r="AO372" i="16" s="1"/>
  <c r="T372" i="16"/>
  <c r="S372" i="16"/>
  <c r="R373" i="16" s="1"/>
  <c r="AN205" i="17"/>
  <c r="C205" i="17"/>
  <c r="U371" i="17"/>
  <c r="AO371" i="17" s="1"/>
  <c r="T371" i="17"/>
  <c r="S374" i="14"/>
  <c r="R375" i="14" s="1"/>
  <c r="AL204" i="14"/>
  <c r="D204" i="14"/>
  <c r="AN204" i="16"/>
  <c r="C204" i="16"/>
  <c r="T311" i="12"/>
  <c r="S311" i="12" s="1"/>
  <c r="R312" i="12" s="1"/>
  <c r="AM202" i="12"/>
  <c r="B203" i="12"/>
  <c r="U373" i="16" l="1"/>
  <c r="AO373" i="16" s="1"/>
  <c r="T373" i="16"/>
  <c r="S371" i="17"/>
  <c r="R372" i="17" s="1"/>
  <c r="AM205" i="17"/>
  <c r="B206" i="17"/>
  <c r="T375" i="14"/>
  <c r="U375" i="14"/>
  <c r="AO375" i="14" s="1"/>
  <c r="AN204" i="14"/>
  <c r="C204" i="14"/>
  <c r="AM204" i="16"/>
  <c r="B205" i="16"/>
  <c r="T312" i="12"/>
  <c r="U312" i="12"/>
  <c r="AO312" i="12" s="1"/>
  <c r="AL203" i="12"/>
  <c r="D203" i="12"/>
  <c r="S373" i="16" l="1"/>
  <c r="R374" i="16" s="1"/>
  <c r="AL206" i="17"/>
  <c r="D206" i="17"/>
  <c r="U372" i="17"/>
  <c r="AO372" i="17" s="1"/>
  <c r="T372" i="17"/>
  <c r="S375" i="14"/>
  <c r="R376" i="14" s="1"/>
  <c r="T376" i="14" s="1"/>
  <c r="AM204" i="14"/>
  <c r="B205" i="14"/>
  <c r="AL205" i="16"/>
  <c r="D205" i="16"/>
  <c r="S312" i="12"/>
  <c r="R313" i="12" s="1"/>
  <c r="AN203" i="12"/>
  <c r="C203" i="12"/>
  <c r="S372" i="17" l="1"/>
  <c r="R373" i="17" s="1"/>
  <c r="T374" i="16"/>
  <c r="U374" i="16"/>
  <c r="AO374" i="16" s="1"/>
  <c r="U376" i="14"/>
  <c r="AO376" i="14" s="1"/>
  <c r="T373" i="17"/>
  <c r="U373" i="17"/>
  <c r="AO373" i="17" s="1"/>
  <c r="AN206" i="17"/>
  <c r="C206" i="17"/>
  <c r="AL205" i="14"/>
  <c r="D205" i="14"/>
  <c r="AN205" i="16"/>
  <c r="C205" i="16"/>
  <c r="U313" i="12"/>
  <c r="AO313" i="12" s="1"/>
  <c r="T313" i="12"/>
  <c r="AM203" i="12"/>
  <c r="B204" i="12"/>
  <c r="S376" i="14" l="1"/>
  <c r="R377" i="14" s="1"/>
  <c r="U377" i="14" s="1"/>
  <c r="AO377" i="14" s="1"/>
  <c r="S374" i="16"/>
  <c r="R375" i="16" s="1"/>
  <c r="S373" i="17"/>
  <c r="R374" i="17" s="1"/>
  <c r="AM206" i="17"/>
  <c r="B207" i="17"/>
  <c r="T377" i="14"/>
  <c r="AN205" i="14"/>
  <c r="C205" i="14"/>
  <c r="AM205" i="16"/>
  <c r="B206" i="16"/>
  <c r="S313" i="12"/>
  <c r="R314" i="12" s="1"/>
  <c r="AL204" i="12"/>
  <c r="D204" i="12"/>
  <c r="U375" i="16" l="1"/>
  <c r="AO375" i="16" s="1"/>
  <c r="T375" i="16"/>
  <c r="AL207" i="17"/>
  <c r="D207" i="17"/>
  <c r="U374" i="17"/>
  <c r="AO374" i="17" s="1"/>
  <c r="T374" i="17"/>
  <c r="S377" i="14"/>
  <c r="R378" i="14" s="1"/>
  <c r="AM205" i="14"/>
  <c r="B206" i="14"/>
  <c r="AL206" i="16"/>
  <c r="D206" i="16"/>
  <c r="U314" i="12"/>
  <c r="AO314" i="12" s="1"/>
  <c r="T314" i="12"/>
  <c r="AN204" i="12"/>
  <c r="C204" i="12"/>
  <c r="S375" i="16" l="1"/>
  <c r="R376" i="16" s="1"/>
  <c r="U376" i="16" s="1"/>
  <c r="AO376" i="16" s="1"/>
  <c r="S374" i="17"/>
  <c r="R375" i="17" s="1"/>
  <c r="T375" i="17" s="1"/>
  <c r="T376" i="16"/>
  <c r="AN207" i="17"/>
  <c r="C207" i="17"/>
  <c r="T378" i="14"/>
  <c r="U378" i="14"/>
  <c r="AO378" i="14" s="1"/>
  <c r="AL206" i="14"/>
  <c r="D206" i="14"/>
  <c r="AN206" i="16"/>
  <c r="C206" i="16"/>
  <c r="S314" i="12"/>
  <c r="R315" i="12" s="1"/>
  <c r="AM204" i="12"/>
  <c r="B205" i="12"/>
  <c r="U375" i="17" l="1"/>
  <c r="AO375" i="17" s="1"/>
  <c r="S376" i="16"/>
  <c r="R377" i="16" s="1"/>
  <c r="S375" i="17"/>
  <c r="R376" i="17" s="1"/>
  <c r="AM207" i="17"/>
  <c r="B208" i="17"/>
  <c r="S378" i="14"/>
  <c r="R379" i="14" s="1"/>
  <c r="AN206" i="14"/>
  <c r="C206" i="14"/>
  <c r="AM206" i="16"/>
  <c r="B207" i="16"/>
  <c r="U315" i="12"/>
  <c r="AO315" i="12" s="1"/>
  <c r="T315" i="12"/>
  <c r="AL205" i="12"/>
  <c r="D205" i="12"/>
  <c r="T377" i="16" l="1"/>
  <c r="U377" i="16"/>
  <c r="AO377" i="16" s="1"/>
  <c r="AL208" i="17"/>
  <c r="D208" i="17"/>
  <c r="U376" i="17"/>
  <c r="AO376" i="17" s="1"/>
  <c r="T376" i="17"/>
  <c r="S376" i="17"/>
  <c r="R377" i="17" s="1"/>
  <c r="U379" i="14"/>
  <c r="AO379" i="14" s="1"/>
  <c r="T379" i="14"/>
  <c r="AM206" i="14"/>
  <c r="B207" i="14"/>
  <c r="AL207" i="16"/>
  <c r="D207" i="16"/>
  <c r="S315" i="12"/>
  <c r="R316" i="12" s="1"/>
  <c r="AN205" i="12"/>
  <c r="C205" i="12"/>
  <c r="S377" i="16" l="1"/>
  <c r="R378" i="16" s="1"/>
  <c r="S379" i="14"/>
  <c r="R380" i="14" s="1"/>
  <c r="AN208" i="17"/>
  <c r="C208" i="17"/>
  <c r="U377" i="17"/>
  <c r="AO377" i="17" s="1"/>
  <c r="T377" i="17"/>
  <c r="AL207" i="14"/>
  <c r="D207" i="14"/>
  <c r="AN207" i="16"/>
  <c r="C207" i="16"/>
  <c r="U316" i="12"/>
  <c r="AO316" i="12" s="1"/>
  <c r="T316" i="12"/>
  <c r="AM205" i="12"/>
  <c r="B206" i="12"/>
  <c r="U380" i="14" l="1"/>
  <c r="AO380" i="14" s="1"/>
  <c r="U378" i="16"/>
  <c r="AO378" i="16" s="1"/>
  <c r="T378" i="16"/>
  <c r="T380" i="14"/>
  <c r="S377" i="17"/>
  <c r="R378" i="17" s="1"/>
  <c r="AM208" i="17"/>
  <c r="B209" i="17"/>
  <c r="AN207" i="14"/>
  <c r="C207" i="14"/>
  <c r="AM207" i="16"/>
  <c r="B208" i="16"/>
  <c r="S316" i="12"/>
  <c r="R317" i="12" s="1"/>
  <c r="AL206" i="12"/>
  <c r="D206" i="12"/>
  <c r="S380" i="14" l="1"/>
  <c r="R381" i="14" s="1"/>
  <c r="S378" i="16"/>
  <c r="R379" i="16" s="1"/>
  <c r="U379" i="16" s="1"/>
  <c r="AO379" i="16" s="1"/>
  <c r="T379" i="16"/>
  <c r="AL209" i="17"/>
  <c r="D209" i="17"/>
  <c r="U378" i="17"/>
  <c r="AO378" i="17" s="1"/>
  <c r="T378" i="17"/>
  <c r="AM207" i="14"/>
  <c r="B208" i="14"/>
  <c r="AL208" i="16"/>
  <c r="D208" i="16"/>
  <c r="T317" i="12"/>
  <c r="U317" i="12"/>
  <c r="AO317" i="12" s="1"/>
  <c r="AN206" i="12"/>
  <c r="C206" i="12"/>
  <c r="U381" i="14" l="1"/>
  <c r="T381" i="14"/>
  <c r="S379" i="16"/>
  <c r="R380" i="16" s="1"/>
  <c r="U380" i="16" s="1"/>
  <c r="AO380" i="16" s="1"/>
  <c r="S378" i="17"/>
  <c r="R379" i="17" s="1"/>
  <c r="T379" i="17"/>
  <c r="U379" i="17"/>
  <c r="AO379" i="17" s="1"/>
  <c r="AN209" i="17"/>
  <c r="C209" i="17"/>
  <c r="AL208" i="14"/>
  <c r="D208" i="14"/>
  <c r="AN208" i="16"/>
  <c r="C208" i="16"/>
  <c r="S317" i="12"/>
  <c r="R318" i="12" s="1"/>
  <c r="AM206" i="12"/>
  <c r="B207" i="12"/>
  <c r="T380" i="16" l="1"/>
  <c r="AO381" i="14"/>
  <c r="AM13" i="14" s="1"/>
  <c r="S381" i="14"/>
  <c r="S13" i="14"/>
  <c r="S15" i="14"/>
  <c r="S14" i="14"/>
  <c r="S380" i="16"/>
  <c r="R381" i="16" s="1"/>
  <c r="T381" i="16" s="1"/>
  <c r="S379" i="17"/>
  <c r="R380" i="17" s="1"/>
  <c r="U380" i="17" s="1"/>
  <c r="AO380" i="17" s="1"/>
  <c r="AM209" i="17"/>
  <c r="B210" i="17"/>
  <c r="AN208" i="14"/>
  <c r="C208" i="14"/>
  <c r="AM208" i="16"/>
  <c r="B209" i="16"/>
  <c r="T318" i="12"/>
  <c r="U318" i="12"/>
  <c r="AO318" i="12" s="1"/>
  <c r="AL207" i="12"/>
  <c r="D207" i="12"/>
  <c r="F5" i="15" l="1"/>
  <c r="F6" i="15" s="1"/>
  <c r="S16" i="14"/>
  <c r="U381" i="16"/>
  <c r="S14" i="16" s="1"/>
  <c r="T380" i="17"/>
  <c r="S380" i="17"/>
  <c r="R381" i="17" s="1"/>
  <c r="U381" i="17" s="1"/>
  <c r="AO381" i="17" s="1"/>
  <c r="AL210" i="17"/>
  <c r="D210" i="17"/>
  <c r="AM208" i="14"/>
  <c r="B209" i="14"/>
  <c r="AL209" i="16"/>
  <c r="D209" i="16"/>
  <c r="S318" i="12"/>
  <c r="R319" i="12" s="1"/>
  <c r="AN207" i="12"/>
  <c r="C207" i="12"/>
  <c r="S15" i="16" l="1"/>
  <c r="F19" i="15" s="1"/>
  <c r="F20" i="15" s="1"/>
  <c r="S13" i="16"/>
  <c r="S381" i="16"/>
  <c r="AO381" i="16"/>
  <c r="AM13" i="16" s="1"/>
  <c r="T381" i="17"/>
  <c r="S381" i="17"/>
  <c r="R382" i="17" s="1"/>
  <c r="U382" i="17" s="1"/>
  <c r="AN210" i="17"/>
  <c r="C210" i="17"/>
  <c r="AL209" i="14"/>
  <c r="D209" i="14"/>
  <c r="AN209" i="16"/>
  <c r="C209" i="16"/>
  <c r="U319" i="12"/>
  <c r="AO319" i="12" s="1"/>
  <c r="T319" i="12"/>
  <c r="AM207" i="12"/>
  <c r="B208" i="12"/>
  <c r="S16" i="16" l="1"/>
  <c r="T382" i="17"/>
  <c r="AO382" i="17"/>
  <c r="AM14" i="17" s="1"/>
  <c r="S16" i="17"/>
  <c r="F26" i="15" s="1"/>
  <c r="S15" i="17"/>
  <c r="S14" i="17"/>
  <c r="S382" i="17"/>
  <c r="AM210" i="17"/>
  <c r="B211" i="17"/>
  <c r="AN209" i="14"/>
  <c r="C209" i="14"/>
  <c r="AM209" i="16"/>
  <c r="B210" i="16"/>
  <c r="S319" i="12"/>
  <c r="R320" i="12" s="1"/>
  <c r="AL208" i="12"/>
  <c r="D208" i="12"/>
  <c r="S17" i="17" l="1"/>
  <c r="F27" i="15"/>
  <c r="AL211" i="17"/>
  <c r="D211" i="17"/>
  <c r="AM209" i="14"/>
  <c r="B210" i="14"/>
  <c r="AL210" i="16"/>
  <c r="D210" i="16"/>
  <c r="U320" i="12"/>
  <c r="AO320" i="12" s="1"/>
  <c r="T320" i="12"/>
  <c r="AN208" i="12"/>
  <c r="C208" i="12"/>
  <c r="AN211" i="17" l="1"/>
  <c r="C211" i="17"/>
  <c r="AL210" i="14"/>
  <c r="D210" i="14"/>
  <c r="AN210" i="16"/>
  <c r="C210" i="16"/>
  <c r="S320" i="12"/>
  <c r="R321" i="12" s="1"/>
  <c r="AM208" i="12"/>
  <c r="B209" i="12"/>
  <c r="AM211" i="17" l="1"/>
  <c r="B212" i="17"/>
  <c r="AN210" i="14"/>
  <c r="C210" i="14"/>
  <c r="AM210" i="16"/>
  <c r="B211" i="16"/>
  <c r="T321" i="12"/>
  <c r="U321" i="12"/>
  <c r="AO321" i="12" s="1"/>
  <c r="AL209" i="12"/>
  <c r="D209" i="12"/>
  <c r="AL212" i="17" l="1"/>
  <c r="D212" i="17"/>
  <c r="AM210" i="14"/>
  <c r="B211" i="14"/>
  <c r="AL211" i="16"/>
  <c r="D211" i="16"/>
  <c r="S321" i="12"/>
  <c r="R322" i="12" s="1"/>
  <c r="U322" i="12" s="1"/>
  <c r="AO322" i="12" s="1"/>
  <c r="AN209" i="12"/>
  <c r="C209" i="12"/>
  <c r="AN212" i="17" l="1"/>
  <c r="C212" i="17"/>
  <c r="AL211" i="14"/>
  <c r="D211" i="14"/>
  <c r="AN211" i="16"/>
  <c r="C211" i="16"/>
  <c r="T322" i="12"/>
  <c r="S322" i="12" s="1"/>
  <c r="R323" i="12" s="1"/>
  <c r="T323" i="12" s="1"/>
  <c r="AM209" i="12"/>
  <c r="B210" i="12"/>
  <c r="AM212" i="17" l="1"/>
  <c r="B213" i="17"/>
  <c r="AN211" i="14"/>
  <c r="C211" i="14"/>
  <c r="AM211" i="16"/>
  <c r="B212" i="16"/>
  <c r="U323" i="12"/>
  <c r="AO323" i="12" s="1"/>
  <c r="AL210" i="12"/>
  <c r="D210" i="12"/>
  <c r="AL213" i="17" l="1"/>
  <c r="D213" i="17"/>
  <c r="AM211" i="14"/>
  <c r="B212" i="14"/>
  <c r="AL212" i="16"/>
  <c r="D212" i="16"/>
  <c r="S323" i="12"/>
  <c r="R324" i="12" s="1"/>
  <c r="T324" i="12" s="1"/>
  <c r="AN210" i="12"/>
  <c r="C210" i="12"/>
  <c r="AN213" i="17" l="1"/>
  <c r="C213" i="17"/>
  <c r="AL212" i="14"/>
  <c r="D212" i="14"/>
  <c r="AN212" i="16"/>
  <c r="C212" i="16"/>
  <c r="U324" i="12"/>
  <c r="AO324" i="12" s="1"/>
  <c r="AM210" i="12"/>
  <c r="B211" i="12"/>
  <c r="AM213" i="17" l="1"/>
  <c r="B214" i="17"/>
  <c r="AN212" i="14"/>
  <c r="C212" i="14"/>
  <c r="AM212" i="16"/>
  <c r="B213" i="16"/>
  <c r="S324" i="12"/>
  <c r="R325" i="12" s="1"/>
  <c r="U325" i="12" s="1"/>
  <c r="AO325" i="12" s="1"/>
  <c r="AL211" i="12"/>
  <c r="D211" i="12"/>
  <c r="AL214" i="17" l="1"/>
  <c r="D214" i="17"/>
  <c r="AM212" i="14"/>
  <c r="B213" i="14"/>
  <c r="AL213" i="16"/>
  <c r="D213" i="16"/>
  <c r="T325" i="12"/>
  <c r="S325" i="12" s="1"/>
  <c r="R326" i="12" s="1"/>
  <c r="AN211" i="12"/>
  <c r="C211" i="12"/>
  <c r="AN214" i="17" l="1"/>
  <c r="C214" i="17"/>
  <c r="AL213" i="14"/>
  <c r="D213" i="14"/>
  <c r="AN213" i="16"/>
  <c r="C213" i="16"/>
  <c r="T326" i="12"/>
  <c r="U326" i="12"/>
  <c r="AO326" i="12" s="1"/>
  <c r="AM211" i="12"/>
  <c r="B212" i="12"/>
  <c r="AM214" i="17" l="1"/>
  <c r="B215" i="17"/>
  <c r="AN213" i="14"/>
  <c r="C213" i="14"/>
  <c r="AM213" i="16"/>
  <c r="B214" i="16"/>
  <c r="S326" i="12"/>
  <c r="R327" i="12" s="1"/>
  <c r="T327" i="12" s="1"/>
  <c r="AL212" i="12"/>
  <c r="D212" i="12"/>
  <c r="AL215" i="17" l="1"/>
  <c r="D215" i="17"/>
  <c r="AM213" i="14"/>
  <c r="B214" i="14"/>
  <c r="AL214" i="16"/>
  <c r="D214" i="16"/>
  <c r="U327" i="12"/>
  <c r="AO327" i="12" s="1"/>
  <c r="AN212" i="12"/>
  <c r="C212" i="12"/>
  <c r="AN215" i="17" l="1"/>
  <c r="C215" i="17"/>
  <c r="AL214" i="14"/>
  <c r="D214" i="14"/>
  <c r="AN214" i="16"/>
  <c r="C214" i="16"/>
  <c r="S327" i="12"/>
  <c r="R328" i="12" s="1"/>
  <c r="T328" i="12" s="1"/>
  <c r="AM212" i="12"/>
  <c r="B213" i="12"/>
  <c r="AM215" i="17" l="1"/>
  <c r="B216" i="17"/>
  <c r="AN214" i="14"/>
  <c r="C214" i="14"/>
  <c r="AM214" i="16"/>
  <c r="B215" i="16"/>
  <c r="U328" i="12"/>
  <c r="AO328" i="12" s="1"/>
  <c r="AL213" i="12"/>
  <c r="D213" i="12"/>
  <c r="AL216" i="17" l="1"/>
  <c r="D216" i="17"/>
  <c r="AM214" i="14"/>
  <c r="B215" i="14"/>
  <c r="AL215" i="16"/>
  <c r="D215" i="16"/>
  <c r="S328" i="12"/>
  <c r="R329" i="12" s="1"/>
  <c r="AN213" i="12"/>
  <c r="C213" i="12"/>
  <c r="AN216" i="17" l="1"/>
  <c r="C216" i="17"/>
  <c r="AL215" i="14"/>
  <c r="D215" i="14"/>
  <c r="AN215" i="16"/>
  <c r="C215" i="16"/>
  <c r="U329" i="12"/>
  <c r="AO329" i="12" s="1"/>
  <c r="T329" i="12"/>
  <c r="AM213" i="12"/>
  <c r="B214" i="12"/>
  <c r="AM216" i="17" l="1"/>
  <c r="B217" i="17"/>
  <c r="AN215" i="14"/>
  <c r="C215" i="14"/>
  <c r="AM215" i="16"/>
  <c r="B216" i="16"/>
  <c r="S329" i="12"/>
  <c r="R330" i="12" s="1"/>
  <c r="AL214" i="12"/>
  <c r="D214" i="12"/>
  <c r="AL217" i="17" l="1"/>
  <c r="D217" i="17"/>
  <c r="AM215" i="14"/>
  <c r="B216" i="14"/>
  <c r="AL216" i="16"/>
  <c r="D216" i="16"/>
  <c r="U330" i="12"/>
  <c r="AO330" i="12" s="1"/>
  <c r="T330" i="12"/>
  <c r="AN214" i="12"/>
  <c r="C214" i="12"/>
  <c r="AN217" i="17" l="1"/>
  <c r="C217" i="17"/>
  <c r="AL216" i="14"/>
  <c r="D216" i="14"/>
  <c r="AN216" i="16"/>
  <c r="C216" i="16"/>
  <c r="S330" i="12"/>
  <c r="R331" i="12" s="1"/>
  <c r="U331" i="12" s="1"/>
  <c r="AM214" i="12"/>
  <c r="B215" i="12"/>
  <c r="AM217" i="17" l="1"/>
  <c r="B218" i="17"/>
  <c r="AN216" i="14"/>
  <c r="C216" i="14"/>
  <c r="AM216" i="16"/>
  <c r="B217" i="16"/>
  <c r="T331" i="12"/>
  <c r="S331" i="12" s="1"/>
  <c r="R332" i="12" s="1"/>
  <c r="AO331" i="12"/>
  <c r="AL215" i="12"/>
  <c r="D215" i="12"/>
  <c r="AL218" i="17" l="1"/>
  <c r="D218" i="17"/>
  <c r="AM216" i="14"/>
  <c r="B217" i="14"/>
  <c r="AL217" i="16"/>
  <c r="D217" i="16"/>
  <c r="U332" i="12"/>
  <c r="AO332" i="12" s="1"/>
  <c r="T332" i="12"/>
  <c r="AN215" i="12"/>
  <c r="C215" i="12"/>
  <c r="AN218" i="17" l="1"/>
  <c r="C218" i="17"/>
  <c r="AL217" i="14"/>
  <c r="D217" i="14"/>
  <c r="AN217" i="16"/>
  <c r="C217" i="16"/>
  <c r="S332" i="12"/>
  <c r="R333" i="12" s="1"/>
  <c r="T333" i="12" s="1"/>
  <c r="AM215" i="12"/>
  <c r="B216" i="12"/>
  <c r="AM218" i="17" l="1"/>
  <c r="B219" i="17"/>
  <c r="AN217" i="14"/>
  <c r="C217" i="14"/>
  <c r="AM217" i="16"/>
  <c r="B218" i="16"/>
  <c r="U333" i="12"/>
  <c r="AO333" i="12" s="1"/>
  <c r="AL216" i="12"/>
  <c r="D216" i="12"/>
  <c r="AL219" i="17" l="1"/>
  <c r="D219" i="17"/>
  <c r="S333" i="12"/>
  <c r="R334" i="12" s="1"/>
  <c r="U334" i="12" s="1"/>
  <c r="AO334" i="12" s="1"/>
  <c r="AM217" i="14"/>
  <c r="B218" i="14"/>
  <c r="AL218" i="16"/>
  <c r="D218" i="16"/>
  <c r="AN216" i="12"/>
  <c r="C216" i="12"/>
  <c r="AN219" i="17" l="1"/>
  <c r="C219" i="17"/>
  <c r="T334" i="12"/>
  <c r="S334" i="12" s="1"/>
  <c r="R335" i="12" s="1"/>
  <c r="T335" i="12" s="1"/>
  <c r="AL218" i="14"/>
  <c r="D218" i="14"/>
  <c r="AN218" i="16"/>
  <c r="C218" i="16"/>
  <c r="AM216" i="12"/>
  <c r="B217" i="12"/>
  <c r="AM219" i="17" l="1"/>
  <c r="B220" i="17"/>
  <c r="U335" i="12"/>
  <c r="AO335" i="12" s="1"/>
  <c r="AN218" i="14"/>
  <c r="C218" i="14"/>
  <c r="AM218" i="16"/>
  <c r="B219" i="16"/>
  <c r="AL217" i="12"/>
  <c r="D217" i="12"/>
  <c r="S335" i="12" l="1"/>
  <c r="R336" i="12" s="1"/>
  <c r="AL220" i="17"/>
  <c r="D220" i="17"/>
  <c r="AM218" i="14"/>
  <c r="B219" i="14"/>
  <c r="AL219" i="16"/>
  <c r="D219" i="16"/>
  <c r="T336" i="12"/>
  <c r="U336" i="12"/>
  <c r="AO336" i="12" s="1"/>
  <c r="AN217" i="12"/>
  <c r="C217" i="12"/>
  <c r="AN220" i="17" l="1"/>
  <c r="C220" i="17"/>
  <c r="AL219" i="14"/>
  <c r="D219" i="14"/>
  <c r="AN219" i="16"/>
  <c r="C219" i="16"/>
  <c r="S336" i="12"/>
  <c r="R337" i="12" s="1"/>
  <c r="AM217" i="12"/>
  <c r="B218" i="12"/>
  <c r="AM220" i="17" l="1"/>
  <c r="B221" i="17"/>
  <c r="AN219" i="14"/>
  <c r="C219" i="14"/>
  <c r="AM219" i="16"/>
  <c r="B220" i="16"/>
  <c r="T337" i="12"/>
  <c r="U337" i="12"/>
  <c r="AO337" i="12" s="1"/>
  <c r="AL218" i="12"/>
  <c r="D218" i="12"/>
  <c r="AL221" i="17" l="1"/>
  <c r="D221" i="17"/>
  <c r="AM219" i="14"/>
  <c r="B220" i="14"/>
  <c r="AL220" i="16"/>
  <c r="D220" i="16"/>
  <c r="S337" i="12"/>
  <c r="R338" i="12" s="1"/>
  <c r="T338" i="12" s="1"/>
  <c r="AN218" i="12"/>
  <c r="C218" i="12"/>
  <c r="AN221" i="17" l="1"/>
  <c r="C221" i="17"/>
  <c r="AL220" i="14"/>
  <c r="D220" i="14"/>
  <c r="AN220" i="16"/>
  <c r="C220" i="16"/>
  <c r="U338" i="12"/>
  <c r="AO338" i="12" s="1"/>
  <c r="AM218" i="12"/>
  <c r="B219" i="12"/>
  <c r="AM221" i="17" l="1"/>
  <c r="B222" i="17"/>
  <c r="AN220" i="14"/>
  <c r="C220" i="14"/>
  <c r="AM220" i="16"/>
  <c r="B221" i="16"/>
  <c r="S338" i="12"/>
  <c r="R339" i="12" s="1"/>
  <c r="U339" i="12" s="1"/>
  <c r="AO339" i="12" s="1"/>
  <c r="AL219" i="12"/>
  <c r="D219" i="12"/>
  <c r="AL222" i="17" l="1"/>
  <c r="D222" i="17"/>
  <c r="AM220" i="14"/>
  <c r="B221" i="14"/>
  <c r="AL221" i="16"/>
  <c r="D221" i="16"/>
  <c r="T339" i="12"/>
  <c r="S339" i="12" s="1"/>
  <c r="R340" i="12" s="1"/>
  <c r="AN219" i="12"/>
  <c r="C219" i="12"/>
  <c r="AN222" i="17" l="1"/>
  <c r="C222" i="17"/>
  <c r="AL221" i="14"/>
  <c r="D221" i="14"/>
  <c r="AN221" i="16"/>
  <c r="C221" i="16"/>
  <c r="T340" i="12"/>
  <c r="U340" i="12"/>
  <c r="AO340" i="12" s="1"/>
  <c r="AM219" i="12"/>
  <c r="B220" i="12"/>
  <c r="AM222" i="17" l="1"/>
  <c r="B223" i="17"/>
  <c r="AN221" i="14"/>
  <c r="C221" i="14"/>
  <c r="AM221" i="16"/>
  <c r="B222" i="16"/>
  <c r="S340" i="12"/>
  <c r="R341" i="12" s="1"/>
  <c r="T341" i="12" s="1"/>
  <c r="AL220" i="12"/>
  <c r="D220" i="12"/>
  <c r="AL223" i="17" l="1"/>
  <c r="D223" i="17"/>
  <c r="AM221" i="14"/>
  <c r="B222" i="14"/>
  <c r="AL222" i="16"/>
  <c r="D222" i="16"/>
  <c r="U341" i="12"/>
  <c r="AO341" i="12" s="1"/>
  <c r="AN220" i="12"/>
  <c r="C220" i="12"/>
  <c r="AN223" i="17" l="1"/>
  <c r="C223" i="17"/>
  <c r="AL222" i="14"/>
  <c r="D222" i="14"/>
  <c r="AN222" i="16"/>
  <c r="C222" i="16"/>
  <c r="S341" i="12"/>
  <c r="R342" i="12" s="1"/>
  <c r="U342" i="12" s="1"/>
  <c r="AO342" i="12" s="1"/>
  <c r="AM220" i="12"/>
  <c r="B221" i="12"/>
  <c r="AM223" i="17" l="1"/>
  <c r="B224" i="17"/>
  <c r="AN222" i="14"/>
  <c r="C222" i="14"/>
  <c r="AM222" i="16"/>
  <c r="B223" i="16"/>
  <c r="T342" i="12"/>
  <c r="S342" i="12" s="1"/>
  <c r="R343" i="12" s="1"/>
  <c r="U343" i="12" s="1"/>
  <c r="AO343" i="12" s="1"/>
  <c r="AL221" i="12"/>
  <c r="D221" i="12"/>
  <c r="AL224" i="17" l="1"/>
  <c r="D224" i="17"/>
  <c r="AM222" i="14"/>
  <c r="B223" i="14"/>
  <c r="AL223" i="16"/>
  <c r="D223" i="16"/>
  <c r="T343" i="12"/>
  <c r="S343" i="12" s="1"/>
  <c r="R344" i="12" s="1"/>
  <c r="AN221" i="12"/>
  <c r="C221" i="12"/>
  <c r="AN224" i="17" l="1"/>
  <c r="C224" i="17"/>
  <c r="AL223" i="14"/>
  <c r="D223" i="14"/>
  <c r="AN223" i="16"/>
  <c r="C223" i="16"/>
  <c r="U344" i="12"/>
  <c r="AO344" i="12" s="1"/>
  <c r="T344" i="12"/>
  <c r="AM221" i="12"/>
  <c r="B222" i="12"/>
  <c r="AM224" i="17" l="1"/>
  <c r="B225" i="17"/>
  <c r="AN223" i="14"/>
  <c r="C223" i="14"/>
  <c r="AM223" i="16"/>
  <c r="B224" i="16"/>
  <c r="S344" i="12"/>
  <c r="R345" i="12" s="1"/>
  <c r="AL222" i="12"/>
  <c r="D222" i="12"/>
  <c r="AL225" i="17" l="1"/>
  <c r="D225" i="17"/>
  <c r="AM223" i="14"/>
  <c r="B224" i="14"/>
  <c r="AL224" i="16"/>
  <c r="D224" i="16"/>
  <c r="T345" i="12"/>
  <c r="U345" i="12"/>
  <c r="AO345" i="12" s="1"/>
  <c r="AN222" i="12"/>
  <c r="C222" i="12"/>
  <c r="AN225" i="17" l="1"/>
  <c r="C225" i="17"/>
  <c r="AL224" i="14"/>
  <c r="D224" i="14"/>
  <c r="AN224" i="16"/>
  <c r="C224" i="16"/>
  <c r="S345" i="12"/>
  <c r="R346" i="12" s="1"/>
  <c r="U346" i="12" s="1"/>
  <c r="AO346" i="12" s="1"/>
  <c r="AM222" i="12"/>
  <c r="B223" i="12"/>
  <c r="AM225" i="17" l="1"/>
  <c r="B226" i="17"/>
  <c r="AN224" i="14"/>
  <c r="C224" i="14"/>
  <c r="AM224" i="16"/>
  <c r="B225" i="16"/>
  <c r="T346" i="12"/>
  <c r="S346" i="12" s="1"/>
  <c r="R347" i="12" s="1"/>
  <c r="AL223" i="12"/>
  <c r="D223" i="12"/>
  <c r="AL226" i="17" l="1"/>
  <c r="D226" i="17"/>
  <c r="AM224" i="14"/>
  <c r="B225" i="14"/>
  <c r="AL225" i="16"/>
  <c r="D225" i="16"/>
  <c r="U347" i="12"/>
  <c r="AO347" i="12" s="1"/>
  <c r="T347" i="12"/>
  <c r="AN223" i="12"/>
  <c r="C223" i="12"/>
  <c r="AN226" i="17" l="1"/>
  <c r="C226" i="17"/>
  <c r="AL225" i="14"/>
  <c r="D225" i="14"/>
  <c r="AN225" i="16"/>
  <c r="C225" i="16"/>
  <c r="S347" i="12"/>
  <c r="R348" i="12" s="1"/>
  <c r="T348" i="12" s="1"/>
  <c r="AM223" i="12"/>
  <c r="B224" i="12"/>
  <c r="AM226" i="17" l="1"/>
  <c r="B227" i="17"/>
  <c r="AN225" i="14"/>
  <c r="C225" i="14"/>
  <c r="AM225" i="16"/>
  <c r="B226" i="16"/>
  <c r="U348" i="12"/>
  <c r="AO348" i="12" s="1"/>
  <c r="AL224" i="12"/>
  <c r="D224" i="12"/>
  <c r="AL227" i="17" l="1"/>
  <c r="D227" i="17"/>
  <c r="AM225" i="14"/>
  <c r="B226" i="14"/>
  <c r="AL226" i="16"/>
  <c r="D226" i="16"/>
  <c r="S348" i="12"/>
  <c r="R349" i="12" s="1"/>
  <c r="U349" i="12" s="1"/>
  <c r="AO349" i="12" s="1"/>
  <c r="AN224" i="12"/>
  <c r="C224" i="12"/>
  <c r="AN227" i="17" l="1"/>
  <c r="C227" i="17"/>
  <c r="AL226" i="14"/>
  <c r="D226" i="14"/>
  <c r="AN226" i="16"/>
  <c r="C226" i="16"/>
  <c r="T349" i="12"/>
  <c r="S349" i="12" s="1"/>
  <c r="R350" i="12" s="1"/>
  <c r="AM224" i="12"/>
  <c r="B225" i="12"/>
  <c r="AM227" i="17" l="1"/>
  <c r="B228" i="17"/>
  <c r="AN226" i="14"/>
  <c r="C226" i="14"/>
  <c r="AM226" i="16"/>
  <c r="B227" i="16"/>
  <c r="T350" i="12"/>
  <c r="U350" i="12"/>
  <c r="AO350" i="12" s="1"/>
  <c r="AL225" i="12"/>
  <c r="D225" i="12"/>
  <c r="AL228" i="17" l="1"/>
  <c r="D228" i="17"/>
  <c r="AM226" i="14"/>
  <c r="B227" i="14"/>
  <c r="AL227" i="16"/>
  <c r="D227" i="16"/>
  <c r="S350" i="12"/>
  <c r="R351" i="12" s="1"/>
  <c r="T351" i="12" s="1"/>
  <c r="AN225" i="12"/>
  <c r="C225" i="12"/>
  <c r="AN228" i="17" l="1"/>
  <c r="C228" i="17"/>
  <c r="AL227" i="14"/>
  <c r="D227" i="14"/>
  <c r="AN227" i="16"/>
  <c r="C227" i="16"/>
  <c r="U351" i="12"/>
  <c r="AO351" i="12" s="1"/>
  <c r="AM225" i="12"/>
  <c r="B226" i="12"/>
  <c r="AM228" i="17" l="1"/>
  <c r="B229" i="17"/>
  <c r="AN227" i="14"/>
  <c r="C227" i="14"/>
  <c r="AM227" i="16"/>
  <c r="B228" i="16"/>
  <c r="S351" i="12"/>
  <c r="R352" i="12" s="1"/>
  <c r="U352" i="12" s="1"/>
  <c r="AO352" i="12" s="1"/>
  <c r="AL226" i="12"/>
  <c r="D226" i="12"/>
  <c r="AL229" i="17" l="1"/>
  <c r="D229" i="17"/>
  <c r="AM227" i="14"/>
  <c r="B228" i="14"/>
  <c r="AL228" i="16"/>
  <c r="D228" i="16"/>
  <c r="T352" i="12"/>
  <c r="S352" i="12" s="1"/>
  <c r="R353" i="12" s="1"/>
  <c r="AN226" i="12"/>
  <c r="C226" i="12"/>
  <c r="AN229" i="17" l="1"/>
  <c r="C229" i="17"/>
  <c r="AL228" i="14"/>
  <c r="D228" i="14"/>
  <c r="AN228" i="16"/>
  <c r="C228" i="16"/>
  <c r="T353" i="12"/>
  <c r="U353" i="12"/>
  <c r="AO353" i="12" s="1"/>
  <c r="AM226" i="12"/>
  <c r="B227" i="12"/>
  <c r="AM229" i="17" l="1"/>
  <c r="B230" i="17"/>
  <c r="AN228" i="14"/>
  <c r="C228" i="14"/>
  <c r="AM228" i="16"/>
  <c r="B229" i="16"/>
  <c r="S353" i="12"/>
  <c r="R354" i="12" s="1"/>
  <c r="T354" i="12" s="1"/>
  <c r="AL227" i="12"/>
  <c r="D227" i="12"/>
  <c r="AL230" i="17" l="1"/>
  <c r="D230" i="17"/>
  <c r="AM228" i="14"/>
  <c r="B229" i="14"/>
  <c r="AL229" i="16"/>
  <c r="D229" i="16"/>
  <c r="U354" i="12"/>
  <c r="AO354" i="12" s="1"/>
  <c r="AN227" i="12"/>
  <c r="C227" i="12"/>
  <c r="AN230" i="17" l="1"/>
  <c r="C230" i="17"/>
  <c r="AL229" i="14"/>
  <c r="D229" i="14"/>
  <c r="AN229" i="16"/>
  <c r="C229" i="16"/>
  <c r="S354" i="12"/>
  <c r="R355" i="12" s="1"/>
  <c r="T355" i="12" s="1"/>
  <c r="AM227" i="12"/>
  <c r="B228" i="12"/>
  <c r="AM230" i="17" l="1"/>
  <c r="B231" i="17"/>
  <c r="AN229" i="14"/>
  <c r="C229" i="14"/>
  <c r="AM229" i="16"/>
  <c r="B230" i="16"/>
  <c r="U355" i="12"/>
  <c r="AO355" i="12" s="1"/>
  <c r="AL228" i="12"/>
  <c r="D228" i="12"/>
  <c r="AL231" i="17" l="1"/>
  <c r="D231" i="17"/>
  <c r="AM229" i="14"/>
  <c r="B230" i="14"/>
  <c r="AL230" i="16"/>
  <c r="D230" i="16"/>
  <c r="S355" i="12"/>
  <c r="R356" i="12" s="1"/>
  <c r="T356" i="12" s="1"/>
  <c r="AN228" i="12"/>
  <c r="C228" i="12"/>
  <c r="AN231" i="17" l="1"/>
  <c r="C231" i="17"/>
  <c r="AL230" i="14"/>
  <c r="D230" i="14"/>
  <c r="AN230" i="16"/>
  <c r="C230" i="16"/>
  <c r="U356" i="12"/>
  <c r="AO356" i="12" s="1"/>
  <c r="AM228" i="12"/>
  <c r="B229" i="12"/>
  <c r="AM231" i="17" l="1"/>
  <c r="B232" i="17"/>
  <c r="AN230" i="14"/>
  <c r="C230" i="14"/>
  <c r="AM230" i="16"/>
  <c r="B231" i="16"/>
  <c r="S356" i="12"/>
  <c r="R357" i="12" s="1"/>
  <c r="U357" i="12" s="1"/>
  <c r="AO357" i="12" s="1"/>
  <c r="AL229" i="12"/>
  <c r="D229" i="12"/>
  <c r="AL232" i="17" l="1"/>
  <c r="D232" i="17"/>
  <c r="AM230" i="14"/>
  <c r="B231" i="14"/>
  <c r="AL231" i="16"/>
  <c r="D231" i="16"/>
  <c r="T357" i="12"/>
  <c r="S357" i="12" s="1"/>
  <c r="R358" i="12" s="1"/>
  <c r="AN229" i="12"/>
  <c r="C229" i="12"/>
  <c r="AN232" i="17" l="1"/>
  <c r="C232" i="17"/>
  <c r="AL231" i="14"/>
  <c r="D231" i="14"/>
  <c r="AN231" i="16"/>
  <c r="C231" i="16"/>
  <c r="T358" i="12"/>
  <c r="U358" i="12"/>
  <c r="AO358" i="12" s="1"/>
  <c r="AM229" i="12"/>
  <c r="B230" i="12"/>
  <c r="AM232" i="17" l="1"/>
  <c r="B233" i="17"/>
  <c r="AN231" i="14"/>
  <c r="C231" i="14"/>
  <c r="AM231" i="16"/>
  <c r="B232" i="16"/>
  <c r="S358" i="12"/>
  <c r="R359" i="12" s="1"/>
  <c r="U359" i="12" s="1"/>
  <c r="AO359" i="12" s="1"/>
  <c r="AL230" i="12"/>
  <c r="D230" i="12"/>
  <c r="AL233" i="17" l="1"/>
  <c r="D233" i="17"/>
  <c r="AM231" i="14"/>
  <c r="B232" i="14"/>
  <c r="AL232" i="16"/>
  <c r="D232" i="16"/>
  <c r="T359" i="12"/>
  <c r="S359" i="12" s="1"/>
  <c r="R360" i="12" s="1"/>
  <c r="AN230" i="12"/>
  <c r="C230" i="12"/>
  <c r="AN233" i="17" l="1"/>
  <c r="C233" i="17"/>
  <c r="AL232" i="14"/>
  <c r="D232" i="14"/>
  <c r="AN232" i="16"/>
  <c r="C232" i="16"/>
  <c r="U360" i="12"/>
  <c r="AO360" i="12" s="1"/>
  <c r="T360" i="12"/>
  <c r="AM230" i="12"/>
  <c r="B231" i="12"/>
  <c r="AM233" i="17" l="1"/>
  <c r="B234" i="17"/>
  <c r="AN232" i="14"/>
  <c r="C232" i="14"/>
  <c r="AM232" i="16"/>
  <c r="B233" i="16"/>
  <c r="S360" i="12"/>
  <c r="R361" i="12" s="1"/>
  <c r="AL231" i="12"/>
  <c r="D231" i="12"/>
  <c r="AL234" i="17" l="1"/>
  <c r="D234" i="17"/>
  <c r="AM232" i="14"/>
  <c r="B233" i="14"/>
  <c r="AL233" i="16"/>
  <c r="D233" i="16"/>
  <c r="T361" i="12"/>
  <c r="U361" i="12"/>
  <c r="AO361" i="12" s="1"/>
  <c r="AN231" i="12"/>
  <c r="C231" i="12"/>
  <c r="AN234" i="17" l="1"/>
  <c r="C234" i="17"/>
  <c r="AL233" i="14"/>
  <c r="D233" i="14"/>
  <c r="AN233" i="16"/>
  <c r="C233" i="16"/>
  <c r="S361" i="12"/>
  <c r="R362" i="12" s="1"/>
  <c r="U362" i="12" s="1"/>
  <c r="AO362" i="12" s="1"/>
  <c r="AM231" i="12"/>
  <c r="B232" i="12"/>
  <c r="AM234" i="17" l="1"/>
  <c r="B235" i="17"/>
  <c r="AN233" i="14"/>
  <c r="C233" i="14"/>
  <c r="AM233" i="16"/>
  <c r="B234" i="16"/>
  <c r="T362" i="12"/>
  <c r="S362" i="12" s="1"/>
  <c r="R363" i="12" s="1"/>
  <c r="AL232" i="12"/>
  <c r="D232" i="12"/>
  <c r="AL235" i="17" l="1"/>
  <c r="D235" i="17"/>
  <c r="AM233" i="14"/>
  <c r="B234" i="14"/>
  <c r="AL234" i="16"/>
  <c r="D234" i="16"/>
  <c r="T363" i="12"/>
  <c r="U363" i="12"/>
  <c r="AO363" i="12" s="1"/>
  <c r="AN232" i="12"/>
  <c r="C232" i="12"/>
  <c r="AN235" i="17" l="1"/>
  <c r="C235" i="17"/>
  <c r="AL234" i="14"/>
  <c r="D234" i="14"/>
  <c r="AN234" i="16"/>
  <c r="C234" i="16"/>
  <c r="S363" i="12"/>
  <c r="R364" i="12" s="1"/>
  <c r="U364" i="12" s="1"/>
  <c r="AO364" i="12" s="1"/>
  <c r="AM232" i="12"/>
  <c r="B233" i="12"/>
  <c r="AM235" i="17" l="1"/>
  <c r="B236" i="17"/>
  <c r="AN234" i="14"/>
  <c r="C234" i="14"/>
  <c r="AM234" i="16"/>
  <c r="B235" i="16"/>
  <c r="T364" i="12"/>
  <c r="S364" i="12" s="1"/>
  <c r="R365" i="12" s="1"/>
  <c r="AL233" i="12"/>
  <c r="D233" i="12"/>
  <c r="AL236" i="17" l="1"/>
  <c r="D236" i="17"/>
  <c r="AM234" i="14"/>
  <c r="B235" i="14"/>
  <c r="AL235" i="16"/>
  <c r="D235" i="16"/>
  <c r="T365" i="12"/>
  <c r="U365" i="12"/>
  <c r="AO365" i="12" s="1"/>
  <c r="AN233" i="12"/>
  <c r="C233" i="12"/>
  <c r="AN236" i="17" l="1"/>
  <c r="C236" i="17"/>
  <c r="AL235" i="14"/>
  <c r="D235" i="14"/>
  <c r="AN235" i="16"/>
  <c r="C235" i="16"/>
  <c r="S365" i="12"/>
  <c r="R366" i="12" s="1"/>
  <c r="AM233" i="12"/>
  <c r="B234" i="12"/>
  <c r="AM236" i="17" l="1"/>
  <c r="B237" i="17"/>
  <c r="AN235" i="14"/>
  <c r="C235" i="14"/>
  <c r="AM235" i="16"/>
  <c r="B236" i="16"/>
  <c r="T366" i="12"/>
  <c r="U366" i="12"/>
  <c r="AO366" i="12" s="1"/>
  <c r="AL234" i="12"/>
  <c r="D234" i="12"/>
  <c r="AL237" i="17" l="1"/>
  <c r="D237" i="17"/>
  <c r="AM235" i="14"/>
  <c r="B236" i="14"/>
  <c r="AL236" i="16"/>
  <c r="D236" i="16"/>
  <c r="S366" i="12"/>
  <c r="R367" i="12" s="1"/>
  <c r="AN234" i="12"/>
  <c r="C234" i="12"/>
  <c r="AN237" i="17" l="1"/>
  <c r="C237" i="17"/>
  <c r="AL236" i="14"/>
  <c r="D236" i="14"/>
  <c r="AN236" i="16"/>
  <c r="C236" i="16"/>
  <c r="T367" i="12"/>
  <c r="U367" i="12"/>
  <c r="AO367" i="12" s="1"/>
  <c r="AM234" i="12"/>
  <c r="B235" i="12"/>
  <c r="AM237" i="17" l="1"/>
  <c r="B238" i="17"/>
  <c r="AN236" i="14"/>
  <c r="C236" i="14"/>
  <c r="AM236" i="16"/>
  <c r="B237" i="16"/>
  <c r="S367" i="12"/>
  <c r="R368" i="12" s="1"/>
  <c r="T368" i="12" s="1"/>
  <c r="AL235" i="12"/>
  <c r="D235" i="12"/>
  <c r="AL238" i="17" l="1"/>
  <c r="D238" i="17"/>
  <c r="AM236" i="14"/>
  <c r="B237" i="14"/>
  <c r="AL237" i="16"/>
  <c r="D237" i="16"/>
  <c r="U368" i="12"/>
  <c r="AO368" i="12" s="1"/>
  <c r="AN235" i="12"/>
  <c r="C235" i="12"/>
  <c r="AN238" i="17" l="1"/>
  <c r="C238" i="17"/>
  <c r="AL237" i="14"/>
  <c r="D237" i="14"/>
  <c r="AN237" i="16"/>
  <c r="C237" i="16"/>
  <c r="S368" i="12"/>
  <c r="R369" i="12" s="1"/>
  <c r="U369" i="12" s="1"/>
  <c r="AM235" i="12"/>
  <c r="B236" i="12"/>
  <c r="AM238" i="17" l="1"/>
  <c r="B239" i="17"/>
  <c r="AN237" i="14"/>
  <c r="C237" i="14"/>
  <c r="AM237" i="16"/>
  <c r="B238" i="16"/>
  <c r="T369" i="12"/>
  <c r="S369" i="12" s="1"/>
  <c r="R370" i="12" s="1"/>
  <c r="AO369" i="12"/>
  <c r="AL236" i="12"/>
  <c r="D236" i="12"/>
  <c r="AL239" i="17" l="1"/>
  <c r="D239" i="17"/>
  <c r="AM237" i="14"/>
  <c r="B238" i="14"/>
  <c r="AL238" i="16"/>
  <c r="D238" i="16"/>
  <c r="T370" i="12"/>
  <c r="U370" i="12"/>
  <c r="AN236" i="12"/>
  <c r="C236" i="12"/>
  <c r="AN239" i="17" l="1"/>
  <c r="C239" i="17"/>
  <c r="AL238" i="14"/>
  <c r="D238" i="14"/>
  <c r="AN238" i="16"/>
  <c r="C238" i="16"/>
  <c r="AO370" i="12"/>
  <c r="S370" i="12"/>
  <c r="R371" i="12" s="1"/>
  <c r="AM236" i="12"/>
  <c r="B237" i="12"/>
  <c r="AM239" i="17" l="1"/>
  <c r="B240" i="17"/>
  <c r="AN238" i="14"/>
  <c r="C238" i="14"/>
  <c r="AM238" i="16"/>
  <c r="B239" i="16"/>
  <c r="U371" i="12"/>
  <c r="T371" i="12"/>
  <c r="AL237" i="12"/>
  <c r="D237" i="12"/>
  <c r="AL240" i="17" l="1"/>
  <c r="D240" i="17"/>
  <c r="AM238" i="14"/>
  <c r="B239" i="14"/>
  <c r="AL239" i="16"/>
  <c r="D239" i="16"/>
  <c r="AO371" i="12"/>
  <c r="S371" i="12"/>
  <c r="R372" i="12" s="1"/>
  <c r="AN237" i="12"/>
  <c r="C237" i="12"/>
  <c r="AN240" i="17" l="1"/>
  <c r="C240" i="17"/>
  <c r="AL239" i="14"/>
  <c r="D239" i="14"/>
  <c r="AN239" i="16"/>
  <c r="C239" i="16"/>
  <c r="U372" i="12"/>
  <c r="T372" i="12"/>
  <c r="AM237" i="12"/>
  <c r="B238" i="12"/>
  <c r="AM240" i="17" l="1"/>
  <c r="B241" i="17"/>
  <c r="AN239" i="14"/>
  <c r="C239" i="14"/>
  <c r="AM239" i="16"/>
  <c r="B240" i="16"/>
  <c r="AO372" i="12"/>
  <c r="S372" i="12"/>
  <c r="R373" i="12" s="1"/>
  <c r="AL238" i="12"/>
  <c r="D238" i="12"/>
  <c r="AL241" i="17" l="1"/>
  <c r="D241" i="17"/>
  <c r="AM239" i="14"/>
  <c r="B240" i="14"/>
  <c r="AL240" i="16"/>
  <c r="D240" i="16"/>
  <c r="T373" i="12"/>
  <c r="U373" i="12"/>
  <c r="AO373" i="12" s="1"/>
  <c r="AN238" i="12"/>
  <c r="C238" i="12"/>
  <c r="AN241" i="17" l="1"/>
  <c r="C241" i="17"/>
  <c r="AL240" i="14"/>
  <c r="D240" i="14"/>
  <c r="AN240" i="16"/>
  <c r="C240" i="16"/>
  <c r="S373" i="12"/>
  <c r="R374" i="12" s="1"/>
  <c r="T374" i="12" s="1"/>
  <c r="AM238" i="12"/>
  <c r="B239" i="12"/>
  <c r="AM241" i="17" l="1"/>
  <c r="B242" i="17"/>
  <c r="AN240" i="14"/>
  <c r="C240" i="14"/>
  <c r="AM240" i="16"/>
  <c r="B241" i="16"/>
  <c r="U374" i="12"/>
  <c r="AO374" i="12" s="1"/>
  <c r="AL239" i="12"/>
  <c r="D239" i="12"/>
  <c r="AL242" i="17" l="1"/>
  <c r="D242" i="17"/>
  <c r="AM240" i="14"/>
  <c r="B241" i="14"/>
  <c r="AL241" i="16"/>
  <c r="D241" i="16"/>
  <c r="S374" i="12"/>
  <c r="R375" i="12" s="1"/>
  <c r="T375" i="12" s="1"/>
  <c r="AN239" i="12"/>
  <c r="C239" i="12"/>
  <c r="AN242" i="17" l="1"/>
  <c r="C242" i="17"/>
  <c r="AL241" i="14"/>
  <c r="D241" i="14"/>
  <c r="AN241" i="16"/>
  <c r="C241" i="16"/>
  <c r="U375" i="12"/>
  <c r="AO375" i="12" s="1"/>
  <c r="AM239" i="12"/>
  <c r="B240" i="12"/>
  <c r="AM242" i="17" l="1"/>
  <c r="B243" i="17"/>
  <c r="AN241" i="14"/>
  <c r="C241" i="14"/>
  <c r="AM241" i="16"/>
  <c r="B242" i="16"/>
  <c r="S375" i="12"/>
  <c r="R376" i="12" s="1"/>
  <c r="U376" i="12" s="1"/>
  <c r="AO376" i="12" s="1"/>
  <c r="AL240" i="12"/>
  <c r="D240" i="12"/>
  <c r="AL243" i="17" l="1"/>
  <c r="D243" i="17"/>
  <c r="AM241" i="14"/>
  <c r="B242" i="14"/>
  <c r="AL242" i="16"/>
  <c r="D242" i="16"/>
  <c r="T376" i="12"/>
  <c r="S376" i="12" s="1"/>
  <c r="R377" i="12" s="1"/>
  <c r="T377" i="12" s="1"/>
  <c r="AN240" i="12"/>
  <c r="C240" i="12"/>
  <c r="AN243" i="17" l="1"/>
  <c r="C243" i="17"/>
  <c r="AL242" i="14"/>
  <c r="D242" i="14"/>
  <c r="AN242" i="16"/>
  <c r="C242" i="16"/>
  <c r="U377" i="12"/>
  <c r="AO377" i="12" s="1"/>
  <c r="AM240" i="12"/>
  <c r="B241" i="12"/>
  <c r="AM243" i="17" l="1"/>
  <c r="B244" i="17"/>
  <c r="AN242" i="14"/>
  <c r="C242" i="14"/>
  <c r="AM242" i="16"/>
  <c r="B243" i="16"/>
  <c r="S377" i="12"/>
  <c r="R378" i="12" s="1"/>
  <c r="T378" i="12" s="1"/>
  <c r="AL241" i="12"/>
  <c r="D241" i="12"/>
  <c r="AL244" i="17" l="1"/>
  <c r="D244" i="17"/>
  <c r="AM242" i="14"/>
  <c r="B243" i="14"/>
  <c r="AL243" i="16"/>
  <c r="D243" i="16"/>
  <c r="U378" i="12"/>
  <c r="AO378" i="12" s="1"/>
  <c r="AN241" i="12"/>
  <c r="C241" i="12"/>
  <c r="AN244" i="17" l="1"/>
  <c r="C244" i="17"/>
  <c r="AL243" i="14"/>
  <c r="D243" i="14"/>
  <c r="AN243" i="16"/>
  <c r="C243" i="16"/>
  <c r="S378" i="12"/>
  <c r="R379" i="12" s="1"/>
  <c r="T379" i="12" s="1"/>
  <c r="AM241" i="12"/>
  <c r="B242" i="12"/>
  <c r="AM244" i="17" l="1"/>
  <c r="B245" i="17"/>
  <c r="AN243" i="14"/>
  <c r="C243" i="14"/>
  <c r="AM243" i="16"/>
  <c r="B244" i="16"/>
  <c r="U379" i="12"/>
  <c r="AO379" i="12" s="1"/>
  <c r="S379" i="12"/>
  <c r="R380" i="12" s="1"/>
  <c r="U380" i="12" s="1"/>
  <c r="AO380" i="12" s="1"/>
  <c r="AL242" i="12"/>
  <c r="D242" i="12"/>
  <c r="AL245" i="17" l="1"/>
  <c r="D245" i="17"/>
  <c r="AM243" i="14"/>
  <c r="B244" i="14"/>
  <c r="AL244" i="16"/>
  <c r="D244" i="16"/>
  <c r="T380" i="12"/>
  <c r="S380" i="12" s="1"/>
  <c r="R381" i="12" s="1"/>
  <c r="AN242" i="12"/>
  <c r="C242" i="12"/>
  <c r="AN245" i="17" l="1"/>
  <c r="C245" i="17"/>
  <c r="AL244" i="14"/>
  <c r="D244" i="14"/>
  <c r="AN244" i="16"/>
  <c r="C244" i="16"/>
  <c r="U381" i="12"/>
  <c r="T381" i="12"/>
  <c r="AM242" i="12"/>
  <c r="B243" i="12"/>
  <c r="AM245" i="17" l="1"/>
  <c r="B246" i="17"/>
  <c r="AN244" i="14"/>
  <c r="C244" i="14"/>
  <c r="AM244" i="16"/>
  <c r="B245" i="16"/>
  <c r="AO381" i="12"/>
  <c r="S14" i="12"/>
  <c r="S13" i="12"/>
  <c r="S15" i="12"/>
  <c r="F12" i="15" s="1"/>
  <c r="F13" i="15" s="1"/>
  <c r="S381" i="12"/>
  <c r="AL243" i="12"/>
  <c r="D243" i="12"/>
  <c r="AL246" i="17" l="1"/>
  <c r="D246" i="17"/>
  <c r="AM244" i="14"/>
  <c r="B245" i="14"/>
  <c r="AL245" i="16"/>
  <c r="D245" i="16"/>
  <c r="AM13" i="12"/>
  <c r="AM14" i="12"/>
  <c r="S16" i="12"/>
  <c r="AM15" i="12"/>
  <c r="AM16" i="12" s="1"/>
  <c r="AN243" i="12"/>
  <c r="C243" i="12"/>
  <c r="AN246" i="17" l="1"/>
  <c r="C246" i="17"/>
  <c r="AL245" i="14"/>
  <c r="D245" i="14"/>
  <c r="AN245" i="16"/>
  <c r="C245" i="16"/>
  <c r="AM243" i="12"/>
  <c r="B244" i="12"/>
  <c r="AM246" i="17" l="1"/>
  <c r="B247" i="17"/>
  <c r="AN245" i="14"/>
  <c r="C245" i="14"/>
  <c r="AM245" i="16"/>
  <c r="B246" i="16"/>
  <c r="AL244" i="12"/>
  <c r="D244" i="12"/>
  <c r="AL247" i="17" l="1"/>
  <c r="D247" i="17"/>
  <c r="AM245" i="14"/>
  <c r="B246" i="14"/>
  <c r="AL246" i="16"/>
  <c r="D246" i="16"/>
  <c r="AN244" i="12"/>
  <c r="C244" i="12"/>
  <c r="AN247" i="17" l="1"/>
  <c r="C247" i="17"/>
  <c r="AL246" i="14"/>
  <c r="D246" i="14"/>
  <c r="AN246" i="16"/>
  <c r="C246" i="16"/>
  <c r="AM244" i="12"/>
  <c r="B245" i="12"/>
  <c r="AM247" i="17" l="1"/>
  <c r="B248" i="17"/>
  <c r="AN246" i="14"/>
  <c r="C246" i="14"/>
  <c r="AM246" i="16"/>
  <c r="B247" i="16"/>
  <c r="AL245" i="12"/>
  <c r="D245" i="12"/>
  <c r="AL248" i="17" l="1"/>
  <c r="D248" i="17"/>
  <c r="AM246" i="14"/>
  <c r="B247" i="14"/>
  <c r="AL247" i="16"/>
  <c r="D247" i="16"/>
  <c r="AN245" i="12"/>
  <c r="C245" i="12"/>
  <c r="AN248" i="17" l="1"/>
  <c r="C248" i="17"/>
  <c r="AL247" i="14"/>
  <c r="D247" i="14"/>
  <c r="AN247" i="16"/>
  <c r="C247" i="16"/>
  <c r="AM245" i="12"/>
  <c r="B246" i="12"/>
  <c r="AM248" i="17" l="1"/>
  <c r="B249" i="17"/>
  <c r="AN247" i="14"/>
  <c r="C247" i="14"/>
  <c r="AM247" i="16"/>
  <c r="B248" i="16"/>
  <c r="AL246" i="12"/>
  <c r="D246" i="12"/>
  <c r="AL249" i="17" l="1"/>
  <c r="D249" i="17"/>
  <c r="AM247" i="14"/>
  <c r="B248" i="14"/>
  <c r="AL248" i="16"/>
  <c r="D248" i="16"/>
  <c r="AN246" i="12"/>
  <c r="C246" i="12"/>
  <c r="AN249" i="17" l="1"/>
  <c r="C249" i="17"/>
  <c r="AL248" i="14"/>
  <c r="D248" i="14"/>
  <c r="AN248" i="16"/>
  <c r="C248" i="16"/>
  <c r="AM246" i="12"/>
  <c r="B247" i="12"/>
  <c r="AM249" i="17" l="1"/>
  <c r="B250" i="17"/>
  <c r="AN248" i="14"/>
  <c r="C248" i="14"/>
  <c r="AM248" i="16"/>
  <c r="B249" i="16"/>
  <c r="AL247" i="12"/>
  <c r="D247" i="12"/>
  <c r="AL250" i="17" l="1"/>
  <c r="D250" i="17"/>
  <c r="AM248" i="14"/>
  <c r="B249" i="14"/>
  <c r="AL249" i="16"/>
  <c r="D249" i="16"/>
  <c r="AN247" i="12"/>
  <c r="C247" i="12"/>
  <c r="AN250" i="17" l="1"/>
  <c r="C250" i="17"/>
  <c r="AL249" i="14"/>
  <c r="D249" i="14"/>
  <c r="AN249" i="16"/>
  <c r="C249" i="16"/>
  <c r="AM247" i="12"/>
  <c r="B248" i="12"/>
  <c r="AM250" i="17" l="1"/>
  <c r="B251" i="17"/>
  <c r="AN249" i="14"/>
  <c r="C249" i="14"/>
  <c r="AM249" i="16"/>
  <c r="B250" i="16"/>
  <c r="AL248" i="12"/>
  <c r="D248" i="12"/>
  <c r="AL251" i="17" l="1"/>
  <c r="D251" i="17"/>
  <c r="AM249" i="14"/>
  <c r="B250" i="14"/>
  <c r="AL250" i="16"/>
  <c r="D250" i="16"/>
  <c r="AN248" i="12"/>
  <c r="C248" i="12"/>
  <c r="AN251" i="17" l="1"/>
  <c r="C251" i="17"/>
  <c r="AL250" i="14"/>
  <c r="D250" i="14"/>
  <c r="AN250" i="16"/>
  <c r="C250" i="16"/>
  <c r="AM248" i="12"/>
  <c r="B249" i="12"/>
  <c r="AM251" i="17" l="1"/>
  <c r="B252" i="17"/>
  <c r="AN250" i="14"/>
  <c r="C250" i="14"/>
  <c r="AM250" i="16"/>
  <c r="B251" i="16"/>
  <c r="AL249" i="12"/>
  <c r="D249" i="12"/>
  <c r="AL252" i="17" l="1"/>
  <c r="D252" i="17"/>
  <c r="AM250" i="14"/>
  <c r="B251" i="14"/>
  <c r="AL251" i="16"/>
  <c r="D251" i="16"/>
  <c r="AN249" i="12"/>
  <c r="C249" i="12"/>
  <c r="AN252" i="17" l="1"/>
  <c r="C252" i="17"/>
  <c r="AL251" i="14"/>
  <c r="D251" i="14"/>
  <c r="AN251" i="16"/>
  <c r="C251" i="16"/>
  <c r="AM249" i="12"/>
  <c r="B250" i="12"/>
  <c r="AM252" i="17" l="1"/>
  <c r="B253" i="17"/>
  <c r="AN251" i="14"/>
  <c r="C251" i="14"/>
  <c r="AM251" i="16"/>
  <c r="B252" i="16"/>
  <c r="AL250" i="12"/>
  <c r="D250" i="12"/>
  <c r="AL253" i="17" l="1"/>
  <c r="D253" i="17"/>
  <c r="AM251" i="14"/>
  <c r="B252" i="14"/>
  <c r="AL252" i="16"/>
  <c r="D252" i="16"/>
  <c r="AN250" i="12"/>
  <c r="C250" i="12"/>
  <c r="AN253" i="17" l="1"/>
  <c r="C253" i="17"/>
  <c r="AL252" i="14"/>
  <c r="D252" i="14"/>
  <c r="AN252" i="16"/>
  <c r="C252" i="16"/>
  <c r="AM250" i="12"/>
  <c r="B251" i="12"/>
  <c r="AM253" i="17" l="1"/>
  <c r="B254" i="17"/>
  <c r="AN252" i="14"/>
  <c r="C252" i="14"/>
  <c r="AM252" i="16"/>
  <c r="B253" i="16"/>
  <c r="AL251" i="12"/>
  <c r="D251" i="12"/>
  <c r="AL254" i="17" l="1"/>
  <c r="D254" i="17"/>
  <c r="AM252" i="14"/>
  <c r="B253" i="14"/>
  <c r="AL253" i="16"/>
  <c r="D253" i="16"/>
  <c r="AN251" i="12"/>
  <c r="C251" i="12"/>
  <c r="AN254" i="17" l="1"/>
  <c r="C254" i="17"/>
  <c r="AL253" i="14"/>
  <c r="D253" i="14"/>
  <c r="AN253" i="16"/>
  <c r="C253" i="16"/>
  <c r="AM251" i="12"/>
  <c r="B252" i="12"/>
  <c r="AM254" i="17" l="1"/>
  <c r="B255" i="17"/>
  <c r="AN253" i="14"/>
  <c r="C253" i="14"/>
  <c r="AM253" i="16"/>
  <c r="B254" i="16"/>
  <c r="AL252" i="12"/>
  <c r="D252" i="12"/>
  <c r="AL255" i="17" l="1"/>
  <c r="D255" i="17"/>
  <c r="AM253" i="14"/>
  <c r="B254" i="14"/>
  <c r="AL254" i="16"/>
  <c r="D254" i="16"/>
  <c r="AN252" i="12"/>
  <c r="C252" i="12"/>
  <c r="AN255" i="17" l="1"/>
  <c r="C255" i="17"/>
  <c r="AL254" i="14"/>
  <c r="D254" i="14"/>
  <c r="AN254" i="16"/>
  <c r="C254" i="16"/>
  <c r="AM252" i="12"/>
  <c r="B253" i="12"/>
  <c r="AM255" i="17" l="1"/>
  <c r="B256" i="17"/>
  <c r="AN254" i="14"/>
  <c r="C254" i="14"/>
  <c r="AM254" i="16"/>
  <c r="B255" i="16"/>
  <c r="AL253" i="12"/>
  <c r="D253" i="12"/>
  <c r="AL256" i="17" l="1"/>
  <c r="D256" i="17"/>
  <c r="AM254" i="14"/>
  <c r="B255" i="14"/>
  <c r="AL255" i="16"/>
  <c r="D255" i="16"/>
  <c r="AN253" i="12"/>
  <c r="C253" i="12"/>
  <c r="AN256" i="17" l="1"/>
  <c r="C256" i="17"/>
  <c r="AL255" i="14"/>
  <c r="D255" i="14"/>
  <c r="AN255" i="16"/>
  <c r="C255" i="16"/>
  <c r="AM253" i="12"/>
  <c r="B254" i="12"/>
  <c r="AM256" i="17" l="1"/>
  <c r="B257" i="17"/>
  <c r="AN255" i="14"/>
  <c r="C255" i="14"/>
  <c r="AM255" i="16"/>
  <c r="B256" i="16"/>
  <c r="AL254" i="12"/>
  <c r="D254" i="12"/>
  <c r="AL257" i="17" l="1"/>
  <c r="D257" i="17"/>
  <c r="AM255" i="14"/>
  <c r="B256" i="14"/>
  <c r="AL256" i="16"/>
  <c r="D256" i="16"/>
  <c r="AN254" i="12"/>
  <c r="C254" i="12"/>
  <c r="AN257" i="17" l="1"/>
  <c r="C257" i="17"/>
  <c r="AL256" i="14"/>
  <c r="D256" i="14"/>
  <c r="AN256" i="16"/>
  <c r="C256" i="16"/>
  <c r="AM254" i="12"/>
  <c r="B255" i="12"/>
  <c r="AM257" i="17" l="1"/>
  <c r="B258" i="17"/>
  <c r="AN256" i="14"/>
  <c r="C256" i="14"/>
  <c r="AM256" i="16"/>
  <c r="B257" i="16"/>
  <c r="AL255" i="12"/>
  <c r="D255" i="12"/>
  <c r="AL258" i="17" l="1"/>
  <c r="D258" i="17"/>
  <c r="AM256" i="14"/>
  <c r="B257" i="14"/>
  <c r="AL257" i="16"/>
  <c r="D257" i="16"/>
  <c r="AN255" i="12"/>
  <c r="C255" i="12"/>
  <c r="AN258" i="17" l="1"/>
  <c r="C258" i="17"/>
  <c r="AL257" i="14"/>
  <c r="D257" i="14"/>
  <c r="AN257" i="16"/>
  <c r="C257" i="16"/>
  <c r="AM255" i="12"/>
  <c r="B256" i="12"/>
  <c r="AM258" i="17" l="1"/>
  <c r="B259" i="17"/>
  <c r="AN257" i="14"/>
  <c r="C257" i="14"/>
  <c r="AM257" i="16"/>
  <c r="B258" i="16"/>
  <c r="AL256" i="12"/>
  <c r="D256" i="12"/>
  <c r="AL259" i="17" l="1"/>
  <c r="D259" i="17"/>
  <c r="AM257" i="14"/>
  <c r="B258" i="14"/>
  <c r="AL258" i="16"/>
  <c r="D258" i="16"/>
  <c r="AN256" i="12"/>
  <c r="C256" i="12"/>
  <c r="AN259" i="17" l="1"/>
  <c r="C259" i="17"/>
  <c r="AL258" i="14"/>
  <c r="D258" i="14"/>
  <c r="AN258" i="16"/>
  <c r="C258" i="16"/>
  <c r="AM256" i="12"/>
  <c r="B257" i="12"/>
  <c r="AM259" i="17" l="1"/>
  <c r="B260" i="17"/>
  <c r="AN258" i="14"/>
  <c r="C258" i="14"/>
  <c r="AM258" i="16"/>
  <c r="B259" i="16"/>
  <c r="AL257" i="12"/>
  <c r="D257" i="12"/>
  <c r="AL260" i="17" l="1"/>
  <c r="D260" i="17"/>
  <c r="AM258" i="14"/>
  <c r="B259" i="14"/>
  <c r="AL259" i="16"/>
  <c r="D259" i="16"/>
  <c r="AN257" i="12"/>
  <c r="C257" i="12"/>
  <c r="AN260" i="17" l="1"/>
  <c r="C260" i="17"/>
  <c r="AL259" i="14"/>
  <c r="D259" i="14"/>
  <c r="AN259" i="16"/>
  <c r="C259" i="16"/>
  <c r="AM257" i="12"/>
  <c r="B258" i="12"/>
  <c r="AM260" i="17" l="1"/>
  <c r="B261" i="17"/>
  <c r="AN259" i="14"/>
  <c r="C259" i="14"/>
  <c r="AM259" i="16"/>
  <c r="B260" i="16"/>
  <c r="AL258" i="12"/>
  <c r="D258" i="12"/>
  <c r="AL261" i="17" l="1"/>
  <c r="D261" i="17"/>
  <c r="AM259" i="14"/>
  <c r="B260" i="14"/>
  <c r="AL260" i="16"/>
  <c r="D260" i="16"/>
  <c r="AN258" i="12"/>
  <c r="C258" i="12"/>
  <c r="AN261" i="17" l="1"/>
  <c r="C261" i="17"/>
  <c r="AL260" i="14"/>
  <c r="D260" i="14"/>
  <c r="AN260" i="16"/>
  <c r="C260" i="16"/>
  <c r="AM258" i="12"/>
  <c r="B259" i="12"/>
  <c r="AM261" i="17" l="1"/>
  <c r="B262" i="17"/>
  <c r="AN260" i="14"/>
  <c r="C260" i="14"/>
  <c r="AM260" i="16"/>
  <c r="B261" i="16"/>
  <c r="AL259" i="12"/>
  <c r="D259" i="12"/>
  <c r="AL262" i="17" l="1"/>
  <c r="D262" i="17"/>
  <c r="AM260" i="14"/>
  <c r="B261" i="14"/>
  <c r="AL261" i="16"/>
  <c r="D261" i="16"/>
  <c r="AN259" i="12"/>
  <c r="C259" i="12"/>
  <c r="AN262" i="17" l="1"/>
  <c r="C262" i="17"/>
  <c r="AL261" i="14"/>
  <c r="D261" i="14"/>
  <c r="AN261" i="16"/>
  <c r="C261" i="16"/>
  <c r="AM259" i="12"/>
  <c r="B260" i="12"/>
  <c r="AM262" i="17" l="1"/>
  <c r="B263" i="17"/>
  <c r="AN261" i="14"/>
  <c r="C261" i="14"/>
  <c r="AM261" i="16"/>
  <c r="B262" i="16"/>
  <c r="AL260" i="12"/>
  <c r="D260" i="12"/>
  <c r="AL263" i="17" l="1"/>
  <c r="D263" i="17"/>
  <c r="AM261" i="14"/>
  <c r="B262" i="14"/>
  <c r="AL262" i="16"/>
  <c r="D262" i="16"/>
  <c r="AN260" i="12"/>
  <c r="C260" i="12"/>
  <c r="AN263" i="17" l="1"/>
  <c r="C263" i="17"/>
  <c r="AL262" i="14"/>
  <c r="D262" i="14"/>
  <c r="AN262" i="16"/>
  <c r="C262" i="16"/>
  <c r="AM260" i="12"/>
  <c r="B261" i="12"/>
  <c r="AM263" i="17" l="1"/>
  <c r="B264" i="17"/>
  <c r="AN262" i="14"/>
  <c r="C262" i="14"/>
  <c r="AM262" i="16"/>
  <c r="B263" i="16"/>
  <c r="AL261" i="12"/>
  <c r="D261" i="12"/>
  <c r="AL264" i="17" l="1"/>
  <c r="D264" i="17"/>
  <c r="AM262" i="14"/>
  <c r="B263" i="14"/>
  <c r="AL263" i="16"/>
  <c r="D263" i="16"/>
  <c r="AN261" i="12"/>
  <c r="C261" i="12"/>
  <c r="AN264" i="17" l="1"/>
  <c r="C264" i="17"/>
  <c r="AL263" i="14"/>
  <c r="D263" i="14"/>
  <c r="AN263" i="16"/>
  <c r="C263" i="16"/>
  <c r="AM261" i="12"/>
  <c r="B262" i="12"/>
  <c r="AM264" i="17" l="1"/>
  <c r="B265" i="17"/>
  <c r="AN263" i="14"/>
  <c r="C263" i="14"/>
  <c r="AM263" i="16"/>
  <c r="B264" i="16"/>
  <c r="AL262" i="12"/>
  <c r="D262" i="12"/>
  <c r="AL265" i="17" l="1"/>
  <c r="D265" i="17"/>
  <c r="AM263" i="14"/>
  <c r="B264" i="14"/>
  <c r="AL264" i="16"/>
  <c r="D264" i="16"/>
  <c r="AN262" i="12"/>
  <c r="C262" i="12"/>
  <c r="AN265" i="17" l="1"/>
  <c r="C265" i="17"/>
  <c r="AL264" i="14"/>
  <c r="D264" i="14"/>
  <c r="AN264" i="16"/>
  <c r="C264" i="16"/>
  <c r="AM262" i="12"/>
  <c r="B263" i="12"/>
  <c r="AM265" i="17" l="1"/>
  <c r="B266" i="17"/>
  <c r="AN264" i="14"/>
  <c r="C264" i="14"/>
  <c r="AM264" i="16"/>
  <c r="B265" i="16"/>
  <c r="AL263" i="12"/>
  <c r="D263" i="12"/>
  <c r="AL266" i="17" l="1"/>
  <c r="D266" i="17"/>
  <c r="AM264" i="14"/>
  <c r="B265" i="14"/>
  <c r="AL265" i="16"/>
  <c r="D265" i="16"/>
  <c r="AN263" i="12"/>
  <c r="C263" i="12"/>
  <c r="AN266" i="17" l="1"/>
  <c r="C266" i="17"/>
  <c r="AL265" i="14"/>
  <c r="D265" i="14"/>
  <c r="AN265" i="16"/>
  <c r="C265" i="16"/>
  <c r="AM263" i="12"/>
  <c r="B264" i="12"/>
  <c r="AM266" i="17" l="1"/>
  <c r="B267" i="17"/>
  <c r="AN265" i="14"/>
  <c r="C265" i="14"/>
  <c r="AM265" i="16"/>
  <c r="B266" i="16"/>
  <c r="AL264" i="12"/>
  <c r="D264" i="12"/>
  <c r="AL267" i="17" l="1"/>
  <c r="D267" i="17"/>
  <c r="AM265" i="14"/>
  <c r="B266" i="14"/>
  <c r="AL266" i="16"/>
  <c r="D266" i="16"/>
  <c r="AN264" i="12"/>
  <c r="C264" i="12"/>
  <c r="AN267" i="17" l="1"/>
  <c r="C267" i="17"/>
  <c r="AL266" i="14"/>
  <c r="D266" i="14"/>
  <c r="AN266" i="16"/>
  <c r="C266" i="16"/>
  <c r="AM264" i="12"/>
  <c r="B265" i="12"/>
  <c r="AM267" i="17" l="1"/>
  <c r="B268" i="17"/>
  <c r="AN266" i="14"/>
  <c r="C266" i="14"/>
  <c r="AM266" i="16"/>
  <c r="B267" i="16"/>
  <c r="AL265" i="12"/>
  <c r="D265" i="12"/>
  <c r="AL268" i="17" l="1"/>
  <c r="D268" i="17"/>
  <c r="AM266" i="14"/>
  <c r="B267" i="14"/>
  <c r="AL267" i="16"/>
  <c r="D267" i="16"/>
  <c r="AN265" i="12"/>
  <c r="C265" i="12"/>
  <c r="AN268" i="17" l="1"/>
  <c r="C268" i="17"/>
  <c r="AL267" i="14"/>
  <c r="D267" i="14"/>
  <c r="AN267" i="16"/>
  <c r="C267" i="16"/>
  <c r="AM265" i="12"/>
  <c r="B266" i="12"/>
  <c r="AM268" i="17" l="1"/>
  <c r="B269" i="17"/>
  <c r="AN267" i="14"/>
  <c r="C267" i="14"/>
  <c r="AM267" i="16"/>
  <c r="B268" i="16"/>
  <c r="AL266" i="12"/>
  <c r="D266" i="12"/>
  <c r="AL269" i="17" l="1"/>
  <c r="D269" i="17"/>
  <c r="AM267" i="14"/>
  <c r="B268" i="14"/>
  <c r="AL268" i="16"/>
  <c r="D268" i="16"/>
  <c r="AN266" i="12"/>
  <c r="C266" i="12"/>
  <c r="AN269" i="17" l="1"/>
  <c r="C269" i="17"/>
  <c r="AL268" i="14"/>
  <c r="D268" i="14"/>
  <c r="AN268" i="16"/>
  <c r="C268" i="16"/>
  <c r="AM266" i="12"/>
  <c r="B267" i="12"/>
  <c r="AM269" i="17" l="1"/>
  <c r="B270" i="17"/>
  <c r="AN268" i="14"/>
  <c r="C268" i="14"/>
  <c r="AM268" i="16"/>
  <c r="B269" i="16"/>
  <c r="AL267" i="12"/>
  <c r="D267" i="12"/>
  <c r="AL270" i="17" l="1"/>
  <c r="D270" i="17"/>
  <c r="AM268" i="14"/>
  <c r="B269" i="14"/>
  <c r="AL269" i="16"/>
  <c r="D269" i="16"/>
  <c r="AN267" i="12"/>
  <c r="C267" i="12"/>
  <c r="AN270" i="17" l="1"/>
  <c r="C270" i="17"/>
  <c r="AL269" i="14"/>
  <c r="D269" i="14"/>
  <c r="AN269" i="16"/>
  <c r="C269" i="16"/>
  <c r="AM267" i="12"/>
  <c r="B268" i="12"/>
  <c r="AM270" i="17" l="1"/>
  <c r="B271" i="17"/>
  <c r="AN269" i="14"/>
  <c r="C269" i="14"/>
  <c r="AM269" i="16"/>
  <c r="B270" i="16"/>
  <c r="AL268" i="12"/>
  <c r="D268" i="12"/>
  <c r="AL271" i="17" l="1"/>
  <c r="D271" i="17"/>
  <c r="AM269" i="14"/>
  <c r="B270" i="14"/>
  <c r="AL270" i="16"/>
  <c r="D270" i="16"/>
  <c r="AN268" i="12"/>
  <c r="C268" i="12"/>
  <c r="AN271" i="17" l="1"/>
  <c r="C271" i="17"/>
  <c r="AL270" i="14"/>
  <c r="D270" i="14"/>
  <c r="AN270" i="16"/>
  <c r="C270" i="16"/>
  <c r="AM268" i="12"/>
  <c r="B269" i="12"/>
  <c r="AM271" i="17" l="1"/>
  <c r="B272" i="17"/>
  <c r="AN270" i="14"/>
  <c r="C270" i="14"/>
  <c r="AM270" i="16"/>
  <c r="B271" i="16"/>
  <c r="AL269" i="12"/>
  <c r="D269" i="12"/>
  <c r="AL272" i="17" l="1"/>
  <c r="D272" i="17"/>
  <c r="AM270" i="14"/>
  <c r="B271" i="14"/>
  <c r="AL271" i="16"/>
  <c r="D271" i="16"/>
  <c r="AN269" i="12"/>
  <c r="C269" i="12"/>
  <c r="AN272" i="17" l="1"/>
  <c r="C272" i="17"/>
  <c r="AL271" i="14"/>
  <c r="D271" i="14"/>
  <c r="AN271" i="16"/>
  <c r="C271" i="16"/>
  <c r="AM269" i="12"/>
  <c r="B270" i="12"/>
  <c r="AM272" i="17" l="1"/>
  <c r="B273" i="17"/>
  <c r="AN271" i="14"/>
  <c r="C271" i="14"/>
  <c r="AM271" i="16"/>
  <c r="B272" i="16"/>
  <c r="AL270" i="12"/>
  <c r="D270" i="12"/>
  <c r="AL273" i="17" l="1"/>
  <c r="D273" i="17"/>
  <c r="AM271" i="14"/>
  <c r="B272" i="14"/>
  <c r="AL272" i="16"/>
  <c r="D272" i="16"/>
  <c r="AN270" i="12"/>
  <c r="C270" i="12"/>
  <c r="AN273" i="17" l="1"/>
  <c r="C273" i="17"/>
  <c r="AL272" i="14"/>
  <c r="D272" i="14"/>
  <c r="AN272" i="16"/>
  <c r="C272" i="16"/>
  <c r="AM270" i="12"/>
  <c r="B271" i="12"/>
  <c r="AM273" i="17" l="1"/>
  <c r="B274" i="17"/>
  <c r="AN272" i="14"/>
  <c r="C272" i="14"/>
  <c r="AM272" i="16"/>
  <c r="B273" i="16"/>
  <c r="AL271" i="12"/>
  <c r="D271" i="12"/>
  <c r="AL274" i="17" l="1"/>
  <c r="D274" i="17"/>
  <c r="AM272" i="14"/>
  <c r="B273" i="14"/>
  <c r="AL273" i="16"/>
  <c r="D273" i="16"/>
  <c r="AN271" i="12"/>
  <c r="C271" i="12"/>
  <c r="AN274" i="17" l="1"/>
  <c r="C274" i="17"/>
  <c r="AL273" i="14"/>
  <c r="D273" i="14"/>
  <c r="AN273" i="16"/>
  <c r="C273" i="16"/>
  <c r="AM271" i="12"/>
  <c r="B272" i="12"/>
  <c r="AM274" i="17" l="1"/>
  <c r="B275" i="17"/>
  <c r="AN273" i="14"/>
  <c r="C273" i="14"/>
  <c r="AM273" i="16"/>
  <c r="B274" i="16"/>
  <c r="AL272" i="12"/>
  <c r="D272" i="12"/>
  <c r="AL275" i="17" l="1"/>
  <c r="D275" i="17"/>
  <c r="AM273" i="14"/>
  <c r="B274" i="14"/>
  <c r="AL274" i="16"/>
  <c r="D274" i="16"/>
  <c r="AN272" i="12"/>
  <c r="C272" i="12"/>
  <c r="AN275" i="17" l="1"/>
  <c r="C275" i="17"/>
  <c r="AL274" i="14"/>
  <c r="D274" i="14"/>
  <c r="AN274" i="16"/>
  <c r="C274" i="16"/>
  <c r="AM272" i="12"/>
  <c r="B273" i="12"/>
  <c r="AM275" i="17" l="1"/>
  <c r="B276" i="17"/>
  <c r="AN274" i="14"/>
  <c r="C274" i="14"/>
  <c r="AM274" i="16"/>
  <c r="B275" i="16"/>
  <c r="AL273" i="12"/>
  <c r="D273" i="12"/>
  <c r="AL276" i="17" l="1"/>
  <c r="D276" i="17"/>
  <c r="AM274" i="14"/>
  <c r="B275" i="14"/>
  <c r="AL275" i="16"/>
  <c r="D275" i="16"/>
  <c r="AN273" i="12"/>
  <c r="C273" i="12"/>
  <c r="AN276" i="17" l="1"/>
  <c r="C276" i="17"/>
  <c r="AL275" i="14"/>
  <c r="D275" i="14"/>
  <c r="AN275" i="16"/>
  <c r="C275" i="16"/>
  <c r="AM273" i="12"/>
  <c r="B274" i="12"/>
  <c r="AM276" i="17" l="1"/>
  <c r="B277" i="17"/>
  <c r="AN275" i="14"/>
  <c r="C275" i="14"/>
  <c r="AM275" i="16"/>
  <c r="B276" i="16"/>
  <c r="AL274" i="12"/>
  <c r="D274" i="12"/>
  <c r="AL277" i="17" l="1"/>
  <c r="D277" i="17"/>
  <c r="AM275" i="14"/>
  <c r="B276" i="14"/>
  <c r="AL276" i="16"/>
  <c r="D276" i="16"/>
  <c r="AN274" i="12"/>
  <c r="C274" i="12"/>
  <c r="AN277" i="17" l="1"/>
  <c r="C277" i="17"/>
  <c r="AL276" i="14"/>
  <c r="D276" i="14"/>
  <c r="AN276" i="16"/>
  <c r="C276" i="16"/>
  <c r="AM274" i="12"/>
  <c r="B275" i="12"/>
  <c r="AM277" i="17" l="1"/>
  <c r="B278" i="17"/>
  <c r="AN276" i="14"/>
  <c r="C276" i="14"/>
  <c r="AM276" i="16"/>
  <c r="B277" i="16"/>
  <c r="AL275" i="12"/>
  <c r="D275" i="12"/>
  <c r="AL278" i="17" l="1"/>
  <c r="D278" i="17"/>
  <c r="AM276" i="14"/>
  <c r="B277" i="14"/>
  <c r="AL277" i="16"/>
  <c r="D277" i="16"/>
  <c r="AN275" i="12"/>
  <c r="C275" i="12"/>
  <c r="AN278" i="17" l="1"/>
  <c r="C278" i="17"/>
  <c r="AL277" i="14"/>
  <c r="D277" i="14"/>
  <c r="AN277" i="16"/>
  <c r="C277" i="16"/>
  <c r="AM275" i="12"/>
  <c r="B276" i="12"/>
  <c r="AM278" i="17" l="1"/>
  <c r="B279" i="17"/>
  <c r="AN277" i="14"/>
  <c r="C277" i="14"/>
  <c r="AM277" i="16"/>
  <c r="B278" i="16"/>
  <c r="AL276" i="12"/>
  <c r="D276" i="12"/>
  <c r="AL279" i="17" l="1"/>
  <c r="D279" i="17"/>
  <c r="AM277" i="14"/>
  <c r="B278" i="14"/>
  <c r="AL278" i="16"/>
  <c r="D278" i="16"/>
  <c r="AN276" i="12"/>
  <c r="C276" i="12"/>
  <c r="AN279" i="17" l="1"/>
  <c r="C279" i="17"/>
  <c r="AL278" i="14"/>
  <c r="D278" i="14"/>
  <c r="AN278" i="16"/>
  <c r="C278" i="16"/>
  <c r="AM276" i="12"/>
  <c r="B277" i="12"/>
  <c r="AM279" i="17" l="1"/>
  <c r="B280" i="17"/>
  <c r="AN278" i="14"/>
  <c r="C278" i="14"/>
  <c r="AM278" i="16"/>
  <c r="B279" i="16"/>
  <c r="AL277" i="12"/>
  <c r="D277" i="12"/>
  <c r="AL280" i="17" l="1"/>
  <c r="D280" i="17"/>
  <c r="AM278" i="14"/>
  <c r="B279" i="14"/>
  <c r="AL279" i="16"/>
  <c r="D279" i="16"/>
  <c r="AN277" i="12"/>
  <c r="C277" i="12"/>
  <c r="AN280" i="17" l="1"/>
  <c r="C280" i="17"/>
  <c r="AL279" i="14"/>
  <c r="D279" i="14"/>
  <c r="AN279" i="16"/>
  <c r="C279" i="16"/>
  <c r="AM277" i="12"/>
  <c r="B278" i="12"/>
  <c r="AM280" i="17" l="1"/>
  <c r="B281" i="17"/>
  <c r="AN279" i="14"/>
  <c r="C279" i="14"/>
  <c r="AM279" i="16"/>
  <c r="B280" i="16"/>
  <c r="AL278" i="12"/>
  <c r="D278" i="12"/>
  <c r="AL281" i="17" l="1"/>
  <c r="D281" i="17"/>
  <c r="AM279" i="14"/>
  <c r="B280" i="14"/>
  <c r="AL280" i="16"/>
  <c r="D280" i="16"/>
  <c r="AN278" i="12"/>
  <c r="C278" i="12"/>
  <c r="AN281" i="17" l="1"/>
  <c r="C281" i="17"/>
  <c r="AL280" i="14"/>
  <c r="D280" i="14"/>
  <c r="AN280" i="16"/>
  <c r="C280" i="16"/>
  <c r="AM278" i="12"/>
  <c r="B279" i="12"/>
  <c r="AM281" i="17" l="1"/>
  <c r="B282" i="17"/>
  <c r="AN280" i="14"/>
  <c r="C280" i="14"/>
  <c r="AM280" i="16"/>
  <c r="B281" i="16"/>
  <c r="AL279" i="12"/>
  <c r="D279" i="12"/>
  <c r="AL282" i="17" l="1"/>
  <c r="D282" i="17"/>
  <c r="AM280" i="14"/>
  <c r="B281" i="14"/>
  <c r="AL281" i="16"/>
  <c r="D281" i="16"/>
  <c r="AN279" i="12"/>
  <c r="C279" i="12"/>
  <c r="AN282" i="17" l="1"/>
  <c r="C282" i="17"/>
  <c r="AL281" i="14"/>
  <c r="D281" i="14"/>
  <c r="AN281" i="16"/>
  <c r="C281" i="16"/>
  <c r="AM279" i="12"/>
  <c r="B280" i="12"/>
  <c r="AM282" i="17" l="1"/>
  <c r="B283" i="17"/>
  <c r="AN281" i="14"/>
  <c r="C281" i="14"/>
  <c r="AM281" i="16"/>
  <c r="B282" i="16"/>
  <c r="AL280" i="12"/>
  <c r="D280" i="12"/>
  <c r="AL283" i="17" l="1"/>
  <c r="D283" i="17"/>
  <c r="AM281" i="14"/>
  <c r="B282" i="14"/>
  <c r="AL282" i="16"/>
  <c r="D282" i="16"/>
  <c r="AN280" i="12"/>
  <c r="C280" i="12"/>
  <c r="AN283" i="17" l="1"/>
  <c r="C283" i="17"/>
  <c r="AL282" i="14"/>
  <c r="D282" i="14"/>
  <c r="AN282" i="16"/>
  <c r="C282" i="16"/>
  <c r="AM280" i="12"/>
  <c r="B281" i="12"/>
  <c r="AM283" i="17" l="1"/>
  <c r="B284" i="17"/>
  <c r="AN282" i="14"/>
  <c r="C282" i="14"/>
  <c r="AM282" i="16"/>
  <c r="B283" i="16"/>
  <c r="AL281" i="12"/>
  <c r="D281" i="12"/>
  <c r="AL284" i="17" l="1"/>
  <c r="D284" i="17"/>
  <c r="AM282" i="14"/>
  <c r="B283" i="14"/>
  <c r="AL283" i="16"/>
  <c r="D283" i="16"/>
  <c r="AN281" i="12"/>
  <c r="C281" i="12"/>
  <c r="AN284" i="17" l="1"/>
  <c r="C284" i="17"/>
  <c r="AL283" i="14"/>
  <c r="D283" i="14"/>
  <c r="AN283" i="16"/>
  <c r="C283" i="16"/>
  <c r="AM281" i="12"/>
  <c r="B282" i="12"/>
  <c r="AM284" i="17" l="1"/>
  <c r="B285" i="17"/>
  <c r="AN283" i="14"/>
  <c r="C283" i="14"/>
  <c r="AM283" i="16"/>
  <c r="B284" i="16"/>
  <c r="AL282" i="12"/>
  <c r="D282" i="12"/>
  <c r="AL285" i="17" l="1"/>
  <c r="D285" i="17"/>
  <c r="AM283" i="14"/>
  <c r="B284" i="14"/>
  <c r="AL284" i="16"/>
  <c r="D284" i="16"/>
  <c r="AN282" i="12"/>
  <c r="C282" i="12"/>
  <c r="AN285" i="17" l="1"/>
  <c r="C285" i="17"/>
  <c r="AL284" i="14"/>
  <c r="D284" i="14"/>
  <c r="AN284" i="16"/>
  <c r="C284" i="16"/>
  <c r="AM282" i="12"/>
  <c r="B283" i="12"/>
  <c r="AM285" i="17" l="1"/>
  <c r="B286" i="17"/>
  <c r="AN284" i="14"/>
  <c r="C284" i="14"/>
  <c r="AM284" i="16"/>
  <c r="B285" i="16"/>
  <c r="AL283" i="12"/>
  <c r="D283" i="12"/>
  <c r="AL286" i="17" l="1"/>
  <c r="D286" i="17"/>
  <c r="AM284" i="14"/>
  <c r="B285" i="14"/>
  <c r="AL285" i="16"/>
  <c r="D285" i="16"/>
  <c r="AN283" i="12"/>
  <c r="C283" i="12"/>
  <c r="AN286" i="17" l="1"/>
  <c r="C286" i="17"/>
  <c r="AL285" i="14"/>
  <c r="D285" i="14"/>
  <c r="AN285" i="16"/>
  <c r="C285" i="16"/>
  <c r="AM283" i="12"/>
  <c r="B284" i="12"/>
  <c r="AM286" i="17" l="1"/>
  <c r="B287" i="17"/>
  <c r="AN285" i="14"/>
  <c r="C285" i="14"/>
  <c r="AM285" i="16"/>
  <c r="B286" i="16"/>
  <c r="AL284" i="12"/>
  <c r="D284" i="12"/>
  <c r="AL287" i="17" l="1"/>
  <c r="D287" i="17"/>
  <c r="AM285" i="14"/>
  <c r="B286" i="14"/>
  <c r="AL286" i="16"/>
  <c r="D286" i="16"/>
  <c r="AN284" i="12"/>
  <c r="C284" i="12"/>
  <c r="AN287" i="17" l="1"/>
  <c r="C287" i="17"/>
  <c r="AL286" i="14"/>
  <c r="D286" i="14"/>
  <c r="AN286" i="16"/>
  <c r="C286" i="16"/>
  <c r="AM284" i="12"/>
  <c r="B285" i="12"/>
  <c r="AM287" i="17" l="1"/>
  <c r="B288" i="17"/>
  <c r="AN286" i="14"/>
  <c r="C286" i="14"/>
  <c r="AM286" i="16"/>
  <c r="B287" i="16"/>
  <c r="AL285" i="12"/>
  <c r="D285" i="12"/>
  <c r="AL288" i="17" l="1"/>
  <c r="D288" i="17"/>
  <c r="AM286" i="14"/>
  <c r="B287" i="14"/>
  <c r="AL287" i="16"/>
  <c r="D287" i="16"/>
  <c r="AN285" i="12"/>
  <c r="C285" i="12"/>
  <c r="AN288" i="17" l="1"/>
  <c r="C288" i="17"/>
  <c r="AL287" i="14"/>
  <c r="D287" i="14"/>
  <c r="AN287" i="16"/>
  <c r="C287" i="16"/>
  <c r="AM285" i="12"/>
  <c r="B286" i="12"/>
  <c r="AM288" i="17" l="1"/>
  <c r="B289" i="17"/>
  <c r="AN287" i="14"/>
  <c r="C287" i="14"/>
  <c r="AM287" i="16"/>
  <c r="B288" i="16"/>
  <c r="AL286" i="12"/>
  <c r="D286" i="12"/>
  <c r="AL289" i="17" l="1"/>
  <c r="D289" i="17"/>
  <c r="AM287" i="14"/>
  <c r="B288" i="14"/>
  <c r="AL288" i="16"/>
  <c r="D288" i="16"/>
  <c r="AN286" i="12"/>
  <c r="C286" i="12"/>
  <c r="AN289" i="17" l="1"/>
  <c r="C289" i="17"/>
  <c r="AL288" i="14"/>
  <c r="D288" i="14"/>
  <c r="AN288" i="16"/>
  <c r="C288" i="16"/>
  <c r="AM286" i="12"/>
  <c r="B287" i="12"/>
  <c r="AM289" i="17" l="1"/>
  <c r="B290" i="17"/>
  <c r="AN288" i="14"/>
  <c r="C288" i="14"/>
  <c r="AM288" i="16"/>
  <c r="B289" i="16"/>
  <c r="AL287" i="12"/>
  <c r="D287" i="12"/>
  <c r="AL290" i="17" l="1"/>
  <c r="D290" i="17"/>
  <c r="AM288" i="14"/>
  <c r="B289" i="14"/>
  <c r="AL289" i="16"/>
  <c r="D289" i="16"/>
  <c r="AN287" i="12"/>
  <c r="C287" i="12"/>
  <c r="AN290" i="17" l="1"/>
  <c r="C290" i="17"/>
  <c r="AL289" i="14"/>
  <c r="D289" i="14"/>
  <c r="AN289" i="16"/>
  <c r="C289" i="16"/>
  <c r="AM287" i="12"/>
  <c r="B288" i="12"/>
  <c r="AM290" i="17" l="1"/>
  <c r="B291" i="17"/>
  <c r="AN289" i="14"/>
  <c r="C289" i="14"/>
  <c r="AM289" i="16"/>
  <c r="B290" i="16"/>
  <c r="AL288" i="12"/>
  <c r="D288" i="12"/>
  <c r="AL291" i="17" l="1"/>
  <c r="D291" i="17"/>
  <c r="AM289" i="14"/>
  <c r="B290" i="14"/>
  <c r="AL290" i="16"/>
  <c r="D290" i="16"/>
  <c r="AN288" i="12"/>
  <c r="C288" i="12"/>
  <c r="AN291" i="17" l="1"/>
  <c r="C291" i="17"/>
  <c r="AL290" i="14"/>
  <c r="D290" i="14"/>
  <c r="AN290" i="16"/>
  <c r="C290" i="16"/>
  <c r="AM288" i="12"/>
  <c r="B289" i="12"/>
  <c r="AM291" i="17" l="1"/>
  <c r="B292" i="17"/>
  <c r="AN290" i="14"/>
  <c r="C290" i="14"/>
  <c r="AM290" i="16"/>
  <c r="B291" i="16"/>
  <c r="AL289" i="12"/>
  <c r="D289" i="12"/>
  <c r="AL292" i="17" l="1"/>
  <c r="D292" i="17"/>
  <c r="AM290" i="14"/>
  <c r="B291" i="14"/>
  <c r="AL291" i="16"/>
  <c r="D291" i="16"/>
  <c r="AN289" i="12"/>
  <c r="C289" i="12"/>
  <c r="AN292" i="17" l="1"/>
  <c r="C292" i="17"/>
  <c r="AL291" i="14"/>
  <c r="D291" i="14"/>
  <c r="AN291" i="16"/>
  <c r="C291" i="16"/>
  <c r="AM289" i="12"/>
  <c r="B290" i="12"/>
  <c r="AM292" i="17" l="1"/>
  <c r="B293" i="17"/>
  <c r="AN291" i="14"/>
  <c r="C291" i="14"/>
  <c r="AM291" i="16"/>
  <c r="B292" i="16"/>
  <c r="AL290" i="12"/>
  <c r="D290" i="12"/>
  <c r="AL293" i="17" l="1"/>
  <c r="D293" i="17"/>
  <c r="AM291" i="14"/>
  <c r="B292" i="14"/>
  <c r="AL292" i="16"/>
  <c r="D292" i="16"/>
  <c r="AN290" i="12"/>
  <c r="C290" i="12"/>
  <c r="AN293" i="17" l="1"/>
  <c r="C293" i="17"/>
  <c r="AL292" i="14"/>
  <c r="D292" i="14"/>
  <c r="AN292" i="16"/>
  <c r="C292" i="16"/>
  <c r="AM290" i="12"/>
  <c r="B291" i="12"/>
  <c r="AM293" i="17" l="1"/>
  <c r="B294" i="17"/>
  <c r="AN292" i="14"/>
  <c r="C292" i="14"/>
  <c r="AM292" i="16"/>
  <c r="B293" i="16"/>
  <c r="AL291" i="12"/>
  <c r="D291" i="12"/>
  <c r="AL294" i="17" l="1"/>
  <c r="D294" i="17"/>
  <c r="AM292" i="14"/>
  <c r="B293" i="14"/>
  <c r="AL293" i="16"/>
  <c r="D293" i="16"/>
  <c r="AN291" i="12"/>
  <c r="C291" i="12"/>
  <c r="AN294" i="17" l="1"/>
  <c r="C294" i="17"/>
  <c r="AL293" i="14"/>
  <c r="D293" i="14"/>
  <c r="AN293" i="16"/>
  <c r="C293" i="16"/>
  <c r="AM291" i="12"/>
  <c r="B292" i="12"/>
  <c r="AM294" i="17" l="1"/>
  <c r="B295" i="17"/>
  <c r="AN293" i="14"/>
  <c r="C293" i="14"/>
  <c r="AM293" i="16"/>
  <c r="B294" i="16"/>
  <c r="AL292" i="12"/>
  <c r="D292" i="12"/>
  <c r="AL295" i="17" l="1"/>
  <c r="D295" i="17"/>
  <c r="AM293" i="14"/>
  <c r="B294" i="14"/>
  <c r="AL294" i="16"/>
  <c r="D294" i="16"/>
  <c r="AN292" i="12"/>
  <c r="C292" i="12"/>
  <c r="AN295" i="17" l="1"/>
  <c r="C295" i="17"/>
  <c r="AL294" i="14"/>
  <c r="D294" i="14"/>
  <c r="AN294" i="16"/>
  <c r="C294" i="16"/>
  <c r="AM292" i="12"/>
  <c r="B293" i="12"/>
  <c r="AM295" i="17" l="1"/>
  <c r="B296" i="17"/>
  <c r="AN294" i="14"/>
  <c r="C294" i="14"/>
  <c r="AM294" i="16"/>
  <c r="B295" i="16"/>
  <c r="AL293" i="12"/>
  <c r="D293" i="12"/>
  <c r="AL296" i="17" l="1"/>
  <c r="D296" i="17"/>
  <c r="AM294" i="14"/>
  <c r="B295" i="14"/>
  <c r="AL295" i="16"/>
  <c r="D295" i="16"/>
  <c r="AN293" i="12"/>
  <c r="C293" i="12"/>
  <c r="AN296" i="17" l="1"/>
  <c r="C296" i="17"/>
  <c r="AL295" i="14"/>
  <c r="D295" i="14"/>
  <c r="AN295" i="16"/>
  <c r="C295" i="16"/>
  <c r="AM293" i="12"/>
  <c r="B294" i="12"/>
  <c r="AM296" i="17" l="1"/>
  <c r="B297" i="17"/>
  <c r="AN295" i="14"/>
  <c r="C295" i="14"/>
  <c r="AM295" i="16"/>
  <c r="B296" i="16"/>
  <c r="AL294" i="12"/>
  <c r="D294" i="12"/>
  <c r="AL297" i="17" l="1"/>
  <c r="D297" i="17"/>
  <c r="AM295" i="14"/>
  <c r="B296" i="14"/>
  <c r="AL296" i="16"/>
  <c r="D296" i="16"/>
  <c r="AN294" i="12"/>
  <c r="C294" i="12"/>
  <c r="AN297" i="17" l="1"/>
  <c r="C297" i="17"/>
  <c r="AL296" i="14"/>
  <c r="D296" i="14"/>
  <c r="AN296" i="16"/>
  <c r="C296" i="16"/>
  <c r="AM294" i="12"/>
  <c r="B295" i="12"/>
  <c r="AM297" i="17" l="1"/>
  <c r="B298" i="17"/>
  <c r="AN296" i="14"/>
  <c r="C296" i="14"/>
  <c r="AM296" i="16"/>
  <c r="B297" i="16"/>
  <c r="AL295" i="12"/>
  <c r="D295" i="12"/>
  <c r="AL298" i="17" l="1"/>
  <c r="D298" i="17"/>
  <c r="AM296" i="14"/>
  <c r="B297" i="14"/>
  <c r="AL297" i="16"/>
  <c r="D297" i="16"/>
  <c r="AN295" i="12"/>
  <c r="C295" i="12"/>
  <c r="AN298" i="17" l="1"/>
  <c r="C298" i="17"/>
  <c r="AL297" i="14"/>
  <c r="D297" i="14"/>
  <c r="AN297" i="16"/>
  <c r="C297" i="16"/>
  <c r="AM295" i="12"/>
  <c r="B296" i="12"/>
  <c r="AM298" i="17" l="1"/>
  <c r="B299" i="17"/>
  <c r="AN297" i="14"/>
  <c r="C297" i="14"/>
  <c r="AM297" i="16"/>
  <c r="B298" i="16"/>
  <c r="AL296" i="12"/>
  <c r="D296" i="12"/>
  <c r="AL299" i="17" l="1"/>
  <c r="D299" i="17"/>
  <c r="AM297" i="14"/>
  <c r="B298" i="14"/>
  <c r="AL298" i="16"/>
  <c r="D298" i="16"/>
  <c r="AN296" i="12"/>
  <c r="C296" i="12"/>
  <c r="AN299" i="17" l="1"/>
  <c r="C299" i="17"/>
  <c r="AL298" i="14"/>
  <c r="D298" i="14"/>
  <c r="AN298" i="16"/>
  <c r="C298" i="16"/>
  <c r="AM296" i="12"/>
  <c r="B297" i="12"/>
  <c r="AM299" i="17" l="1"/>
  <c r="B300" i="17"/>
  <c r="AN298" i="14"/>
  <c r="C298" i="14"/>
  <c r="AM298" i="16"/>
  <c r="B299" i="16"/>
  <c r="AL297" i="12"/>
  <c r="D297" i="12"/>
  <c r="AL300" i="17" l="1"/>
  <c r="D300" i="17"/>
  <c r="AM298" i="14"/>
  <c r="B299" i="14"/>
  <c r="AL299" i="16"/>
  <c r="D299" i="16"/>
  <c r="AN297" i="12"/>
  <c r="C297" i="12"/>
  <c r="AN300" i="17" l="1"/>
  <c r="C300" i="17"/>
  <c r="AL299" i="14"/>
  <c r="D299" i="14"/>
  <c r="AN299" i="16"/>
  <c r="C299" i="16"/>
  <c r="AM297" i="12"/>
  <c r="B298" i="12"/>
  <c r="AM300" i="17" l="1"/>
  <c r="B301" i="17"/>
  <c r="AN299" i="14"/>
  <c r="C299" i="14"/>
  <c r="AM299" i="16"/>
  <c r="B300" i="16"/>
  <c r="AL298" i="12"/>
  <c r="D298" i="12"/>
  <c r="AL301" i="17" l="1"/>
  <c r="D301" i="17"/>
  <c r="AM299" i="14"/>
  <c r="B300" i="14"/>
  <c r="AL300" i="16"/>
  <c r="D300" i="16"/>
  <c r="AN298" i="12"/>
  <c r="C298" i="12"/>
  <c r="AN301" i="17" l="1"/>
  <c r="C301" i="17"/>
  <c r="AL300" i="14"/>
  <c r="D300" i="14"/>
  <c r="AN300" i="16"/>
  <c r="C300" i="16"/>
  <c r="AM298" i="12"/>
  <c r="B299" i="12"/>
  <c r="AM301" i="17" l="1"/>
  <c r="B302" i="17"/>
  <c r="AN300" i="14"/>
  <c r="C300" i="14"/>
  <c r="AM300" i="16"/>
  <c r="B301" i="16"/>
  <c r="AL299" i="12"/>
  <c r="D299" i="12"/>
  <c r="AL302" i="17" l="1"/>
  <c r="D302" i="17"/>
  <c r="AM300" i="14"/>
  <c r="B301" i="14"/>
  <c r="AL301" i="16"/>
  <c r="D301" i="16"/>
  <c r="AN299" i="12"/>
  <c r="C299" i="12"/>
  <c r="AN302" i="17" l="1"/>
  <c r="C302" i="17"/>
  <c r="AL301" i="14"/>
  <c r="D301" i="14"/>
  <c r="AN301" i="16"/>
  <c r="C301" i="16"/>
  <c r="AM299" i="12"/>
  <c r="B300" i="12"/>
  <c r="AM302" i="17" l="1"/>
  <c r="B303" i="17"/>
  <c r="AN301" i="14"/>
  <c r="C301" i="14"/>
  <c r="AM301" i="16"/>
  <c r="B302" i="16"/>
  <c r="AL300" i="12"/>
  <c r="D300" i="12"/>
  <c r="AL303" i="17" l="1"/>
  <c r="D303" i="17"/>
  <c r="AM301" i="14"/>
  <c r="B302" i="14"/>
  <c r="AL302" i="16"/>
  <c r="D302" i="16"/>
  <c r="AN300" i="12"/>
  <c r="C300" i="12"/>
  <c r="AN303" i="17" l="1"/>
  <c r="C303" i="17"/>
  <c r="AL302" i="14"/>
  <c r="D302" i="14"/>
  <c r="AN302" i="16"/>
  <c r="C302" i="16"/>
  <c r="AM300" i="12"/>
  <c r="B301" i="12"/>
  <c r="AM303" i="17" l="1"/>
  <c r="B304" i="17"/>
  <c r="AN302" i="14"/>
  <c r="C302" i="14"/>
  <c r="AM302" i="16"/>
  <c r="B303" i="16"/>
  <c r="AL301" i="12"/>
  <c r="D301" i="12"/>
  <c r="AL304" i="17" l="1"/>
  <c r="D304" i="17"/>
  <c r="AM302" i="14"/>
  <c r="B303" i="14"/>
  <c r="AL303" i="16"/>
  <c r="D303" i="16"/>
  <c r="AN301" i="12"/>
  <c r="C301" i="12"/>
  <c r="AN304" i="17" l="1"/>
  <c r="C304" i="17"/>
  <c r="AL303" i="14"/>
  <c r="D303" i="14"/>
  <c r="AN303" i="16"/>
  <c r="C303" i="16"/>
  <c r="AM301" i="12"/>
  <c r="B302" i="12"/>
  <c r="AM304" i="17" l="1"/>
  <c r="B305" i="17"/>
  <c r="AN303" i="14"/>
  <c r="C303" i="14"/>
  <c r="AM303" i="16"/>
  <c r="B304" i="16"/>
  <c r="AL302" i="12"/>
  <c r="D302" i="12"/>
  <c r="AL305" i="17" l="1"/>
  <c r="D305" i="17"/>
  <c r="AM303" i="14"/>
  <c r="B304" i="14"/>
  <c r="AL304" i="16"/>
  <c r="D304" i="16"/>
  <c r="AN302" i="12"/>
  <c r="C302" i="12"/>
  <c r="AN305" i="17" l="1"/>
  <c r="C305" i="17"/>
  <c r="AL304" i="14"/>
  <c r="D304" i="14"/>
  <c r="AN304" i="16"/>
  <c r="C304" i="16"/>
  <c r="AM302" i="12"/>
  <c r="B303" i="12"/>
  <c r="AM305" i="17" l="1"/>
  <c r="B306" i="17"/>
  <c r="AN304" i="14"/>
  <c r="C304" i="14"/>
  <c r="AM304" i="16"/>
  <c r="B305" i="16"/>
  <c r="AL303" i="12"/>
  <c r="D303" i="12"/>
  <c r="AL306" i="17" l="1"/>
  <c r="D306" i="17"/>
  <c r="AM304" i="14"/>
  <c r="B305" i="14"/>
  <c r="AL305" i="16"/>
  <c r="D305" i="16"/>
  <c r="AN303" i="12"/>
  <c r="C303" i="12"/>
  <c r="AN306" i="17" l="1"/>
  <c r="C306" i="17"/>
  <c r="AL305" i="14"/>
  <c r="D305" i="14"/>
  <c r="AN305" i="16"/>
  <c r="C305" i="16"/>
  <c r="AM303" i="12"/>
  <c r="B304" i="12"/>
  <c r="AM306" i="17" l="1"/>
  <c r="B307" i="17"/>
  <c r="AN305" i="14"/>
  <c r="C305" i="14"/>
  <c r="AM305" i="16"/>
  <c r="B306" i="16"/>
  <c r="AL304" i="12"/>
  <c r="D304" i="12"/>
  <c r="AL307" i="17" l="1"/>
  <c r="D307" i="17"/>
  <c r="AM305" i="14"/>
  <c r="B306" i="14"/>
  <c r="AL306" i="16"/>
  <c r="D306" i="16"/>
  <c r="AN304" i="12"/>
  <c r="C304" i="12"/>
  <c r="AN307" i="17" l="1"/>
  <c r="C307" i="17"/>
  <c r="AL306" i="14"/>
  <c r="D306" i="14"/>
  <c r="AN306" i="16"/>
  <c r="C306" i="16"/>
  <c r="AM304" i="12"/>
  <c r="B305" i="12"/>
  <c r="AM307" i="17" l="1"/>
  <c r="B308" i="17"/>
  <c r="AN306" i="14"/>
  <c r="C306" i="14"/>
  <c r="AM306" i="16"/>
  <c r="B307" i="16"/>
  <c r="AL305" i="12"/>
  <c r="D305" i="12"/>
  <c r="AL308" i="17" l="1"/>
  <c r="D308" i="17"/>
  <c r="AM306" i="14"/>
  <c r="B307" i="14"/>
  <c r="AL307" i="16"/>
  <c r="D307" i="16"/>
  <c r="AN305" i="12"/>
  <c r="C305" i="12"/>
  <c r="AN308" i="17" l="1"/>
  <c r="C308" i="17"/>
  <c r="AL307" i="14"/>
  <c r="D307" i="14"/>
  <c r="AN307" i="16"/>
  <c r="C307" i="16"/>
  <c r="AM305" i="12"/>
  <c r="B306" i="12"/>
  <c r="AM308" i="17" l="1"/>
  <c r="B309" i="17"/>
  <c r="AN307" i="14"/>
  <c r="C307" i="14"/>
  <c r="AM307" i="16"/>
  <c r="B308" i="16"/>
  <c r="AL306" i="12"/>
  <c r="D306" i="12"/>
  <c r="AL309" i="17" l="1"/>
  <c r="D309" i="17"/>
  <c r="AM307" i="14"/>
  <c r="B308" i="14"/>
  <c r="AL308" i="16"/>
  <c r="D308" i="16"/>
  <c r="AN306" i="12"/>
  <c r="C306" i="12"/>
  <c r="AN309" i="17" l="1"/>
  <c r="C309" i="17"/>
  <c r="AL308" i="14"/>
  <c r="D308" i="14"/>
  <c r="AN308" i="16"/>
  <c r="C308" i="16"/>
  <c r="AM306" i="12"/>
  <c r="B307" i="12"/>
  <c r="AM309" i="17" l="1"/>
  <c r="B310" i="17"/>
  <c r="AN308" i="14"/>
  <c r="C308" i="14"/>
  <c r="AM308" i="16"/>
  <c r="B309" i="16"/>
  <c r="AL307" i="12"/>
  <c r="D307" i="12"/>
  <c r="AL310" i="17" l="1"/>
  <c r="D310" i="17"/>
  <c r="AM308" i="14"/>
  <c r="B309" i="14"/>
  <c r="AL309" i="16"/>
  <c r="D309" i="16"/>
  <c r="AN307" i="12"/>
  <c r="C307" i="12"/>
  <c r="AN310" i="17" l="1"/>
  <c r="C310" i="17"/>
  <c r="AL309" i="14"/>
  <c r="D309" i="14"/>
  <c r="AN309" i="16"/>
  <c r="C309" i="16"/>
  <c r="AM307" i="12"/>
  <c r="B308" i="12"/>
  <c r="AM310" i="17" l="1"/>
  <c r="B311" i="17"/>
  <c r="AN309" i="14"/>
  <c r="C309" i="14"/>
  <c r="AM309" i="16"/>
  <c r="B310" i="16"/>
  <c r="AL308" i="12"/>
  <c r="D308" i="12"/>
  <c r="AL311" i="17" l="1"/>
  <c r="D311" i="17"/>
  <c r="AM309" i="14"/>
  <c r="B310" i="14"/>
  <c r="AL310" i="16"/>
  <c r="D310" i="16"/>
  <c r="AN308" i="12"/>
  <c r="C308" i="12"/>
  <c r="AN311" i="17" l="1"/>
  <c r="C311" i="17"/>
  <c r="AL310" i="14"/>
  <c r="D310" i="14"/>
  <c r="AN310" i="16"/>
  <c r="C310" i="16"/>
  <c r="AM308" i="12"/>
  <c r="B309" i="12"/>
  <c r="AM311" i="17" l="1"/>
  <c r="B312" i="17"/>
  <c r="AN310" i="14"/>
  <c r="C310" i="14"/>
  <c r="AM310" i="16"/>
  <c r="B311" i="16"/>
  <c r="AL309" i="12"/>
  <c r="D309" i="12"/>
  <c r="AL312" i="17" l="1"/>
  <c r="D312" i="17"/>
  <c r="AM310" i="14"/>
  <c r="B311" i="14"/>
  <c r="AL311" i="16"/>
  <c r="D311" i="16"/>
  <c r="AN309" i="12"/>
  <c r="C309" i="12"/>
  <c r="AN312" i="17" l="1"/>
  <c r="C312" i="17"/>
  <c r="AL311" i="14"/>
  <c r="D311" i="14"/>
  <c r="AN311" i="16"/>
  <c r="C311" i="16"/>
  <c r="AM309" i="12"/>
  <c r="B310" i="12"/>
  <c r="AM312" i="17" l="1"/>
  <c r="B313" i="17"/>
  <c r="AN311" i="14"/>
  <c r="C311" i="14"/>
  <c r="AM311" i="16"/>
  <c r="B312" i="16"/>
  <c r="AL310" i="12"/>
  <c r="D310" i="12"/>
  <c r="AL313" i="17" l="1"/>
  <c r="D313" i="17"/>
  <c r="AM311" i="14"/>
  <c r="B312" i="14"/>
  <c r="AL312" i="16"/>
  <c r="D312" i="16"/>
  <c r="AN310" i="12"/>
  <c r="C310" i="12"/>
  <c r="AN313" i="17" l="1"/>
  <c r="C313" i="17"/>
  <c r="AL312" i="14"/>
  <c r="D312" i="14"/>
  <c r="AN312" i="16"/>
  <c r="C312" i="16"/>
  <c r="AM310" i="12"/>
  <c r="B311" i="12"/>
  <c r="AM313" i="17" l="1"/>
  <c r="B314" i="17"/>
  <c r="AN312" i="14"/>
  <c r="C312" i="14"/>
  <c r="AM312" i="16"/>
  <c r="B313" i="16"/>
  <c r="AL311" i="12"/>
  <c r="D311" i="12"/>
  <c r="AL314" i="17" l="1"/>
  <c r="D314" i="17"/>
  <c r="AM312" i="14"/>
  <c r="B313" i="14"/>
  <c r="AL313" i="16"/>
  <c r="D313" i="16"/>
  <c r="AN311" i="12"/>
  <c r="C311" i="12"/>
  <c r="AN314" i="17" l="1"/>
  <c r="C314" i="17"/>
  <c r="AL313" i="14"/>
  <c r="D313" i="14"/>
  <c r="AN313" i="16"/>
  <c r="C313" i="16"/>
  <c r="AM311" i="12"/>
  <c r="B312" i="12"/>
  <c r="AM314" i="17" l="1"/>
  <c r="B315" i="17"/>
  <c r="AN313" i="14"/>
  <c r="C313" i="14"/>
  <c r="AM313" i="16"/>
  <c r="B314" i="16"/>
  <c r="AL312" i="12"/>
  <c r="D312" i="12"/>
  <c r="AL315" i="17" l="1"/>
  <c r="D315" i="17"/>
  <c r="AM313" i="14"/>
  <c r="B314" i="14"/>
  <c r="AL314" i="16"/>
  <c r="D314" i="16"/>
  <c r="AN312" i="12"/>
  <c r="C312" i="12"/>
  <c r="AN315" i="17" l="1"/>
  <c r="C315" i="17"/>
  <c r="AL314" i="14"/>
  <c r="D314" i="14"/>
  <c r="AN314" i="16"/>
  <c r="C314" i="16"/>
  <c r="AM312" i="12"/>
  <c r="B313" i="12"/>
  <c r="AM315" i="17" l="1"/>
  <c r="B316" i="17"/>
  <c r="AN314" i="14"/>
  <c r="C314" i="14"/>
  <c r="AM314" i="16"/>
  <c r="B315" i="16"/>
  <c r="AL313" i="12"/>
  <c r="D313" i="12"/>
  <c r="AL316" i="17" l="1"/>
  <c r="D316" i="17"/>
  <c r="AM314" i="14"/>
  <c r="B315" i="14"/>
  <c r="AL315" i="16"/>
  <c r="D315" i="16"/>
  <c r="AN313" i="12"/>
  <c r="C313" i="12"/>
  <c r="AN316" i="17" l="1"/>
  <c r="C316" i="17"/>
  <c r="AL315" i="14"/>
  <c r="D315" i="14"/>
  <c r="AN315" i="16"/>
  <c r="C315" i="16"/>
  <c r="AM313" i="12"/>
  <c r="B314" i="12"/>
  <c r="AM316" i="17" l="1"/>
  <c r="B317" i="17"/>
  <c r="AN315" i="14"/>
  <c r="C315" i="14"/>
  <c r="AM315" i="16"/>
  <c r="B316" i="16"/>
  <c r="AL314" i="12"/>
  <c r="D314" i="12"/>
  <c r="AL317" i="17" l="1"/>
  <c r="D317" i="17"/>
  <c r="AM315" i="14"/>
  <c r="B316" i="14"/>
  <c r="AL316" i="16"/>
  <c r="D316" i="16"/>
  <c r="AN314" i="12"/>
  <c r="C314" i="12"/>
  <c r="AN317" i="17" l="1"/>
  <c r="C317" i="17"/>
  <c r="AL316" i="14"/>
  <c r="D316" i="14"/>
  <c r="AN316" i="16"/>
  <c r="C316" i="16"/>
  <c r="AM314" i="12"/>
  <c r="B315" i="12"/>
  <c r="AM317" i="17" l="1"/>
  <c r="B318" i="17"/>
  <c r="AN316" i="14"/>
  <c r="C316" i="14"/>
  <c r="AM316" i="16"/>
  <c r="B317" i="16"/>
  <c r="AL315" i="12"/>
  <c r="D315" i="12"/>
  <c r="AL318" i="17" l="1"/>
  <c r="D318" i="17"/>
  <c r="AM316" i="14"/>
  <c r="B317" i="14"/>
  <c r="AL317" i="16"/>
  <c r="D317" i="16"/>
  <c r="AN315" i="12"/>
  <c r="C315" i="12"/>
  <c r="AN318" i="17" l="1"/>
  <c r="C318" i="17"/>
  <c r="AL317" i="14"/>
  <c r="D317" i="14"/>
  <c r="AN317" i="16"/>
  <c r="C317" i="16"/>
  <c r="AM315" i="12"/>
  <c r="B316" i="12"/>
  <c r="AM318" i="17" l="1"/>
  <c r="B319" i="17"/>
  <c r="AN317" i="14"/>
  <c r="C317" i="14"/>
  <c r="AM317" i="16"/>
  <c r="B318" i="16"/>
  <c r="AL316" i="12"/>
  <c r="D316" i="12"/>
  <c r="AL319" i="17" l="1"/>
  <c r="D319" i="17"/>
  <c r="AM317" i="14"/>
  <c r="B318" i="14"/>
  <c r="AL318" i="16"/>
  <c r="D318" i="16"/>
  <c r="AN316" i="12"/>
  <c r="C316" i="12"/>
  <c r="AN319" i="17" l="1"/>
  <c r="C319" i="17"/>
  <c r="AL318" i="14"/>
  <c r="D318" i="14"/>
  <c r="AN318" i="16"/>
  <c r="C318" i="16"/>
  <c r="AM316" i="12"/>
  <c r="B317" i="12"/>
  <c r="AM319" i="17" l="1"/>
  <c r="B320" i="17"/>
  <c r="AN318" i="14"/>
  <c r="C318" i="14"/>
  <c r="AM318" i="16"/>
  <c r="B319" i="16"/>
  <c r="AL317" i="12"/>
  <c r="D317" i="12"/>
  <c r="AL320" i="17" l="1"/>
  <c r="D320" i="17"/>
  <c r="AM318" i="14"/>
  <c r="B319" i="14"/>
  <c r="AL319" i="16"/>
  <c r="D319" i="16"/>
  <c r="AN317" i="12"/>
  <c r="C317" i="12"/>
  <c r="AN320" i="17" l="1"/>
  <c r="C320" i="17"/>
  <c r="AL319" i="14"/>
  <c r="D319" i="14"/>
  <c r="AN319" i="16"/>
  <c r="C319" i="16"/>
  <c r="AM317" i="12"/>
  <c r="B318" i="12"/>
  <c r="AM320" i="17" l="1"/>
  <c r="B321" i="17"/>
  <c r="AN319" i="14"/>
  <c r="C319" i="14"/>
  <c r="AM319" i="16"/>
  <c r="B320" i="16"/>
  <c r="AL318" i="12"/>
  <c r="D318" i="12"/>
  <c r="AL321" i="17" l="1"/>
  <c r="D321" i="17"/>
  <c r="AM319" i="14"/>
  <c r="B320" i="14"/>
  <c r="AL320" i="16"/>
  <c r="D320" i="16"/>
  <c r="AN318" i="12"/>
  <c r="C318" i="12"/>
  <c r="AN321" i="17" l="1"/>
  <c r="C321" i="17"/>
  <c r="AL320" i="14"/>
  <c r="D320" i="14"/>
  <c r="AN320" i="16"/>
  <c r="C320" i="16"/>
  <c r="AM318" i="12"/>
  <c r="B319" i="12"/>
  <c r="AM321" i="17" l="1"/>
  <c r="B322" i="17"/>
  <c r="AN320" i="14"/>
  <c r="C320" i="14"/>
  <c r="AM320" i="16"/>
  <c r="B321" i="16"/>
  <c r="AL319" i="12"/>
  <c r="D319" i="12"/>
  <c r="AL322" i="17" l="1"/>
  <c r="D322" i="17"/>
  <c r="AM320" i="14"/>
  <c r="B321" i="14"/>
  <c r="AL321" i="16"/>
  <c r="D321" i="16"/>
  <c r="AN319" i="12"/>
  <c r="C319" i="12"/>
  <c r="AN322" i="17" l="1"/>
  <c r="C322" i="17"/>
  <c r="AL321" i="14"/>
  <c r="D321" i="14"/>
  <c r="AN321" i="16"/>
  <c r="C321" i="16"/>
  <c r="AM319" i="12"/>
  <c r="B320" i="12"/>
  <c r="AM322" i="17" l="1"/>
  <c r="B323" i="17"/>
  <c r="AN321" i="14"/>
  <c r="C321" i="14"/>
  <c r="AM321" i="16"/>
  <c r="B322" i="16"/>
  <c r="AL320" i="12"/>
  <c r="D320" i="12"/>
  <c r="AL323" i="17" l="1"/>
  <c r="D323" i="17"/>
  <c r="AM321" i="14"/>
  <c r="B322" i="14"/>
  <c r="AL322" i="16"/>
  <c r="D322" i="16"/>
  <c r="AN320" i="12"/>
  <c r="C320" i="12"/>
  <c r="AN323" i="17" l="1"/>
  <c r="C323" i="17"/>
  <c r="AL322" i="14"/>
  <c r="D322" i="14"/>
  <c r="AN322" i="16"/>
  <c r="C322" i="16"/>
  <c r="AM320" i="12"/>
  <c r="B321" i="12"/>
  <c r="AM323" i="17" l="1"/>
  <c r="B324" i="17"/>
  <c r="AN322" i="14"/>
  <c r="C322" i="14"/>
  <c r="AM322" i="16"/>
  <c r="B323" i="16"/>
  <c r="AL321" i="12"/>
  <c r="D321" i="12"/>
  <c r="AL324" i="17" l="1"/>
  <c r="D324" i="17"/>
  <c r="AM322" i="14"/>
  <c r="B323" i="14"/>
  <c r="AL323" i="16"/>
  <c r="D323" i="16"/>
  <c r="AN321" i="12"/>
  <c r="C321" i="12"/>
  <c r="AN324" i="17" l="1"/>
  <c r="C324" i="17"/>
  <c r="AL323" i="14"/>
  <c r="D323" i="14"/>
  <c r="AN323" i="16"/>
  <c r="C323" i="16"/>
  <c r="AM321" i="12"/>
  <c r="B322" i="12"/>
  <c r="AM324" i="17" l="1"/>
  <c r="B325" i="17"/>
  <c r="AN323" i="14"/>
  <c r="C323" i="14"/>
  <c r="AM323" i="16"/>
  <c r="B324" i="16"/>
  <c r="AL322" i="12"/>
  <c r="D322" i="12"/>
  <c r="AL325" i="17" l="1"/>
  <c r="D325" i="17"/>
  <c r="AM323" i="14"/>
  <c r="B324" i="14"/>
  <c r="AL324" i="16"/>
  <c r="D324" i="16"/>
  <c r="AN322" i="12"/>
  <c r="C322" i="12"/>
  <c r="AN325" i="17" l="1"/>
  <c r="C325" i="17"/>
  <c r="AL324" i="14"/>
  <c r="D324" i="14"/>
  <c r="AN324" i="16"/>
  <c r="C324" i="16"/>
  <c r="AM322" i="12"/>
  <c r="B323" i="12"/>
  <c r="AM325" i="17" l="1"/>
  <c r="B326" i="17"/>
  <c r="AN324" i="14"/>
  <c r="C324" i="14"/>
  <c r="AM324" i="16"/>
  <c r="B325" i="16"/>
  <c r="AL323" i="12"/>
  <c r="D323" i="12"/>
  <c r="AL326" i="17" l="1"/>
  <c r="D326" i="17"/>
  <c r="AM324" i="14"/>
  <c r="B325" i="14"/>
  <c r="AL325" i="16"/>
  <c r="D325" i="16"/>
  <c r="AN323" i="12"/>
  <c r="C323" i="12"/>
  <c r="AN326" i="17" l="1"/>
  <c r="C326" i="17"/>
  <c r="AL325" i="14"/>
  <c r="D325" i="14"/>
  <c r="AN325" i="16"/>
  <c r="C325" i="16"/>
  <c r="AM323" i="12"/>
  <c r="B324" i="12"/>
  <c r="AM326" i="17" l="1"/>
  <c r="B327" i="17"/>
  <c r="AN325" i="14"/>
  <c r="C325" i="14"/>
  <c r="AM325" i="16"/>
  <c r="B326" i="16"/>
  <c r="AL324" i="12"/>
  <c r="D324" i="12"/>
  <c r="AL327" i="17" l="1"/>
  <c r="D327" i="17"/>
  <c r="AM325" i="14"/>
  <c r="B326" i="14"/>
  <c r="AL326" i="16"/>
  <c r="D326" i="16"/>
  <c r="AN324" i="12"/>
  <c r="C324" i="12"/>
  <c r="AN327" i="17" l="1"/>
  <c r="C327" i="17"/>
  <c r="AL326" i="14"/>
  <c r="D326" i="14"/>
  <c r="AN326" i="16"/>
  <c r="C326" i="16"/>
  <c r="AM324" i="12"/>
  <c r="B325" i="12"/>
  <c r="AM327" i="17" l="1"/>
  <c r="B328" i="17"/>
  <c r="AN326" i="14"/>
  <c r="C326" i="14"/>
  <c r="AM326" i="16"/>
  <c r="B327" i="16"/>
  <c r="AL325" i="12"/>
  <c r="D325" i="12"/>
  <c r="AL328" i="17" l="1"/>
  <c r="D328" i="17"/>
  <c r="AM326" i="14"/>
  <c r="B327" i="14"/>
  <c r="AL327" i="16"/>
  <c r="D327" i="16"/>
  <c r="AN325" i="12"/>
  <c r="C325" i="12"/>
  <c r="AN328" i="17" l="1"/>
  <c r="C328" i="17"/>
  <c r="AL327" i="14"/>
  <c r="D327" i="14"/>
  <c r="AN327" i="16"/>
  <c r="C327" i="16"/>
  <c r="AM325" i="12"/>
  <c r="B326" i="12"/>
  <c r="AM328" i="17" l="1"/>
  <c r="B329" i="17"/>
  <c r="AN327" i="14"/>
  <c r="C327" i="14"/>
  <c r="AM327" i="16"/>
  <c r="B328" i="16"/>
  <c r="AL326" i="12"/>
  <c r="D326" i="12"/>
  <c r="AL329" i="17" l="1"/>
  <c r="D329" i="17"/>
  <c r="AM327" i="14"/>
  <c r="B328" i="14"/>
  <c r="AL328" i="16"/>
  <c r="D328" i="16"/>
  <c r="AN326" i="12"/>
  <c r="C326" i="12"/>
  <c r="AN329" i="17" l="1"/>
  <c r="C329" i="17"/>
  <c r="AL328" i="14"/>
  <c r="D328" i="14"/>
  <c r="AN328" i="16"/>
  <c r="C328" i="16"/>
  <c r="AM326" i="12"/>
  <c r="B327" i="12"/>
  <c r="AM329" i="17" l="1"/>
  <c r="B330" i="17"/>
  <c r="AN328" i="14"/>
  <c r="C328" i="14"/>
  <c r="AM328" i="16"/>
  <c r="B329" i="16"/>
  <c r="AL327" i="12"/>
  <c r="D327" i="12"/>
  <c r="AL330" i="17" l="1"/>
  <c r="D330" i="17"/>
  <c r="AM328" i="14"/>
  <c r="B329" i="14"/>
  <c r="AL329" i="16"/>
  <c r="D329" i="16"/>
  <c r="AN327" i="12"/>
  <c r="C327" i="12"/>
  <c r="AN330" i="17" l="1"/>
  <c r="C330" i="17"/>
  <c r="AL329" i="14"/>
  <c r="D329" i="14"/>
  <c r="AN329" i="16"/>
  <c r="C329" i="16"/>
  <c r="AM327" i="12"/>
  <c r="B328" i="12"/>
  <c r="AM330" i="17" l="1"/>
  <c r="B331" i="17"/>
  <c r="AN329" i="14"/>
  <c r="C329" i="14"/>
  <c r="AM329" i="16"/>
  <c r="B330" i="16"/>
  <c r="AL328" i="12"/>
  <c r="D328" i="12"/>
  <c r="AL331" i="17" l="1"/>
  <c r="D331" i="17"/>
  <c r="AM329" i="14"/>
  <c r="B330" i="14"/>
  <c r="AL330" i="16"/>
  <c r="D330" i="16"/>
  <c r="AN328" i="12"/>
  <c r="C328" i="12"/>
  <c r="AN331" i="17" l="1"/>
  <c r="C331" i="17"/>
  <c r="AL330" i="14"/>
  <c r="D330" i="14"/>
  <c r="AN330" i="16"/>
  <c r="C330" i="16"/>
  <c r="AM328" i="12"/>
  <c r="B329" i="12"/>
  <c r="AM331" i="17" l="1"/>
  <c r="B332" i="17"/>
  <c r="AN330" i="14"/>
  <c r="C330" i="14"/>
  <c r="AM330" i="16"/>
  <c r="B331" i="16"/>
  <c r="AL329" i="12"/>
  <c r="D329" i="12"/>
  <c r="AL332" i="17" l="1"/>
  <c r="D332" i="17"/>
  <c r="AM330" i="14"/>
  <c r="B331" i="14"/>
  <c r="AL331" i="16"/>
  <c r="D331" i="16"/>
  <c r="AN329" i="12"/>
  <c r="C329" i="12"/>
  <c r="AN332" i="17" l="1"/>
  <c r="C332" i="17"/>
  <c r="AL331" i="14"/>
  <c r="D331" i="14"/>
  <c r="AN331" i="16"/>
  <c r="C331" i="16"/>
  <c r="AM329" i="12"/>
  <c r="B330" i="12"/>
  <c r="AM332" i="17" l="1"/>
  <c r="B333" i="17"/>
  <c r="AN331" i="14"/>
  <c r="C331" i="14"/>
  <c r="AM331" i="16"/>
  <c r="B332" i="16"/>
  <c r="AL330" i="12"/>
  <c r="D330" i="12"/>
  <c r="AL333" i="17" l="1"/>
  <c r="D333" i="17"/>
  <c r="AM331" i="14"/>
  <c r="B332" i="14"/>
  <c r="AL332" i="16"/>
  <c r="D332" i="16"/>
  <c r="AN330" i="12"/>
  <c r="C330" i="12"/>
  <c r="AN333" i="17" l="1"/>
  <c r="C333" i="17"/>
  <c r="AL332" i="14"/>
  <c r="D332" i="14"/>
  <c r="AN332" i="16"/>
  <c r="C332" i="16"/>
  <c r="AM330" i="12"/>
  <c r="B331" i="12"/>
  <c r="AM333" i="17" l="1"/>
  <c r="B334" i="17"/>
  <c r="AN332" i="14"/>
  <c r="C332" i="14"/>
  <c r="AM332" i="16"/>
  <c r="B333" i="16"/>
  <c r="AL331" i="12"/>
  <c r="D331" i="12"/>
  <c r="AL334" i="17" l="1"/>
  <c r="D334" i="17"/>
  <c r="AM332" i="14"/>
  <c r="B333" i="14"/>
  <c r="AL333" i="16"/>
  <c r="D333" i="16"/>
  <c r="AN331" i="12"/>
  <c r="C331" i="12"/>
  <c r="AN334" i="17" l="1"/>
  <c r="C334" i="17"/>
  <c r="AL333" i="14"/>
  <c r="D333" i="14"/>
  <c r="AN333" i="16"/>
  <c r="C333" i="16"/>
  <c r="AM331" i="12"/>
  <c r="B332" i="12"/>
  <c r="AM334" i="17" l="1"/>
  <c r="B335" i="17"/>
  <c r="AN333" i="14"/>
  <c r="C333" i="14"/>
  <c r="AM333" i="16"/>
  <c r="B334" i="16"/>
  <c r="AL332" i="12"/>
  <c r="D332" i="12"/>
  <c r="AL335" i="17" l="1"/>
  <c r="D335" i="17"/>
  <c r="AM333" i="14"/>
  <c r="B334" i="14"/>
  <c r="AL334" i="16"/>
  <c r="D334" i="16"/>
  <c r="AN332" i="12"/>
  <c r="C332" i="12"/>
  <c r="AN335" i="17" l="1"/>
  <c r="C335" i="17"/>
  <c r="AL334" i="14"/>
  <c r="D334" i="14"/>
  <c r="AN334" i="16"/>
  <c r="C334" i="16"/>
  <c r="AM332" i="12"/>
  <c r="B333" i="12"/>
  <c r="AM335" i="17" l="1"/>
  <c r="B336" i="17"/>
  <c r="AN334" i="14"/>
  <c r="C334" i="14"/>
  <c r="AM334" i="16"/>
  <c r="B335" i="16"/>
  <c r="AL333" i="12"/>
  <c r="D333" i="12"/>
  <c r="AL336" i="17" l="1"/>
  <c r="D336" i="17"/>
  <c r="AM334" i="14"/>
  <c r="B335" i="14"/>
  <c r="AL335" i="16"/>
  <c r="D335" i="16"/>
  <c r="AN333" i="12"/>
  <c r="C333" i="12"/>
  <c r="AN336" i="17" l="1"/>
  <c r="C336" i="17"/>
  <c r="AL335" i="14"/>
  <c r="D335" i="14"/>
  <c r="AN335" i="16"/>
  <c r="C335" i="16"/>
  <c r="AM333" i="12"/>
  <c r="B334" i="12"/>
  <c r="AM336" i="17" l="1"/>
  <c r="B337" i="17"/>
  <c r="AN335" i="14"/>
  <c r="C335" i="14"/>
  <c r="AM335" i="16"/>
  <c r="B336" i="16"/>
  <c r="AL334" i="12"/>
  <c r="D334" i="12"/>
  <c r="AL337" i="17" l="1"/>
  <c r="D337" i="17"/>
  <c r="AM335" i="14"/>
  <c r="B336" i="14"/>
  <c r="AL336" i="16"/>
  <c r="D336" i="16"/>
  <c r="AN334" i="12"/>
  <c r="C334" i="12"/>
  <c r="AN337" i="17" l="1"/>
  <c r="C337" i="17"/>
  <c r="AL336" i="14"/>
  <c r="D336" i="14"/>
  <c r="AN336" i="16"/>
  <c r="C336" i="16"/>
  <c r="AM334" i="12"/>
  <c r="B335" i="12"/>
  <c r="AM337" i="17" l="1"/>
  <c r="B338" i="17"/>
  <c r="AN336" i="14"/>
  <c r="C336" i="14"/>
  <c r="AM336" i="16"/>
  <c r="B337" i="16"/>
  <c r="AL335" i="12"/>
  <c r="D335" i="12"/>
  <c r="AL338" i="17" l="1"/>
  <c r="D338" i="17"/>
  <c r="AM336" i="14"/>
  <c r="B337" i="14"/>
  <c r="AL337" i="16"/>
  <c r="D337" i="16"/>
  <c r="AN335" i="12"/>
  <c r="C335" i="12"/>
  <c r="AN338" i="17" l="1"/>
  <c r="C338" i="17"/>
  <c r="AL337" i="14"/>
  <c r="D337" i="14"/>
  <c r="AN337" i="16"/>
  <c r="C337" i="16"/>
  <c r="AM335" i="12"/>
  <c r="B336" i="12"/>
  <c r="AM338" i="17" l="1"/>
  <c r="B339" i="17"/>
  <c r="AN337" i="14"/>
  <c r="C337" i="14"/>
  <c r="AM337" i="16"/>
  <c r="B338" i="16"/>
  <c r="AL336" i="12"/>
  <c r="D336" i="12"/>
  <c r="AL339" i="17" l="1"/>
  <c r="D339" i="17"/>
  <c r="AM337" i="14"/>
  <c r="B338" i="14"/>
  <c r="AL338" i="16"/>
  <c r="D338" i="16"/>
  <c r="AN336" i="12"/>
  <c r="C336" i="12"/>
  <c r="AN339" i="17" l="1"/>
  <c r="C339" i="17"/>
  <c r="AL338" i="14"/>
  <c r="D338" i="14"/>
  <c r="AN338" i="16"/>
  <c r="C338" i="16"/>
  <c r="AM336" i="12"/>
  <c r="B337" i="12"/>
  <c r="AM339" i="17" l="1"/>
  <c r="B340" i="17"/>
  <c r="AN338" i="14"/>
  <c r="C338" i="14"/>
  <c r="AM338" i="16"/>
  <c r="B339" i="16"/>
  <c r="AL337" i="12"/>
  <c r="D337" i="12"/>
  <c r="AL340" i="17" l="1"/>
  <c r="D340" i="17"/>
  <c r="AM338" i="14"/>
  <c r="B339" i="14"/>
  <c r="AL339" i="16"/>
  <c r="D339" i="16"/>
  <c r="AN337" i="12"/>
  <c r="C337" i="12"/>
  <c r="AN340" i="17" l="1"/>
  <c r="C340" i="17"/>
  <c r="AL339" i="14"/>
  <c r="D339" i="14"/>
  <c r="AN339" i="16"/>
  <c r="C339" i="16"/>
  <c r="AM337" i="12"/>
  <c r="B338" i="12"/>
  <c r="AM340" i="17" l="1"/>
  <c r="B341" i="17"/>
  <c r="AN339" i="14"/>
  <c r="C339" i="14"/>
  <c r="AM339" i="16"/>
  <c r="B340" i="16"/>
  <c r="AL338" i="12"/>
  <c r="D338" i="12"/>
  <c r="AL341" i="17" l="1"/>
  <c r="D341" i="17"/>
  <c r="AM339" i="14"/>
  <c r="B340" i="14"/>
  <c r="AL340" i="16"/>
  <c r="D340" i="16"/>
  <c r="AN338" i="12"/>
  <c r="C338" i="12"/>
  <c r="AN341" i="17" l="1"/>
  <c r="C341" i="17"/>
  <c r="AL340" i="14"/>
  <c r="D340" i="14"/>
  <c r="AN340" i="16"/>
  <c r="C340" i="16"/>
  <c r="AM338" i="12"/>
  <c r="B339" i="12"/>
  <c r="AM341" i="17" l="1"/>
  <c r="B342" i="17"/>
  <c r="AN340" i="14"/>
  <c r="C340" i="14"/>
  <c r="AM340" i="16"/>
  <c r="B341" i="16"/>
  <c r="AL339" i="12"/>
  <c r="D339" i="12"/>
  <c r="AL342" i="17" l="1"/>
  <c r="D342" i="17"/>
  <c r="AM340" i="14"/>
  <c r="B341" i="14"/>
  <c r="AL341" i="16"/>
  <c r="D341" i="16"/>
  <c r="AN339" i="12"/>
  <c r="C339" i="12"/>
  <c r="AN342" i="17" l="1"/>
  <c r="C342" i="17"/>
  <c r="AL341" i="14"/>
  <c r="D341" i="14"/>
  <c r="AN341" i="16"/>
  <c r="C341" i="16"/>
  <c r="AM339" i="12"/>
  <c r="B340" i="12"/>
  <c r="AM342" i="17" l="1"/>
  <c r="B343" i="17"/>
  <c r="AN341" i="14"/>
  <c r="C341" i="14"/>
  <c r="AM341" i="16"/>
  <c r="B342" i="16"/>
  <c r="AL340" i="12"/>
  <c r="D340" i="12"/>
  <c r="AL343" i="17" l="1"/>
  <c r="D343" i="17"/>
  <c r="AM341" i="14"/>
  <c r="B342" i="14"/>
  <c r="AL342" i="16"/>
  <c r="D342" i="16"/>
  <c r="AN340" i="12"/>
  <c r="C340" i="12"/>
  <c r="AN343" i="17" l="1"/>
  <c r="C343" i="17"/>
  <c r="AL342" i="14"/>
  <c r="D342" i="14"/>
  <c r="AN342" i="16"/>
  <c r="C342" i="16"/>
  <c r="AM340" i="12"/>
  <c r="B341" i="12"/>
  <c r="AM343" i="17" l="1"/>
  <c r="B344" i="17"/>
  <c r="AN342" i="14"/>
  <c r="C342" i="14"/>
  <c r="AM342" i="16"/>
  <c r="B343" i="16"/>
  <c r="AL341" i="12"/>
  <c r="D341" i="12"/>
  <c r="AL344" i="17" l="1"/>
  <c r="D344" i="17"/>
  <c r="AM342" i="14"/>
  <c r="B343" i="14"/>
  <c r="AL343" i="16"/>
  <c r="D343" i="16"/>
  <c r="AN341" i="12"/>
  <c r="C341" i="12"/>
  <c r="AN344" i="17" l="1"/>
  <c r="C344" i="17"/>
  <c r="AL343" i="14"/>
  <c r="D343" i="14"/>
  <c r="AN343" i="16"/>
  <c r="C343" i="16"/>
  <c r="AM341" i="12"/>
  <c r="B342" i="12"/>
  <c r="AM344" i="17" l="1"/>
  <c r="B345" i="17"/>
  <c r="AN343" i="14"/>
  <c r="C343" i="14"/>
  <c r="AM343" i="16"/>
  <c r="B344" i="16"/>
  <c r="AL342" i="12"/>
  <c r="D342" i="12"/>
  <c r="AL345" i="17" l="1"/>
  <c r="D345" i="17"/>
  <c r="AM343" i="14"/>
  <c r="B344" i="14"/>
  <c r="AL344" i="16"/>
  <c r="D344" i="16"/>
  <c r="AN342" i="12"/>
  <c r="C342" i="12"/>
  <c r="AN345" i="17" l="1"/>
  <c r="C345" i="17"/>
  <c r="AL344" i="14"/>
  <c r="D344" i="14"/>
  <c r="AN344" i="16"/>
  <c r="C344" i="16"/>
  <c r="AM342" i="12"/>
  <c r="B343" i="12"/>
  <c r="AM345" i="17" l="1"/>
  <c r="B346" i="17"/>
  <c r="AN344" i="14"/>
  <c r="C344" i="14"/>
  <c r="AM344" i="16"/>
  <c r="B345" i="16"/>
  <c r="AL343" i="12"/>
  <c r="D343" i="12"/>
  <c r="AL346" i="17" l="1"/>
  <c r="D346" i="17"/>
  <c r="AM344" i="14"/>
  <c r="B345" i="14"/>
  <c r="AL345" i="16"/>
  <c r="D345" i="16"/>
  <c r="AN343" i="12"/>
  <c r="C343" i="12"/>
  <c r="AN346" i="17" l="1"/>
  <c r="C346" i="17"/>
  <c r="AL345" i="14"/>
  <c r="D345" i="14"/>
  <c r="AN345" i="16"/>
  <c r="C345" i="16"/>
  <c r="AM343" i="12"/>
  <c r="B344" i="12"/>
  <c r="AM346" i="17" l="1"/>
  <c r="B347" i="17"/>
  <c r="AN345" i="14"/>
  <c r="C345" i="14"/>
  <c r="AM345" i="16"/>
  <c r="B346" i="16"/>
  <c r="AL344" i="12"/>
  <c r="D344" i="12"/>
  <c r="AL347" i="17" l="1"/>
  <c r="D347" i="17"/>
  <c r="AM345" i="14"/>
  <c r="B346" i="14"/>
  <c r="AL346" i="16"/>
  <c r="D346" i="16"/>
  <c r="AN344" i="12"/>
  <c r="C344" i="12"/>
  <c r="AN347" i="17" l="1"/>
  <c r="C347" i="17"/>
  <c r="AL346" i="14"/>
  <c r="D346" i="14"/>
  <c r="AN346" i="16"/>
  <c r="C346" i="16"/>
  <c r="AM344" i="12"/>
  <c r="B345" i="12"/>
  <c r="AM347" i="17" l="1"/>
  <c r="B348" i="17"/>
  <c r="AN346" i="14"/>
  <c r="C346" i="14"/>
  <c r="AM346" i="16"/>
  <c r="B347" i="16"/>
  <c r="AL345" i="12"/>
  <c r="D345" i="12"/>
  <c r="AL348" i="17" l="1"/>
  <c r="D348" i="17"/>
  <c r="AM346" i="14"/>
  <c r="B347" i="14"/>
  <c r="AL347" i="16"/>
  <c r="D347" i="16"/>
  <c r="AN345" i="12"/>
  <c r="C345" i="12"/>
  <c r="AN348" i="17" l="1"/>
  <c r="C348" i="17"/>
  <c r="AL347" i="14"/>
  <c r="D347" i="14"/>
  <c r="AN347" i="16"/>
  <c r="C347" i="16"/>
  <c r="AM345" i="12"/>
  <c r="B346" i="12"/>
  <c r="AM348" i="17" l="1"/>
  <c r="B349" i="17"/>
  <c r="AN347" i="14"/>
  <c r="C347" i="14"/>
  <c r="AM347" i="16"/>
  <c r="B348" i="16"/>
  <c r="AL346" i="12"/>
  <c r="D346" i="12"/>
  <c r="AL349" i="17" l="1"/>
  <c r="D349" i="17"/>
  <c r="AM347" i="14"/>
  <c r="B348" i="14"/>
  <c r="AL348" i="16"/>
  <c r="D348" i="16"/>
  <c r="AN346" i="12"/>
  <c r="C346" i="12"/>
  <c r="AN349" i="17" l="1"/>
  <c r="C349" i="17"/>
  <c r="AL348" i="14"/>
  <c r="D348" i="14"/>
  <c r="AN348" i="16"/>
  <c r="C348" i="16"/>
  <c r="AM346" i="12"/>
  <c r="B347" i="12"/>
  <c r="AM349" i="17" l="1"/>
  <c r="B350" i="17"/>
  <c r="AN348" i="14"/>
  <c r="C348" i="14"/>
  <c r="AM348" i="16"/>
  <c r="B349" i="16"/>
  <c r="AL347" i="12"/>
  <c r="D347" i="12"/>
  <c r="AL350" i="17" l="1"/>
  <c r="D350" i="17"/>
  <c r="AM348" i="14"/>
  <c r="B349" i="14"/>
  <c r="AL349" i="16"/>
  <c r="D349" i="16"/>
  <c r="AN347" i="12"/>
  <c r="C347" i="12"/>
  <c r="AN350" i="17" l="1"/>
  <c r="C350" i="17"/>
  <c r="AL349" i="14"/>
  <c r="D349" i="14"/>
  <c r="AN349" i="16"/>
  <c r="C349" i="16"/>
  <c r="AM347" i="12"/>
  <c r="B348" i="12"/>
  <c r="AM350" i="17" l="1"/>
  <c r="B351" i="17"/>
  <c r="AN349" i="14"/>
  <c r="C349" i="14"/>
  <c r="AM349" i="16"/>
  <c r="B350" i="16"/>
  <c r="AL348" i="12"/>
  <c r="D348" i="12"/>
  <c r="AL351" i="17" l="1"/>
  <c r="D351" i="17"/>
  <c r="AM349" i="14"/>
  <c r="B350" i="14"/>
  <c r="AL350" i="16"/>
  <c r="D350" i="16"/>
  <c r="AN348" i="12"/>
  <c r="C348" i="12"/>
  <c r="AN351" i="17" l="1"/>
  <c r="C351" i="17"/>
  <c r="AL350" i="14"/>
  <c r="D350" i="14"/>
  <c r="AN350" i="16"/>
  <c r="C350" i="16"/>
  <c r="AM348" i="12"/>
  <c r="B349" i="12"/>
  <c r="AM351" i="17" l="1"/>
  <c r="B352" i="17"/>
  <c r="AN350" i="14"/>
  <c r="C350" i="14"/>
  <c r="AM350" i="16"/>
  <c r="B351" i="16"/>
  <c r="AL349" i="12"/>
  <c r="D349" i="12"/>
  <c r="AL352" i="17" l="1"/>
  <c r="D352" i="17"/>
  <c r="AM350" i="14"/>
  <c r="B351" i="14"/>
  <c r="AL351" i="16"/>
  <c r="D351" i="16"/>
  <c r="AN349" i="12"/>
  <c r="C349" i="12"/>
  <c r="AN352" i="17" l="1"/>
  <c r="C352" i="17"/>
  <c r="AL351" i="14"/>
  <c r="D351" i="14"/>
  <c r="AN351" i="16"/>
  <c r="C351" i="16"/>
  <c r="AM349" i="12"/>
  <c r="B350" i="12"/>
  <c r="AM352" i="17" l="1"/>
  <c r="B353" i="17"/>
  <c r="AN351" i="14"/>
  <c r="C351" i="14"/>
  <c r="AM351" i="16"/>
  <c r="B352" i="16"/>
  <c r="AL350" i="12"/>
  <c r="D350" i="12"/>
  <c r="AL353" i="17" l="1"/>
  <c r="D353" i="17"/>
  <c r="AM351" i="14"/>
  <c r="B352" i="14"/>
  <c r="AL352" i="16"/>
  <c r="D352" i="16"/>
  <c r="AN350" i="12"/>
  <c r="C350" i="12"/>
  <c r="AN353" i="17" l="1"/>
  <c r="C353" i="17"/>
  <c r="AL352" i="14"/>
  <c r="D352" i="14"/>
  <c r="AN352" i="16"/>
  <c r="C352" i="16"/>
  <c r="AM350" i="12"/>
  <c r="B351" i="12"/>
  <c r="AM353" i="17" l="1"/>
  <c r="B354" i="17"/>
  <c r="AN352" i="14"/>
  <c r="C352" i="14"/>
  <c r="AM352" i="16"/>
  <c r="B353" i="16"/>
  <c r="AL351" i="12"/>
  <c r="D351" i="12"/>
  <c r="AL354" i="17" l="1"/>
  <c r="D354" i="17"/>
  <c r="AM352" i="14"/>
  <c r="B353" i="14"/>
  <c r="AL353" i="16"/>
  <c r="D353" i="16"/>
  <c r="AN351" i="12"/>
  <c r="C351" i="12"/>
  <c r="AN354" i="17" l="1"/>
  <c r="C354" i="17"/>
  <c r="AL353" i="14"/>
  <c r="D353" i="14"/>
  <c r="AN353" i="16"/>
  <c r="C353" i="16"/>
  <c r="AM351" i="12"/>
  <c r="B352" i="12"/>
  <c r="AM354" i="17" l="1"/>
  <c r="B355" i="17"/>
  <c r="AN353" i="14"/>
  <c r="C353" i="14"/>
  <c r="AM353" i="16"/>
  <c r="B354" i="16"/>
  <c r="AL352" i="12"/>
  <c r="D352" i="12"/>
  <c r="AL355" i="17" l="1"/>
  <c r="D355" i="17"/>
  <c r="AM353" i="14"/>
  <c r="B354" i="14"/>
  <c r="AL354" i="16"/>
  <c r="D354" i="16"/>
  <c r="AN352" i="12"/>
  <c r="C352" i="12"/>
  <c r="AN355" i="17" l="1"/>
  <c r="C355" i="17"/>
  <c r="AL354" i="14"/>
  <c r="D354" i="14"/>
  <c r="AN354" i="16"/>
  <c r="C354" i="16"/>
  <c r="AM352" i="12"/>
  <c r="B353" i="12"/>
  <c r="AM355" i="17" l="1"/>
  <c r="B356" i="17"/>
  <c r="AN354" i="14"/>
  <c r="C354" i="14"/>
  <c r="AM354" i="16"/>
  <c r="B355" i="16"/>
  <c r="AL353" i="12"/>
  <c r="D353" i="12"/>
  <c r="AL356" i="17" l="1"/>
  <c r="D356" i="17"/>
  <c r="AM354" i="14"/>
  <c r="B355" i="14"/>
  <c r="AL355" i="16"/>
  <c r="D355" i="16"/>
  <c r="AN353" i="12"/>
  <c r="C353" i="12"/>
  <c r="AN356" i="17" l="1"/>
  <c r="C356" i="17"/>
  <c r="AL355" i="14"/>
  <c r="D355" i="14"/>
  <c r="AN355" i="16"/>
  <c r="C355" i="16"/>
  <c r="AM353" i="12"/>
  <c r="B354" i="12"/>
  <c r="AM356" i="17" l="1"/>
  <c r="B357" i="17"/>
  <c r="AN355" i="14"/>
  <c r="C355" i="14"/>
  <c r="AM355" i="16"/>
  <c r="B356" i="16"/>
  <c r="AL354" i="12"/>
  <c r="D354" i="12"/>
  <c r="AL357" i="17" l="1"/>
  <c r="D357" i="17"/>
  <c r="AM355" i="14"/>
  <c r="B356" i="14"/>
  <c r="AL356" i="16"/>
  <c r="D356" i="16"/>
  <c r="AN354" i="12"/>
  <c r="C354" i="12"/>
  <c r="AN357" i="17" l="1"/>
  <c r="C357" i="17"/>
  <c r="AL356" i="14"/>
  <c r="D356" i="14"/>
  <c r="AN356" i="16"/>
  <c r="C356" i="16"/>
  <c r="AM354" i="12"/>
  <c r="B355" i="12"/>
  <c r="AM357" i="17" l="1"/>
  <c r="B358" i="17"/>
  <c r="AN356" i="14"/>
  <c r="C356" i="14"/>
  <c r="AM356" i="16"/>
  <c r="B357" i="16"/>
  <c r="AL355" i="12"/>
  <c r="D355" i="12"/>
  <c r="AL358" i="17" l="1"/>
  <c r="D358" i="17"/>
  <c r="AM356" i="14"/>
  <c r="B357" i="14"/>
  <c r="AL357" i="16"/>
  <c r="D357" i="16"/>
  <c r="AN355" i="12"/>
  <c r="C355" i="12"/>
  <c r="AN358" i="17" l="1"/>
  <c r="C358" i="17"/>
  <c r="AL357" i="14"/>
  <c r="D357" i="14"/>
  <c r="AN357" i="16"/>
  <c r="C357" i="16"/>
  <c r="AM355" i="12"/>
  <c r="B356" i="12"/>
  <c r="AM358" i="17" l="1"/>
  <c r="B359" i="17"/>
  <c r="AN357" i="14"/>
  <c r="C357" i="14"/>
  <c r="AM357" i="16"/>
  <c r="B358" i="16"/>
  <c r="AL356" i="12"/>
  <c r="D356" i="12"/>
  <c r="AL359" i="17" l="1"/>
  <c r="D359" i="17"/>
  <c r="AM357" i="14"/>
  <c r="B358" i="14"/>
  <c r="AL358" i="16"/>
  <c r="D358" i="16"/>
  <c r="AN356" i="12"/>
  <c r="C356" i="12"/>
  <c r="AN359" i="17" l="1"/>
  <c r="C359" i="17"/>
  <c r="AL358" i="14"/>
  <c r="D358" i="14"/>
  <c r="AN358" i="16"/>
  <c r="C358" i="16"/>
  <c r="AM356" i="12"/>
  <c r="B357" i="12"/>
  <c r="AM359" i="17" l="1"/>
  <c r="B360" i="17"/>
  <c r="AN358" i="14"/>
  <c r="C358" i="14"/>
  <c r="AM358" i="16"/>
  <c r="B359" i="16"/>
  <c r="AL357" i="12"/>
  <c r="D357" i="12"/>
  <c r="AL360" i="17" l="1"/>
  <c r="D360" i="17"/>
  <c r="AM358" i="14"/>
  <c r="B359" i="14"/>
  <c r="AL359" i="16"/>
  <c r="D359" i="16"/>
  <c r="AN357" i="12"/>
  <c r="C357" i="12"/>
  <c r="AN360" i="17" l="1"/>
  <c r="C360" i="17"/>
  <c r="AL359" i="14"/>
  <c r="D359" i="14"/>
  <c r="AN359" i="16"/>
  <c r="C359" i="16"/>
  <c r="AM357" i="12"/>
  <c r="B358" i="12"/>
  <c r="AM360" i="17" l="1"/>
  <c r="B361" i="17"/>
  <c r="AN359" i="14"/>
  <c r="C359" i="14"/>
  <c r="AM359" i="16"/>
  <c r="B360" i="16"/>
  <c r="AL358" i="12"/>
  <c r="D358" i="12"/>
  <c r="AL361" i="17" l="1"/>
  <c r="D361" i="17"/>
  <c r="AM359" i="14"/>
  <c r="B360" i="14"/>
  <c r="AL360" i="16"/>
  <c r="D360" i="16"/>
  <c r="AN358" i="12"/>
  <c r="C358" i="12"/>
  <c r="AN361" i="17" l="1"/>
  <c r="C361" i="17"/>
  <c r="AL360" i="14"/>
  <c r="D360" i="14"/>
  <c r="AN360" i="16"/>
  <c r="C360" i="16"/>
  <c r="AM358" i="12"/>
  <c r="B359" i="12"/>
  <c r="AM361" i="17" l="1"/>
  <c r="B362" i="17"/>
  <c r="AN360" i="14"/>
  <c r="C360" i="14"/>
  <c r="AM360" i="16"/>
  <c r="B361" i="16"/>
  <c r="AL359" i="12"/>
  <c r="D359" i="12"/>
  <c r="AL362" i="17" l="1"/>
  <c r="D362" i="17"/>
  <c r="AM360" i="14"/>
  <c r="B361" i="14"/>
  <c r="AL361" i="16"/>
  <c r="D361" i="16"/>
  <c r="AN359" i="12"/>
  <c r="C359" i="12"/>
  <c r="AN362" i="17" l="1"/>
  <c r="C362" i="17"/>
  <c r="AL361" i="14"/>
  <c r="D361" i="14"/>
  <c r="AN361" i="16"/>
  <c r="C361" i="16"/>
  <c r="AM359" i="12"/>
  <c r="B360" i="12"/>
  <c r="AM362" i="17" l="1"/>
  <c r="B363" i="17"/>
  <c r="AN361" i="14"/>
  <c r="C361" i="14"/>
  <c r="AM361" i="16"/>
  <c r="B362" i="16"/>
  <c r="AL360" i="12"/>
  <c r="D360" i="12"/>
  <c r="AL363" i="17" l="1"/>
  <c r="D363" i="17"/>
  <c r="AM361" i="14"/>
  <c r="B362" i="14"/>
  <c r="AL362" i="16"/>
  <c r="D362" i="16"/>
  <c r="AN360" i="12"/>
  <c r="C360" i="12"/>
  <c r="AN363" i="17" l="1"/>
  <c r="C363" i="17"/>
  <c r="AL362" i="14"/>
  <c r="D362" i="14"/>
  <c r="AN362" i="16"/>
  <c r="C362" i="16"/>
  <c r="AM360" i="12"/>
  <c r="B361" i="12"/>
  <c r="AM363" i="17" l="1"/>
  <c r="B364" i="17"/>
  <c r="AN362" i="14"/>
  <c r="C362" i="14"/>
  <c r="AM362" i="16"/>
  <c r="B363" i="16"/>
  <c r="AL361" i="12"/>
  <c r="D361" i="12"/>
  <c r="AL364" i="17" l="1"/>
  <c r="D364" i="17"/>
  <c r="AM362" i="14"/>
  <c r="B363" i="14"/>
  <c r="AL363" i="16"/>
  <c r="D363" i="16"/>
  <c r="AN361" i="12"/>
  <c r="C361" i="12"/>
  <c r="AN364" i="17" l="1"/>
  <c r="C364" i="17"/>
  <c r="AL363" i="14"/>
  <c r="D363" i="14"/>
  <c r="AN363" i="16"/>
  <c r="C363" i="16"/>
  <c r="AM361" i="12"/>
  <c r="B362" i="12"/>
  <c r="AM364" i="17" l="1"/>
  <c r="B365" i="17"/>
  <c r="AN363" i="14"/>
  <c r="C363" i="14"/>
  <c r="AM363" i="16"/>
  <c r="B364" i="16"/>
  <c r="AL362" i="12"/>
  <c r="D362" i="12"/>
  <c r="AL365" i="17" l="1"/>
  <c r="D365" i="17"/>
  <c r="AM363" i="14"/>
  <c r="B364" i="14"/>
  <c r="AL364" i="16"/>
  <c r="D364" i="16"/>
  <c r="AN362" i="12"/>
  <c r="C362" i="12"/>
  <c r="AN365" i="17" l="1"/>
  <c r="C365" i="17"/>
  <c r="AL364" i="14"/>
  <c r="D364" i="14"/>
  <c r="AN364" i="16"/>
  <c r="C364" i="16"/>
  <c r="AM362" i="12"/>
  <c r="B363" i="12"/>
  <c r="AM365" i="17" l="1"/>
  <c r="B366" i="17"/>
  <c r="AN364" i="14"/>
  <c r="C364" i="14"/>
  <c r="AM364" i="16"/>
  <c r="B365" i="16"/>
  <c r="AL363" i="12"/>
  <c r="D363" i="12"/>
  <c r="AL366" i="17" l="1"/>
  <c r="D366" i="17"/>
  <c r="AM364" i="14"/>
  <c r="B365" i="14"/>
  <c r="AL365" i="16"/>
  <c r="D365" i="16"/>
  <c r="AN363" i="12"/>
  <c r="C363" i="12"/>
  <c r="AN366" i="17" l="1"/>
  <c r="C366" i="17"/>
  <c r="AL365" i="14"/>
  <c r="D365" i="14"/>
  <c r="AN365" i="16"/>
  <c r="C365" i="16"/>
  <c r="AM363" i="12"/>
  <c r="B364" i="12"/>
  <c r="AM366" i="17" l="1"/>
  <c r="B367" i="17"/>
  <c r="AN365" i="14"/>
  <c r="C365" i="14"/>
  <c r="AM365" i="16"/>
  <c r="B366" i="16"/>
  <c r="AL364" i="12"/>
  <c r="D364" i="12"/>
  <c r="AL367" i="17" l="1"/>
  <c r="D367" i="17"/>
  <c r="AM365" i="14"/>
  <c r="B366" i="14"/>
  <c r="AL366" i="16"/>
  <c r="D366" i="16"/>
  <c r="AN364" i="12"/>
  <c r="C364" i="12"/>
  <c r="AN367" i="17" l="1"/>
  <c r="C367" i="17"/>
  <c r="AL366" i="14"/>
  <c r="D366" i="14"/>
  <c r="AN366" i="16"/>
  <c r="C366" i="16"/>
  <c r="AM364" i="12"/>
  <c r="B365" i="12"/>
  <c r="AM367" i="17" l="1"/>
  <c r="B368" i="17"/>
  <c r="AN366" i="14"/>
  <c r="C366" i="14"/>
  <c r="AM366" i="16"/>
  <c r="B367" i="16"/>
  <c r="AL365" i="12"/>
  <c r="D365" i="12"/>
  <c r="AL368" i="17" l="1"/>
  <c r="D368" i="17"/>
  <c r="AM366" i="14"/>
  <c r="B367" i="14"/>
  <c r="AL367" i="16"/>
  <c r="D367" i="16"/>
  <c r="AN365" i="12"/>
  <c r="C365" i="12"/>
  <c r="AN368" i="17" l="1"/>
  <c r="C368" i="17"/>
  <c r="AL367" i="14"/>
  <c r="D367" i="14"/>
  <c r="AN367" i="16"/>
  <c r="C367" i="16"/>
  <c r="AM365" i="12"/>
  <c r="B366" i="12"/>
  <c r="AM368" i="17" l="1"/>
  <c r="B369" i="17"/>
  <c r="AN367" i="14"/>
  <c r="C367" i="14"/>
  <c r="AM367" i="16"/>
  <c r="B368" i="16"/>
  <c r="AL366" i="12"/>
  <c r="D366" i="12"/>
  <c r="AL369" i="17" l="1"/>
  <c r="D369" i="17"/>
  <c r="AM367" i="14"/>
  <c r="B368" i="14"/>
  <c r="AL368" i="16"/>
  <c r="D368" i="16"/>
  <c r="AN366" i="12"/>
  <c r="C366" i="12"/>
  <c r="AN369" i="17" l="1"/>
  <c r="C369" i="17"/>
  <c r="AL368" i="14"/>
  <c r="D368" i="14"/>
  <c r="AN368" i="16"/>
  <c r="C368" i="16"/>
  <c r="AM366" i="12"/>
  <c r="B367" i="12"/>
  <c r="AM369" i="17" l="1"/>
  <c r="B370" i="17"/>
  <c r="AN368" i="14"/>
  <c r="C368" i="14"/>
  <c r="AM368" i="16"/>
  <c r="B369" i="16"/>
  <c r="AL367" i="12"/>
  <c r="D367" i="12"/>
  <c r="AL370" i="17" l="1"/>
  <c r="D370" i="17"/>
  <c r="AM368" i="14"/>
  <c r="B369" i="14"/>
  <c r="AL369" i="16"/>
  <c r="D369" i="16"/>
  <c r="AN367" i="12"/>
  <c r="C367" i="12"/>
  <c r="AN370" i="17" l="1"/>
  <c r="C370" i="17"/>
  <c r="AL369" i="14"/>
  <c r="D369" i="14"/>
  <c r="AN369" i="16"/>
  <c r="C369" i="16"/>
  <c r="AM367" i="12"/>
  <c r="B368" i="12"/>
  <c r="AM370" i="17" l="1"/>
  <c r="B371" i="17"/>
  <c r="AN369" i="14"/>
  <c r="C369" i="14"/>
  <c r="AM369" i="16"/>
  <c r="B370" i="16"/>
  <c r="AL368" i="12"/>
  <c r="D368" i="12"/>
  <c r="AL371" i="17" l="1"/>
  <c r="D371" i="17"/>
  <c r="AM369" i="14"/>
  <c r="B370" i="14"/>
  <c r="AL370" i="16"/>
  <c r="D370" i="16"/>
  <c r="AN368" i="12"/>
  <c r="C368" i="12"/>
  <c r="AN371" i="17" l="1"/>
  <c r="C371" i="17"/>
  <c r="AL370" i="14"/>
  <c r="D370" i="14"/>
  <c r="AN370" i="16"/>
  <c r="C370" i="16"/>
  <c r="AM368" i="12"/>
  <c r="B369" i="12"/>
  <c r="AM371" i="17" l="1"/>
  <c r="B372" i="17"/>
  <c r="AN370" i="14"/>
  <c r="C370" i="14"/>
  <c r="AM370" i="16"/>
  <c r="B371" i="16"/>
  <c r="AL369" i="12"/>
  <c r="D369" i="12"/>
  <c r="AL372" i="17" l="1"/>
  <c r="D372" i="17"/>
  <c r="AM370" i="14"/>
  <c r="B371" i="14"/>
  <c r="AL371" i="16"/>
  <c r="D371" i="16"/>
  <c r="AN369" i="12"/>
  <c r="C369" i="12"/>
  <c r="AN372" i="17" l="1"/>
  <c r="C372" i="17"/>
  <c r="AL371" i="14"/>
  <c r="D371" i="14"/>
  <c r="AN371" i="16"/>
  <c r="C371" i="16"/>
  <c r="AM369" i="12"/>
  <c r="B370" i="12"/>
  <c r="AM372" i="17" l="1"/>
  <c r="B373" i="17"/>
  <c r="AN371" i="14"/>
  <c r="C371" i="14"/>
  <c r="AM371" i="16"/>
  <c r="B372" i="16"/>
  <c r="AL370" i="12"/>
  <c r="D370" i="12"/>
  <c r="AL373" i="17" l="1"/>
  <c r="D373" i="17"/>
  <c r="AM371" i="14"/>
  <c r="B372" i="14"/>
  <c r="AL372" i="16"/>
  <c r="D372" i="16"/>
  <c r="AN370" i="12"/>
  <c r="C370" i="12"/>
  <c r="AN373" i="17" l="1"/>
  <c r="C373" i="17"/>
  <c r="AL372" i="14"/>
  <c r="D372" i="14"/>
  <c r="AN372" i="16"/>
  <c r="C372" i="16"/>
  <c r="AM370" i="12"/>
  <c r="B371" i="12"/>
  <c r="AM373" i="17" l="1"/>
  <c r="B374" i="17"/>
  <c r="AN372" i="14"/>
  <c r="C372" i="14"/>
  <c r="AM372" i="16"/>
  <c r="B373" i="16"/>
  <c r="AL371" i="12"/>
  <c r="D371" i="12"/>
  <c r="AL374" i="17" l="1"/>
  <c r="D374" i="17"/>
  <c r="AM372" i="14"/>
  <c r="B373" i="14"/>
  <c r="AL373" i="16"/>
  <c r="D373" i="16"/>
  <c r="AN371" i="12"/>
  <c r="C371" i="12"/>
  <c r="AN374" i="17" l="1"/>
  <c r="C374" i="17"/>
  <c r="AL373" i="14"/>
  <c r="D373" i="14"/>
  <c r="AN373" i="16"/>
  <c r="C373" i="16"/>
  <c r="AM371" i="12"/>
  <c r="B372" i="12"/>
  <c r="AM374" i="17" l="1"/>
  <c r="B375" i="17"/>
  <c r="AN373" i="14"/>
  <c r="C373" i="14"/>
  <c r="AM373" i="16"/>
  <c r="B374" i="16"/>
  <c r="AL372" i="12"/>
  <c r="D372" i="12"/>
  <c r="AL375" i="17" l="1"/>
  <c r="D375" i="17"/>
  <c r="AM373" i="14"/>
  <c r="B374" i="14"/>
  <c r="AL374" i="16"/>
  <c r="D374" i="16"/>
  <c r="AN372" i="12"/>
  <c r="C372" i="12"/>
  <c r="AN375" i="17" l="1"/>
  <c r="C375" i="17"/>
  <c r="AL374" i="14"/>
  <c r="D374" i="14"/>
  <c r="AN374" i="16"/>
  <c r="C374" i="16"/>
  <c r="AM372" i="12"/>
  <c r="B373" i="12"/>
  <c r="AM375" i="17" l="1"/>
  <c r="B376" i="17"/>
  <c r="AN374" i="14"/>
  <c r="C374" i="14"/>
  <c r="AM374" i="16"/>
  <c r="B375" i="16"/>
  <c r="AL373" i="12"/>
  <c r="D373" i="12"/>
  <c r="AL376" i="17" l="1"/>
  <c r="D376" i="17"/>
  <c r="AM374" i="14"/>
  <c r="B375" i="14"/>
  <c r="AL375" i="16"/>
  <c r="D375" i="16"/>
  <c r="AN373" i="12"/>
  <c r="C373" i="12"/>
  <c r="AN376" i="17" l="1"/>
  <c r="C376" i="17"/>
  <c r="AL375" i="14"/>
  <c r="D375" i="14"/>
  <c r="AN375" i="16"/>
  <c r="C375" i="16"/>
  <c r="AM373" i="12"/>
  <c r="B374" i="12"/>
  <c r="AM376" i="17" l="1"/>
  <c r="B377" i="17"/>
  <c r="AN375" i="14"/>
  <c r="C375" i="14"/>
  <c r="AM375" i="16"/>
  <c r="B376" i="16"/>
  <c r="AL374" i="12"/>
  <c r="D374" i="12"/>
  <c r="AL377" i="17" l="1"/>
  <c r="D377" i="17"/>
  <c r="AM375" i="14"/>
  <c r="B376" i="14"/>
  <c r="AL376" i="16"/>
  <c r="D376" i="16"/>
  <c r="AN374" i="12"/>
  <c r="C374" i="12"/>
  <c r="AN377" i="17" l="1"/>
  <c r="C377" i="17"/>
  <c r="AL376" i="14"/>
  <c r="D376" i="14"/>
  <c r="AN376" i="16"/>
  <c r="C376" i="16"/>
  <c r="AM374" i="12"/>
  <c r="B375" i="12"/>
  <c r="AM377" i="17" l="1"/>
  <c r="B378" i="17"/>
  <c r="AN376" i="14"/>
  <c r="C376" i="14"/>
  <c r="AM376" i="16"/>
  <c r="B377" i="16"/>
  <c r="AL375" i="12"/>
  <c r="D375" i="12"/>
  <c r="AL378" i="17" l="1"/>
  <c r="D378" i="17"/>
  <c r="AM376" i="14"/>
  <c r="B377" i="14"/>
  <c r="AL377" i="16"/>
  <c r="D377" i="16"/>
  <c r="AN375" i="12"/>
  <c r="C375" i="12"/>
  <c r="AN378" i="17" l="1"/>
  <c r="C378" i="17"/>
  <c r="AL377" i="14"/>
  <c r="D377" i="14"/>
  <c r="AN377" i="16"/>
  <c r="C377" i="16"/>
  <c r="AM375" i="12"/>
  <c r="B376" i="12"/>
  <c r="AM378" i="17" l="1"/>
  <c r="B379" i="17"/>
  <c r="AN377" i="14"/>
  <c r="C377" i="14"/>
  <c r="AM377" i="16"/>
  <c r="B378" i="16"/>
  <c r="AL376" i="12"/>
  <c r="D376" i="12"/>
  <c r="AL379" i="17" l="1"/>
  <c r="D379" i="17"/>
  <c r="AM377" i="14"/>
  <c r="B378" i="14"/>
  <c r="AL378" i="16"/>
  <c r="D378" i="16"/>
  <c r="AN376" i="12"/>
  <c r="C376" i="12"/>
  <c r="AN379" i="17" l="1"/>
  <c r="C379" i="17"/>
  <c r="AL378" i="14"/>
  <c r="D378" i="14"/>
  <c r="AN378" i="16"/>
  <c r="C378" i="16"/>
  <c r="AM376" i="12"/>
  <c r="B377" i="12"/>
  <c r="AM379" i="17" l="1"/>
  <c r="B380" i="17"/>
  <c r="AN378" i="14"/>
  <c r="C378" i="14"/>
  <c r="AM378" i="16"/>
  <c r="B379" i="16"/>
  <c r="AL377" i="12"/>
  <c r="D377" i="12"/>
  <c r="AL380" i="17" l="1"/>
  <c r="D380" i="17"/>
  <c r="AM378" i="14"/>
  <c r="B379" i="14"/>
  <c r="AL379" i="16"/>
  <c r="D379" i="16"/>
  <c r="AN377" i="12"/>
  <c r="C377" i="12"/>
  <c r="AN380" i="17" l="1"/>
  <c r="C380" i="17"/>
  <c r="AL379" i="14"/>
  <c r="D379" i="14"/>
  <c r="AN379" i="16"/>
  <c r="C379" i="16"/>
  <c r="AM377" i="12"/>
  <c r="B378" i="12"/>
  <c r="AM380" i="17" l="1"/>
  <c r="B381" i="17"/>
  <c r="AN379" i="14"/>
  <c r="C379" i="14"/>
  <c r="AM379" i="16"/>
  <c r="B380" i="16"/>
  <c r="AL378" i="12"/>
  <c r="D378" i="12"/>
  <c r="AL381" i="17" l="1"/>
  <c r="D381" i="17"/>
  <c r="AM379" i="14"/>
  <c r="B380" i="14"/>
  <c r="AL380" i="16"/>
  <c r="D380" i="16"/>
  <c r="AN378" i="12"/>
  <c r="C378" i="12"/>
  <c r="AN381" i="17" l="1"/>
  <c r="C381" i="17"/>
  <c r="AL380" i="14"/>
  <c r="D380" i="14"/>
  <c r="AN380" i="16"/>
  <c r="C380" i="16"/>
  <c r="AM378" i="12"/>
  <c r="B379" i="12"/>
  <c r="AM381" i="17" l="1"/>
  <c r="B382" i="17"/>
  <c r="AN380" i="14"/>
  <c r="C380" i="14"/>
  <c r="AM380" i="16"/>
  <c r="B381" i="16"/>
  <c r="AL379" i="12"/>
  <c r="D379" i="12"/>
  <c r="AL382" i="17" l="1"/>
  <c r="D382" i="17"/>
  <c r="AM380" i="14"/>
  <c r="B381" i="14"/>
  <c r="AL381" i="16"/>
  <c r="D381" i="16"/>
  <c r="AN379" i="12"/>
  <c r="C379" i="12"/>
  <c r="AN382" i="17" l="1"/>
  <c r="C382" i="17"/>
  <c r="AM382" i="17" s="1"/>
  <c r="AL381" i="14"/>
  <c r="D381" i="14"/>
  <c r="AN381" i="16"/>
  <c r="C381" i="16"/>
  <c r="AM381" i="16" s="1"/>
  <c r="AM379" i="12"/>
  <c r="B380" i="12"/>
  <c r="AN381" i="14" l="1"/>
  <c r="C381" i="14"/>
  <c r="AM381" i="14" s="1"/>
  <c r="AL380" i="12"/>
  <c r="D380" i="12"/>
  <c r="AN380" i="12" l="1"/>
  <c r="C380" i="12"/>
  <c r="AM380" i="12" l="1"/>
  <c r="B381" i="12"/>
  <c r="AL381" i="12" l="1"/>
  <c r="D381" i="12"/>
  <c r="AN381" i="12" l="1"/>
  <c r="C381" i="12"/>
  <c r="AM381" i="12" s="1"/>
</calcChain>
</file>

<file path=xl/sharedStrings.xml><?xml version="1.0" encoding="utf-8"?>
<sst xmlns="http://schemas.openxmlformats.org/spreadsheetml/2006/main" count="804" uniqueCount="50">
  <si>
    <t>מספר חודשים</t>
  </si>
  <si>
    <t>ריבית שנתית</t>
  </si>
  <si>
    <t>ריבית חודשית</t>
  </si>
  <si>
    <t>תשלום חודשי</t>
  </si>
  <si>
    <t>יתרת קרן</t>
  </si>
  <si>
    <t>תשלום ממוצע</t>
  </si>
  <si>
    <t>החזר חודשי</t>
  </si>
  <si>
    <t>מסלול 1</t>
  </si>
  <si>
    <t>מסלול 2</t>
  </si>
  <si>
    <t>מסלול 3</t>
  </si>
  <si>
    <t>מסלול 4</t>
  </si>
  <si>
    <t>מסלול 5</t>
  </si>
  <si>
    <t>מסלול 6</t>
  </si>
  <si>
    <t>מסלול 7</t>
  </si>
  <si>
    <t>מסלול 8</t>
  </si>
  <si>
    <t>פריים</t>
  </si>
  <si>
    <t>קבועה / משתנה לא צמודה</t>
  </si>
  <si>
    <t>גובה הלוואה</t>
  </si>
  <si>
    <t>יחס החזר</t>
  </si>
  <si>
    <t>תקופה בשנים</t>
  </si>
  <si>
    <t>תשלום ח' סוף תקופה</t>
  </si>
  <si>
    <t>קבועה / משתנה צמודה למדד</t>
  </si>
  <si>
    <t>סה"כ ריבית + הצמדה</t>
  </si>
  <si>
    <t>לוח סילוקין</t>
  </si>
  <si>
    <t>תקופה</t>
  </si>
  <si>
    <t>תקופה רצויה</t>
  </si>
  <si>
    <t>החזר קרן</t>
  </si>
  <si>
    <t>החזר ריבית</t>
  </si>
  <si>
    <t>תשלום ריבית בלבד (גרייס מלא )</t>
  </si>
  <si>
    <t>מסלול 9</t>
  </si>
  <si>
    <t xml:space="preserve">הלוואת בלון (תשלום סוף תקופה) </t>
  </si>
  <si>
    <t>סיכום</t>
  </si>
  <si>
    <t>תקופה מקסימלית בשנים</t>
  </si>
  <si>
    <t>תשלום חודשי בתיחלת תקופה</t>
  </si>
  <si>
    <t>קל"צ</t>
  </si>
  <si>
    <t>מסלול</t>
  </si>
  <si>
    <t>ריבית</t>
  </si>
  <si>
    <t>פרים</t>
  </si>
  <si>
    <t>מדד שנתי</t>
  </si>
  <si>
    <t>מדד חודשי</t>
  </si>
  <si>
    <t>משתנה כל 5 צמודה למדד</t>
  </si>
  <si>
    <t>יתרת קרן לאחר 60 חודשים</t>
  </si>
  <si>
    <t>חסכון קרן לאחר 60 חודשים</t>
  </si>
  <si>
    <t>החזר ריבית בסוף התקופה</t>
  </si>
  <si>
    <t>הצעה של מזרחי</t>
  </si>
  <si>
    <t>מסלולים רצויים</t>
  </si>
  <si>
    <t>סה"כ</t>
  </si>
  <si>
    <t>סכום הלוואה</t>
  </si>
  <si>
    <t>הצעה של פועלים</t>
  </si>
  <si>
    <t>הצעה של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</si>
</sst>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0.000%"/>
    <numFmt numFmtId="165" formatCode="_ * #,##0_ ;_ * \-#,##0_ ;_ * &quot;-&quot;??_ ;_ @_ "/>
    <numFmt numFmtId="166" formatCode="0.0%"/>
    <numFmt numFmtId="167" formatCode="_ * #,##0.0_ ;_ * \-#,##0.0_ ;_ * &quot;-&quot;?_ ;_ @_ "/>
    <numFmt numFmtId="168" formatCode="0.0000%"/>
  </numFmts>
  <fonts count="12" x14ac:knownFonts="1">
    <font>
      <sz val="11"/>
      <color theme="1"/>
      <name val="Arial"/>
      <family val="2"/>
      <scheme val="minor"/>
    </font>
    <font>
      <b/>
      <sz val="8"/>
      <name val="Arial"/>
      <family val="2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sz val="11"/>
      <name val="Arial"/>
      <family val="2"/>
      <scheme val="minor"/>
    </font>
    <font>
      <b/>
      <sz val="8"/>
      <color theme="0"/>
      <name val="Arial"/>
      <family val="2"/>
    </font>
    <font>
      <b/>
      <sz val="10"/>
      <color theme="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theme="1"/>
      <name val="Arial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35">
    <xf numFmtId="0" fontId="0" fillId="0" borderId="0" xfId="0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18" xfId="0" applyBorder="1"/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1" fillId="10" borderId="3" xfId="0" applyFont="1" applyFill="1" applyBorder="1" applyAlignment="1" applyProtection="1">
      <alignment horizontal="right" readingOrder="2"/>
      <protection hidden="1"/>
    </xf>
    <xf numFmtId="165" fontId="0" fillId="10" borderId="8" xfId="2" applyNumberFormat="1" applyFont="1" applyFill="1" applyBorder="1" applyAlignment="1">
      <alignment horizontal="right"/>
    </xf>
    <xf numFmtId="0" fontId="0" fillId="10" borderId="8" xfId="0" applyFill="1" applyBorder="1" applyAlignment="1">
      <alignment horizontal="right"/>
    </xf>
    <xf numFmtId="0" fontId="0" fillId="10" borderId="4" xfId="0" applyFill="1" applyBorder="1" applyAlignment="1">
      <alignment horizontal="right"/>
    </xf>
    <xf numFmtId="9" fontId="0" fillId="10" borderId="8" xfId="0" applyNumberFormat="1" applyFill="1" applyBorder="1" applyAlignment="1">
      <alignment horizontal="right"/>
    </xf>
    <xf numFmtId="164" fontId="0" fillId="10" borderId="8" xfId="1" applyNumberFormat="1" applyFont="1" applyFill="1" applyBorder="1" applyAlignment="1">
      <alignment horizontal="right"/>
    </xf>
    <xf numFmtId="9" fontId="0" fillId="10" borderId="8" xfId="1" applyFont="1" applyFill="1" applyBorder="1" applyAlignment="1">
      <alignment horizontal="right"/>
    </xf>
    <xf numFmtId="9" fontId="1" fillId="10" borderId="3" xfId="1" applyFont="1" applyFill="1" applyBorder="1" applyAlignment="1" applyProtection="1">
      <alignment horizontal="right" readingOrder="2"/>
      <protection hidden="1"/>
    </xf>
    <xf numFmtId="2" fontId="0" fillId="10" borderId="8" xfId="1" applyNumberFormat="1" applyFont="1" applyFill="1" applyBorder="1" applyAlignment="1">
      <alignment horizontal="right"/>
    </xf>
    <xf numFmtId="0" fontId="1" fillId="10" borderId="5" xfId="0" applyFont="1" applyFill="1" applyBorder="1" applyAlignment="1" applyProtection="1">
      <alignment horizontal="right" readingOrder="2"/>
      <protection hidden="1"/>
    </xf>
    <xf numFmtId="2" fontId="0" fillId="10" borderId="16" xfId="1" applyNumberFormat="1" applyFont="1" applyFill="1" applyBorder="1" applyAlignment="1">
      <alignment horizontal="right"/>
    </xf>
    <xf numFmtId="0" fontId="0" fillId="10" borderId="16" xfId="0" applyFill="1" applyBorder="1" applyAlignment="1">
      <alignment horizontal="right"/>
    </xf>
    <xf numFmtId="0" fontId="0" fillId="10" borderId="17" xfId="0" applyFill="1" applyBorder="1" applyAlignment="1">
      <alignment horizontal="right"/>
    </xf>
    <xf numFmtId="165" fontId="0" fillId="10" borderId="3" xfId="2" applyNumberFormat="1" applyFont="1" applyFill="1" applyBorder="1"/>
    <xf numFmtId="165" fontId="0" fillId="10" borderId="27" xfId="2" applyNumberFormat="1" applyFont="1" applyFill="1" applyBorder="1"/>
    <xf numFmtId="165" fontId="0" fillId="10" borderId="12" xfId="2" applyNumberFormat="1" applyFont="1" applyFill="1" applyBorder="1"/>
    <xf numFmtId="165" fontId="0" fillId="10" borderId="26" xfId="2" applyNumberFormat="1" applyFont="1" applyFill="1" applyBorder="1"/>
    <xf numFmtId="0" fontId="0" fillId="0" borderId="28" xfId="0" applyBorder="1"/>
    <xf numFmtId="0" fontId="3" fillId="4" borderId="3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5" fontId="0" fillId="10" borderId="19" xfId="2" applyNumberFormat="1" applyFont="1" applyFill="1" applyBorder="1"/>
    <xf numFmtId="165" fontId="0" fillId="10" borderId="32" xfId="2" applyNumberFormat="1" applyFont="1" applyFill="1" applyBorder="1"/>
    <xf numFmtId="0" fontId="1" fillId="5" borderId="7" xfId="0" applyFont="1" applyFill="1" applyBorder="1" applyAlignment="1" applyProtection="1">
      <alignment horizontal="center" vertical="center" wrapText="1" readingOrder="2"/>
      <protection hidden="1"/>
    </xf>
    <xf numFmtId="0" fontId="1" fillId="5" borderId="33" xfId="0" applyFont="1" applyFill="1" applyBorder="1" applyAlignment="1" applyProtection="1">
      <alignment horizontal="center" vertical="center" wrapText="1" readingOrder="2"/>
      <protection hidden="1"/>
    </xf>
    <xf numFmtId="0" fontId="1" fillId="5" borderId="34" xfId="0" applyFont="1" applyFill="1" applyBorder="1" applyAlignment="1" applyProtection="1">
      <alignment horizontal="center" vertical="center" wrapText="1" readingOrder="2"/>
      <protection hidden="1"/>
    </xf>
    <xf numFmtId="0" fontId="4" fillId="5" borderId="35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37" xfId="0" applyFont="1" applyFill="1" applyBorder="1" applyAlignment="1">
      <alignment horizontal="center" vertical="center" wrapText="1"/>
    </xf>
    <xf numFmtId="0" fontId="1" fillId="13" borderId="3" xfId="0" applyFont="1" applyFill="1" applyBorder="1" applyAlignment="1" applyProtection="1">
      <alignment horizontal="right" readingOrder="2"/>
      <protection hidden="1"/>
    </xf>
    <xf numFmtId="165" fontId="0" fillId="13" borderId="8" xfId="2" applyNumberFormat="1" applyFont="1" applyFill="1" applyBorder="1" applyAlignment="1">
      <alignment horizontal="right"/>
    </xf>
    <xf numFmtId="0" fontId="1" fillId="13" borderId="8" xfId="0" applyFont="1" applyFill="1" applyBorder="1" applyAlignment="1" applyProtection="1">
      <alignment horizontal="right" readingOrder="2"/>
      <protection hidden="1"/>
    </xf>
    <xf numFmtId="0" fontId="0" fillId="13" borderId="4" xfId="0" applyFill="1" applyBorder="1" applyAlignment="1">
      <alignment horizontal="right"/>
    </xf>
    <xf numFmtId="0" fontId="0" fillId="13" borderId="8" xfId="0" applyFill="1" applyBorder="1" applyAlignment="1">
      <alignment horizontal="right"/>
    </xf>
    <xf numFmtId="164" fontId="0" fillId="13" borderId="8" xfId="1" applyNumberFormat="1" applyFont="1" applyFill="1" applyBorder="1" applyAlignment="1">
      <alignment horizontal="right"/>
    </xf>
    <xf numFmtId="165" fontId="0" fillId="13" borderId="8" xfId="0" applyNumberFormat="1" applyFill="1" applyBorder="1" applyAlignment="1">
      <alignment horizontal="right"/>
    </xf>
    <xf numFmtId="0" fontId="5" fillId="13" borderId="8" xfId="0" applyFont="1" applyFill="1" applyBorder="1" applyAlignment="1">
      <alignment horizontal="right" vertical="center"/>
    </xf>
    <xf numFmtId="0" fontId="0" fillId="13" borderId="4" xfId="1" applyNumberFormat="1" applyFont="1" applyFill="1" applyBorder="1" applyAlignment="1">
      <alignment horizontal="right"/>
    </xf>
    <xf numFmtId="2" fontId="0" fillId="13" borderId="8" xfId="1" applyNumberFormat="1" applyFont="1" applyFill="1" applyBorder="1" applyAlignment="1">
      <alignment horizontal="right"/>
    </xf>
    <xf numFmtId="0" fontId="1" fillId="13" borderId="5" xfId="0" applyFont="1" applyFill="1" applyBorder="1" applyAlignment="1" applyProtection="1">
      <alignment horizontal="right" readingOrder="2"/>
      <protection hidden="1"/>
    </xf>
    <xf numFmtId="2" fontId="0" fillId="13" borderId="16" xfId="1" applyNumberFormat="1" applyFont="1" applyFill="1" applyBorder="1" applyAlignment="1">
      <alignment horizontal="right"/>
    </xf>
    <xf numFmtId="0" fontId="1" fillId="13" borderId="16" xfId="0" applyFont="1" applyFill="1" applyBorder="1" applyAlignment="1" applyProtection="1">
      <alignment horizontal="right" readingOrder="2"/>
      <protection hidden="1"/>
    </xf>
    <xf numFmtId="0" fontId="0" fillId="13" borderId="17" xfId="0" applyFill="1" applyBorder="1" applyAlignment="1">
      <alignment horizontal="right"/>
    </xf>
    <xf numFmtId="165" fontId="0" fillId="13" borderId="19" xfId="0" applyNumberFormat="1" applyFill="1" applyBorder="1"/>
    <xf numFmtId="165" fontId="0" fillId="13" borderId="9" xfId="0" applyNumberFormat="1" applyFill="1" applyBorder="1"/>
    <xf numFmtId="165" fontId="0" fillId="13" borderId="2" xfId="0" applyNumberFormat="1" applyFill="1" applyBorder="1"/>
    <xf numFmtId="165" fontId="7" fillId="13" borderId="9" xfId="0" applyNumberFormat="1" applyFont="1" applyFill="1" applyBorder="1"/>
    <xf numFmtId="165" fontId="0" fillId="13" borderId="3" xfId="0" applyNumberFormat="1" applyFill="1" applyBorder="1"/>
    <xf numFmtId="165" fontId="0" fillId="13" borderId="8" xfId="0" applyNumberFormat="1" applyFill="1" applyBorder="1"/>
    <xf numFmtId="165" fontId="0" fillId="13" borderId="4" xfId="0" applyNumberFormat="1" applyFill="1" applyBorder="1"/>
    <xf numFmtId="165" fontId="7" fillId="13" borderId="8" xfId="0" applyNumberFormat="1" applyFont="1" applyFill="1" applyBorder="1"/>
    <xf numFmtId="165" fontId="0" fillId="13" borderId="12" xfId="0" applyNumberFormat="1" applyFill="1" applyBorder="1"/>
    <xf numFmtId="165" fontId="0" fillId="13" borderId="13" xfId="0" applyNumberFormat="1" applyFill="1" applyBorder="1"/>
    <xf numFmtId="165" fontId="0" fillId="13" borderId="14" xfId="0" applyNumberFormat="1" applyFill="1" applyBorder="1"/>
    <xf numFmtId="0" fontId="1" fillId="13" borderId="19" xfId="0" applyFont="1" applyFill="1" applyBorder="1" applyAlignment="1" applyProtection="1">
      <alignment horizontal="right" readingOrder="2"/>
      <protection hidden="1"/>
    </xf>
    <xf numFmtId="0" fontId="1" fillId="13" borderId="9" xfId="0" applyFont="1" applyFill="1" applyBorder="1" applyAlignment="1" applyProtection="1">
      <alignment horizontal="right" readingOrder="2"/>
      <protection hidden="1"/>
    </xf>
    <xf numFmtId="0" fontId="0" fillId="13" borderId="2" xfId="0" applyFill="1" applyBorder="1" applyAlignment="1">
      <alignment horizontal="right"/>
    </xf>
    <xf numFmtId="0" fontId="1" fillId="15" borderId="19" xfId="0" applyFont="1" applyFill="1" applyBorder="1" applyAlignment="1" applyProtection="1">
      <alignment horizontal="right" readingOrder="2"/>
      <protection hidden="1"/>
    </xf>
    <xf numFmtId="0" fontId="1" fillId="15" borderId="9" xfId="0" applyFont="1" applyFill="1" applyBorder="1" applyAlignment="1" applyProtection="1">
      <alignment horizontal="right" readingOrder="2"/>
      <protection hidden="1"/>
    </xf>
    <xf numFmtId="0" fontId="0" fillId="15" borderId="2" xfId="0" applyFill="1" applyBorder="1" applyAlignment="1">
      <alignment horizontal="right"/>
    </xf>
    <xf numFmtId="0" fontId="1" fillId="15" borderId="3" xfId="0" applyFont="1" applyFill="1" applyBorder="1" applyAlignment="1" applyProtection="1">
      <alignment horizontal="right" readingOrder="2"/>
      <protection hidden="1"/>
    </xf>
    <xf numFmtId="0" fontId="0" fillId="15" borderId="8" xfId="0" applyFill="1" applyBorder="1" applyAlignment="1">
      <alignment horizontal="right"/>
    </xf>
    <xf numFmtId="0" fontId="1" fillId="15" borderId="8" xfId="0" applyFont="1" applyFill="1" applyBorder="1" applyAlignment="1" applyProtection="1">
      <alignment horizontal="right" readingOrder="2"/>
      <protection hidden="1"/>
    </xf>
    <xf numFmtId="0" fontId="0" fillId="15" borderId="4" xfId="0" applyFill="1" applyBorder="1" applyAlignment="1">
      <alignment horizontal="right"/>
    </xf>
    <xf numFmtId="164" fontId="0" fillId="15" borderId="8" xfId="1" applyNumberFormat="1" applyFont="1" applyFill="1" applyBorder="1" applyAlignment="1">
      <alignment horizontal="right"/>
    </xf>
    <xf numFmtId="10" fontId="0" fillId="15" borderId="8" xfId="1" applyNumberFormat="1" applyFont="1" applyFill="1" applyBorder="1" applyAlignment="1">
      <alignment horizontal="right"/>
    </xf>
    <xf numFmtId="165" fontId="0" fillId="15" borderId="8" xfId="2" applyNumberFormat="1" applyFont="1" applyFill="1" applyBorder="1" applyAlignment="1">
      <alignment horizontal="right"/>
    </xf>
    <xf numFmtId="165" fontId="0" fillId="15" borderId="8" xfId="0" applyNumberFormat="1" applyFill="1" applyBorder="1" applyAlignment="1">
      <alignment horizontal="right"/>
    </xf>
    <xf numFmtId="0" fontId="5" fillId="15" borderId="8" xfId="0" applyFont="1" applyFill="1" applyBorder="1" applyAlignment="1">
      <alignment horizontal="right" vertical="center"/>
    </xf>
    <xf numFmtId="0" fontId="0" fillId="15" borderId="4" xfId="1" applyNumberFormat="1" applyFont="1" applyFill="1" applyBorder="1" applyAlignment="1">
      <alignment horizontal="right"/>
    </xf>
    <xf numFmtId="2" fontId="0" fillId="15" borderId="8" xfId="1" applyNumberFormat="1" applyFont="1" applyFill="1" applyBorder="1" applyAlignment="1">
      <alignment horizontal="right"/>
    </xf>
    <xf numFmtId="0" fontId="1" fillId="15" borderId="5" xfId="0" applyFont="1" applyFill="1" applyBorder="1" applyAlignment="1" applyProtection="1">
      <alignment horizontal="right" readingOrder="2"/>
      <protection hidden="1"/>
    </xf>
    <xf numFmtId="2" fontId="0" fillId="15" borderId="16" xfId="1" applyNumberFormat="1" applyFont="1" applyFill="1" applyBorder="1" applyAlignment="1">
      <alignment horizontal="right"/>
    </xf>
    <xf numFmtId="0" fontId="1" fillId="15" borderId="16" xfId="0" applyFont="1" applyFill="1" applyBorder="1" applyAlignment="1" applyProtection="1">
      <alignment horizontal="right" readingOrder="2"/>
      <protection hidden="1"/>
    </xf>
    <xf numFmtId="0" fontId="0" fillId="15" borderId="17" xfId="0" applyFill="1" applyBorder="1" applyAlignment="1">
      <alignment horizontal="right"/>
    </xf>
    <xf numFmtId="165" fontId="0" fillId="15" borderId="3" xfId="0" applyNumberFormat="1" applyFill="1" applyBorder="1"/>
    <xf numFmtId="165" fontId="0" fillId="15" borderId="8" xfId="0" applyNumberFormat="1" applyFill="1" applyBorder="1"/>
    <xf numFmtId="165" fontId="7" fillId="15" borderId="8" xfId="0" applyNumberFormat="1" applyFont="1" applyFill="1" applyBorder="1"/>
    <xf numFmtId="165" fontId="0" fillId="15" borderId="4" xfId="0" applyNumberFormat="1" applyFill="1" applyBorder="1"/>
    <xf numFmtId="165" fontId="0" fillId="15" borderId="1" xfId="0" applyNumberFormat="1" applyFill="1" applyBorder="1"/>
    <xf numFmtId="165" fontId="0" fillId="15" borderId="10" xfId="0" applyNumberFormat="1" applyFill="1" applyBorder="1"/>
    <xf numFmtId="165" fontId="7" fillId="15" borderId="10" xfId="0" applyNumberFormat="1" applyFont="1" applyFill="1" applyBorder="1"/>
    <xf numFmtId="165" fontId="0" fillId="15" borderId="11" xfId="0" applyNumberFormat="1" applyFill="1" applyBorder="1"/>
    <xf numFmtId="165" fontId="0" fillId="15" borderId="12" xfId="0" applyNumberFormat="1" applyFill="1" applyBorder="1"/>
    <xf numFmtId="165" fontId="0" fillId="15" borderId="13" xfId="0" applyNumberFormat="1" applyFill="1" applyBorder="1"/>
    <xf numFmtId="165" fontId="7" fillId="15" borderId="13" xfId="0" applyNumberFormat="1" applyFont="1" applyFill="1" applyBorder="1"/>
    <xf numFmtId="165" fontId="0" fillId="15" borderId="14" xfId="0" applyNumberFormat="1" applyFill="1" applyBorder="1"/>
    <xf numFmtId="0" fontId="1" fillId="15" borderId="40" xfId="0" applyFont="1" applyFill="1" applyBorder="1" applyAlignment="1" applyProtection="1">
      <alignment horizontal="right" readingOrder="2"/>
      <protection hidden="1"/>
    </xf>
    <xf numFmtId="0" fontId="1" fillId="15" borderId="15" xfId="0" applyFont="1" applyFill="1" applyBorder="1" applyAlignment="1" applyProtection="1">
      <alignment horizontal="right" readingOrder="2"/>
      <protection hidden="1"/>
    </xf>
    <xf numFmtId="0" fontId="1" fillId="15" borderId="41" xfId="0" applyFont="1" applyFill="1" applyBorder="1" applyAlignment="1" applyProtection="1">
      <alignment horizontal="right" readingOrder="2"/>
      <protection hidden="1"/>
    </xf>
    <xf numFmtId="0" fontId="1" fillId="5" borderId="36" xfId="0" applyFont="1" applyFill="1" applyBorder="1" applyAlignment="1" applyProtection="1">
      <alignment horizontal="center" vertical="center" wrapText="1" readingOrder="2"/>
      <protection hidden="1"/>
    </xf>
    <xf numFmtId="165" fontId="0" fillId="15" borderId="38" xfId="0" applyNumberFormat="1" applyFill="1" applyBorder="1"/>
    <xf numFmtId="165" fontId="0" fillId="15" borderId="15" xfId="0" applyNumberFormat="1" applyFill="1" applyBorder="1"/>
    <xf numFmtId="165" fontId="0" fillId="15" borderId="39" xfId="0" applyNumberFormat="1" applyFill="1" applyBorder="1"/>
    <xf numFmtId="0" fontId="3" fillId="4" borderId="31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1" fillId="19" borderId="19" xfId="0" applyFont="1" applyFill="1" applyBorder="1" applyAlignment="1" applyProtection="1">
      <alignment horizontal="right" readingOrder="2"/>
      <protection hidden="1"/>
    </xf>
    <xf numFmtId="0" fontId="0" fillId="19" borderId="9" xfId="0" applyFill="1" applyBorder="1" applyAlignment="1">
      <alignment horizontal="right"/>
    </xf>
    <xf numFmtId="0" fontId="0" fillId="19" borderId="2" xfId="0" applyFill="1" applyBorder="1" applyAlignment="1">
      <alignment horizontal="right"/>
    </xf>
    <xf numFmtId="0" fontId="1" fillId="19" borderId="3" xfId="0" applyFont="1" applyFill="1" applyBorder="1" applyAlignment="1" applyProtection="1">
      <alignment horizontal="right" readingOrder="2"/>
      <protection hidden="1"/>
    </xf>
    <xf numFmtId="0" fontId="0" fillId="19" borderId="8" xfId="0" applyFill="1" applyBorder="1" applyAlignment="1">
      <alignment horizontal="right"/>
    </xf>
    <xf numFmtId="0" fontId="0" fillId="19" borderId="4" xfId="0" applyFill="1" applyBorder="1" applyAlignment="1">
      <alignment horizontal="right"/>
    </xf>
    <xf numFmtId="164" fontId="0" fillId="19" borderId="8" xfId="1" applyNumberFormat="1" applyFont="1" applyFill="1" applyBorder="1" applyAlignment="1">
      <alignment horizontal="right"/>
    </xf>
    <xf numFmtId="165" fontId="0" fillId="19" borderId="8" xfId="2" applyNumberFormat="1" applyFont="1" applyFill="1" applyBorder="1" applyAlignment="1">
      <alignment horizontal="right"/>
    </xf>
    <xf numFmtId="165" fontId="0" fillId="19" borderId="8" xfId="0" applyNumberFormat="1" applyFill="1" applyBorder="1" applyAlignment="1">
      <alignment horizontal="right"/>
    </xf>
    <xf numFmtId="9" fontId="1" fillId="19" borderId="3" xfId="1" applyFont="1" applyFill="1" applyBorder="1" applyAlignment="1" applyProtection="1">
      <alignment horizontal="right" readingOrder="2"/>
      <protection hidden="1"/>
    </xf>
    <xf numFmtId="2" fontId="0" fillId="19" borderId="8" xfId="1" applyNumberFormat="1" applyFont="1" applyFill="1" applyBorder="1" applyAlignment="1">
      <alignment horizontal="right"/>
    </xf>
    <xf numFmtId="0" fontId="1" fillId="19" borderId="5" xfId="0" applyFont="1" applyFill="1" applyBorder="1" applyAlignment="1" applyProtection="1">
      <alignment horizontal="right" readingOrder="2"/>
      <protection hidden="1"/>
    </xf>
    <xf numFmtId="2" fontId="0" fillId="19" borderId="16" xfId="1" applyNumberFormat="1" applyFont="1" applyFill="1" applyBorder="1" applyAlignment="1">
      <alignment horizontal="right"/>
    </xf>
    <xf numFmtId="0" fontId="0" fillId="19" borderId="16" xfId="0" applyFill="1" applyBorder="1" applyAlignment="1">
      <alignment horizontal="right"/>
    </xf>
    <xf numFmtId="0" fontId="0" fillId="19" borderId="17" xfId="0" applyFill="1" applyBorder="1" applyAlignment="1">
      <alignment horizontal="right"/>
    </xf>
    <xf numFmtId="165" fontId="0" fillId="19" borderId="19" xfId="2" applyNumberFormat="1" applyFont="1" applyFill="1" applyBorder="1"/>
    <xf numFmtId="165" fontId="0" fillId="19" borderId="9" xfId="2" applyNumberFormat="1" applyFont="1" applyFill="1" applyBorder="1"/>
    <xf numFmtId="165" fontId="0" fillId="19" borderId="2" xfId="2" applyNumberFormat="1" applyFont="1" applyFill="1" applyBorder="1"/>
    <xf numFmtId="165" fontId="0" fillId="19" borderId="3" xfId="2" applyNumberFormat="1" applyFont="1" applyFill="1" applyBorder="1"/>
    <xf numFmtId="165" fontId="0" fillId="19" borderId="8" xfId="2" applyNumberFormat="1" applyFont="1" applyFill="1" applyBorder="1"/>
    <xf numFmtId="165" fontId="0" fillId="19" borderId="4" xfId="2" applyNumberFormat="1" applyFont="1" applyFill="1" applyBorder="1"/>
    <xf numFmtId="165" fontId="0" fillId="19" borderId="12" xfId="2" applyNumberFormat="1" applyFont="1" applyFill="1" applyBorder="1"/>
    <xf numFmtId="165" fontId="0" fillId="19" borderId="13" xfId="2" applyNumberFormat="1" applyFont="1" applyFill="1" applyBorder="1"/>
    <xf numFmtId="165" fontId="0" fillId="19" borderId="14" xfId="2" applyNumberFormat="1" applyFont="1" applyFill="1" applyBorder="1"/>
    <xf numFmtId="2" fontId="0" fillId="18" borderId="9" xfId="0" applyNumberFormat="1" applyFill="1" applyBorder="1"/>
    <xf numFmtId="2" fontId="0" fillId="18" borderId="24" xfId="0" applyNumberFormat="1" applyFill="1" applyBorder="1"/>
    <xf numFmtId="2" fontId="0" fillId="18" borderId="8" xfId="0" applyNumberFormat="1" applyFill="1" applyBorder="1"/>
    <xf numFmtId="2" fontId="0" fillId="18" borderId="18" xfId="0" applyNumberFormat="1" applyFill="1" applyBorder="1"/>
    <xf numFmtId="0" fontId="1" fillId="18" borderId="19" xfId="0" applyFont="1" applyFill="1" applyBorder="1" applyAlignment="1" applyProtection="1">
      <alignment horizontal="right" readingOrder="2"/>
      <protection hidden="1"/>
    </xf>
    <xf numFmtId="0" fontId="1" fillId="18" borderId="9" xfId="0" applyFont="1" applyFill="1" applyBorder="1" applyAlignment="1" applyProtection="1">
      <alignment horizontal="right" readingOrder="2"/>
      <protection hidden="1"/>
    </xf>
    <xf numFmtId="0" fontId="0" fillId="18" borderId="24" xfId="0" applyFill="1" applyBorder="1" applyAlignment="1">
      <alignment horizontal="right"/>
    </xf>
    <xf numFmtId="0" fontId="1" fillId="18" borderId="3" xfId="0" applyFont="1" applyFill="1" applyBorder="1" applyAlignment="1" applyProtection="1">
      <alignment horizontal="right" readingOrder="2"/>
      <protection hidden="1"/>
    </xf>
    <xf numFmtId="0" fontId="0" fillId="18" borderId="8" xfId="0" applyFill="1" applyBorder="1" applyAlignment="1">
      <alignment horizontal="right"/>
    </xf>
    <xf numFmtId="0" fontId="1" fillId="18" borderId="8" xfId="0" applyFont="1" applyFill="1" applyBorder="1" applyAlignment="1" applyProtection="1">
      <alignment horizontal="right" readingOrder="2"/>
      <protection hidden="1"/>
    </xf>
    <xf numFmtId="0" fontId="0" fillId="18" borderId="18" xfId="0" applyFill="1" applyBorder="1" applyAlignment="1">
      <alignment horizontal="right"/>
    </xf>
    <xf numFmtId="164" fontId="0" fillId="18" borderId="8" xfId="1" applyNumberFormat="1" applyFont="1" applyFill="1" applyBorder="1" applyAlignment="1">
      <alignment horizontal="right"/>
    </xf>
    <xf numFmtId="165" fontId="0" fillId="18" borderId="8" xfId="2" applyNumberFormat="1" applyFont="1" applyFill="1" applyBorder="1" applyAlignment="1">
      <alignment horizontal="right"/>
    </xf>
    <xf numFmtId="165" fontId="0" fillId="18" borderId="8" xfId="0" applyNumberFormat="1" applyFill="1" applyBorder="1" applyAlignment="1">
      <alignment horizontal="right"/>
    </xf>
    <xf numFmtId="0" fontId="5" fillId="18" borderId="8" xfId="0" applyFont="1" applyFill="1" applyBorder="1" applyAlignment="1">
      <alignment horizontal="right" vertical="center"/>
    </xf>
    <xf numFmtId="0" fontId="0" fillId="18" borderId="18" xfId="1" applyNumberFormat="1" applyFont="1" applyFill="1" applyBorder="1" applyAlignment="1">
      <alignment horizontal="right"/>
    </xf>
    <xf numFmtId="2" fontId="0" fillId="18" borderId="8" xfId="1" applyNumberFormat="1" applyFont="1" applyFill="1" applyBorder="1" applyAlignment="1">
      <alignment horizontal="right"/>
    </xf>
    <xf numFmtId="0" fontId="1" fillId="18" borderId="5" xfId="0" applyFont="1" applyFill="1" applyBorder="1" applyAlignment="1" applyProtection="1">
      <alignment horizontal="right" readingOrder="2"/>
      <protection hidden="1"/>
    </xf>
    <xf numFmtId="2" fontId="0" fillId="18" borderId="16" xfId="1" applyNumberFormat="1" applyFont="1" applyFill="1" applyBorder="1" applyAlignment="1">
      <alignment horizontal="right"/>
    </xf>
    <xf numFmtId="0" fontId="1" fillId="18" borderId="16" xfId="0" applyFont="1" applyFill="1" applyBorder="1" applyAlignment="1" applyProtection="1">
      <alignment horizontal="right" readingOrder="2"/>
      <protection hidden="1"/>
    </xf>
    <xf numFmtId="0" fontId="0" fillId="18" borderId="23" xfId="0" applyFill="1" applyBorder="1" applyAlignment="1">
      <alignment horizontal="right"/>
    </xf>
    <xf numFmtId="0" fontId="1" fillId="10" borderId="19" xfId="0" applyFont="1" applyFill="1" applyBorder="1" applyAlignment="1" applyProtection="1">
      <alignment horizontal="right" readingOrder="2"/>
      <protection hidden="1"/>
    </xf>
    <xf numFmtId="165" fontId="0" fillId="10" borderId="9" xfId="2" applyNumberFormat="1" applyFont="1" applyFill="1" applyBorder="1" applyAlignment="1">
      <alignment horizontal="right"/>
    </xf>
    <xf numFmtId="0" fontId="0" fillId="10" borderId="9" xfId="0" applyFill="1" applyBorder="1" applyAlignment="1">
      <alignment horizontal="right"/>
    </xf>
    <xf numFmtId="0" fontId="0" fillId="10" borderId="2" xfId="0" applyFill="1" applyBorder="1" applyAlignment="1">
      <alignment horizontal="right"/>
    </xf>
    <xf numFmtId="0" fontId="8" fillId="17" borderId="44" xfId="0" applyFont="1" applyFill="1" applyBorder="1" applyAlignment="1" applyProtection="1">
      <alignment horizontal="center" vertical="center" readingOrder="2"/>
      <protection hidden="1"/>
    </xf>
    <xf numFmtId="0" fontId="10" fillId="17" borderId="1" xfId="0" applyFont="1" applyFill="1" applyBorder="1" applyAlignment="1">
      <alignment horizontal="right"/>
    </xf>
    <xf numFmtId="0" fontId="10" fillId="17" borderId="10" xfId="0" applyFont="1" applyFill="1" applyBorder="1" applyAlignment="1">
      <alignment horizontal="right"/>
    </xf>
    <xf numFmtId="0" fontId="9" fillId="17" borderId="10" xfId="0" applyFont="1" applyFill="1" applyBorder="1" applyAlignment="1">
      <alignment horizontal="right" vertical="center"/>
    </xf>
    <xf numFmtId="0" fontId="10" fillId="17" borderId="11" xfId="1" applyNumberFormat="1" applyFont="1" applyFill="1" applyBorder="1" applyAlignment="1">
      <alignment horizontal="right"/>
    </xf>
    <xf numFmtId="0" fontId="8" fillId="17" borderId="1" xfId="0" applyFont="1" applyFill="1" applyBorder="1" applyAlignment="1" applyProtection="1">
      <alignment horizontal="right" readingOrder="2"/>
      <protection hidden="1"/>
    </xf>
    <xf numFmtId="165" fontId="10" fillId="17" borderId="10" xfId="2" applyNumberFormat="1" applyFont="1" applyFill="1" applyBorder="1" applyAlignment="1">
      <alignment horizontal="right"/>
    </xf>
    <xf numFmtId="0" fontId="10" fillId="17" borderId="11" xfId="0" applyFont="1" applyFill="1" applyBorder="1" applyAlignment="1">
      <alignment horizontal="right"/>
    </xf>
    <xf numFmtId="0" fontId="9" fillId="17" borderId="26" xfId="0" applyFont="1" applyFill="1" applyBorder="1" applyAlignment="1">
      <alignment horizontal="center" vertical="center"/>
    </xf>
    <xf numFmtId="165" fontId="10" fillId="17" borderId="12" xfId="2" applyNumberFormat="1" applyFont="1" applyFill="1" applyBorder="1"/>
    <xf numFmtId="165" fontId="10" fillId="17" borderId="13" xfId="2" applyNumberFormat="1" applyFont="1" applyFill="1" applyBorder="1"/>
    <xf numFmtId="165" fontId="10" fillId="17" borderId="14" xfId="2" applyNumberFormat="1" applyFont="1" applyFill="1" applyBorder="1"/>
    <xf numFmtId="165" fontId="0" fillId="2" borderId="9" xfId="2" applyNumberFormat="1" applyFont="1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9" fontId="0" fillId="2" borderId="8" xfId="0" applyNumberFormat="1" applyFill="1" applyBorder="1" applyAlignment="1">
      <alignment horizontal="right"/>
    </xf>
    <xf numFmtId="9" fontId="0" fillId="2" borderId="8" xfId="1" applyFont="1" applyFill="1" applyBorder="1" applyAlignment="1">
      <alignment horizontal="right"/>
    </xf>
    <xf numFmtId="0" fontId="0" fillId="2" borderId="0" xfId="0" applyFill="1" applyAlignment="1">
      <alignment horizontal="right"/>
    </xf>
    <xf numFmtId="10" fontId="0" fillId="2" borderId="8" xfId="0" applyNumberFormat="1" applyFill="1" applyBorder="1" applyAlignment="1">
      <alignment horizontal="right"/>
    </xf>
    <xf numFmtId="166" fontId="0" fillId="2" borderId="8" xfId="0" applyNumberFormat="1" applyFill="1" applyBorder="1" applyAlignment="1">
      <alignment horizontal="right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165" fontId="0" fillId="0" borderId="0" xfId="2" applyNumberFormat="1" applyFont="1"/>
    <xf numFmtId="165" fontId="0" fillId="0" borderId="0" xfId="0" applyNumberFormat="1"/>
    <xf numFmtId="167" fontId="0" fillId="0" borderId="0" xfId="0" applyNumberFormat="1"/>
    <xf numFmtId="0" fontId="3" fillId="4" borderId="30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2" fillId="0" borderId="0" xfId="0" applyNumberFormat="1" applyFont="1"/>
    <xf numFmtId="165" fontId="0" fillId="0" borderId="0" xfId="0" applyNumberFormat="1" applyFont="1"/>
    <xf numFmtId="10" fontId="0" fillId="0" borderId="0" xfId="1" applyNumberFormat="1" applyFont="1"/>
    <xf numFmtId="10" fontId="11" fillId="0" borderId="0" xfId="0" applyNumberFormat="1" applyFont="1"/>
    <xf numFmtId="10" fontId="11" fillId="0" borderId="0" xfId="1" applyNumberFormat="1" applyFont="1"/>
    <xf numFmtId="10" fontId="0" fillId="2" borderId="4" xfId="1" applyNumberFormat="1" applyFont="1" applyFill="1" applyBorder="1" applyAlignment="1">
      <alignment horizontal="right"/>
    </xf>
    <xf numFmtId="168" fontId="0" fillId="2" borderId="8" xfId="0" applyNumberFormat="1" applyFill="1" applyBorder="1" applyAlignment="1">
      <alignment horizontal="right"/>
    </xf>
    <xf numFmtId="164" fontId="0" fillId="2" borderId="8" xfId="0" applyNumberFormat="1" applyFill="1" applyBorder="1" applyAlignment="1">
      <alignment horizontal="right"/>
    </xf>
    <xf numFmtId="164" fontId="0" fillId="0" borderId="0" xfId="1" applyNumberFormat="1" applyFont="1"/>
    <xf numFmtId="0" fontId="3" fillId="12" borderId="1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/>
    </xf>
    <xf numFmtId="0" fontId="3" fillId="12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6" fillId="14" borderId="12" xfId="0" applyFont="1" applyFill="1" applyBorder="1" applyAlignment="1">
      <alignment horizontal="center" vertical="center"/>
    </xf>
    <xf numFmtId="0" fontId="6" fillId="14" borderId="13" xfId="0" applyFont="1" applyFill="1" applyBorder="1" applyAlignment="1">
      <alignment horizontal="center" vertical="center"/>
    </xf>
    <xf numFmtId="0" fontId="6" fillId="14" borderId="14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9" borderId="20" xfId="0" applyFont="1" applyFill="1" applyBorder="1" applyAlignment="1">
      <alignment horizontal="center" vertical="center"/>
    </xf>
    <xf numFmtId="0" fontId="3" fillId="9" borderId="22" xfId="0" applyFont="1" applyFill="1" applyBorder="1" applyAlignment="1">
      <alignment horizontal="center" vertical="center"/>
    </xf>
    <xf numFmtId="0" fontId="3" fillId="9" borderId="2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  <xf numFmtId="0" fontId="3" fillId="16" borderId="1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8" borderId="25" xfId="0" applyFont="1" applyFill="1" applyBorder="1" applyAlignment="1">
      <alignment horizontal="center" vertical="center"/>
    </xf>
    <xf numFmtId="0" fontId="6" fillId="8" borderId="42" xfId="0" applyFont="1" applyFill="1" applyBorder="1" applyAlignment="1">
      <alignment horizontal="center" vertical="center"/>
    </xf>
    <xf numFmtId="0" fontId="6" fillId="8" borderId="43" xfId="0" applyFont="1" applyFill="1" applyBorder="1" applyAlignment="1">
      <alignment horizontal="center" vertical="center"/>
    </xf>
    <xf numFmtId="0" fontId="6" fillId="11" borderId="12" xfId="0" applyFont="1" applyFill="1" applyBorder="1" applyAlignment="1">
      <alignment horizontal="center" vertical="center"/>
    </xf>
    <xf numFmtId="0" fontId="6" fillId="11" borderId="13" xfId="0" applyFont="1" applyFill="1" applyBorder="1" applyAlignment="1">
      <alignment horizontal="center" vertical="center"/>
    </xf>
    <xf numFmtId="0" fontId="6" fillId="11" borderId="14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0" borderId="0" xfId="0" applyFont="1" applyFill="1" applyAlignment="1">
      <alignment horizontal="center" vertical="center"/>
    </xf>
    <xf numFmtId="0" fontId="3" fillId="21" borderId="0" xfId="0" applyFont="1" applyFill="1" applyAlignment="1">
      <alignment horizontal="center" vertical="center"/>
    </xf>
    <xf numFmtId="0" fontId="3" fillId="22" borderId="0" xfId="0" applyFont="1" applyFill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52">
    <dxf>
      <numFmt numFmtId="165" formatCode="_ * #,##0_ ;_ * \-#,##0_ ;_ * &quot;-&quot;??_ ;_ @_ "/>
    </dxf>
    <dxf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4" formatCode="0.00%"/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_ ;_ * \-#,##0_ ;_ * &quot;-&quot;??_ ;_ @_ "/>
    </dxf>
    <dxf>
      <numFmt numFmtId="165" formatCode="_ * #,##0_ ;_ * \-#,##0_ ;_ * &quot;-&quot;??_ ;_ @_ "/>
    </dxf>
    <dxf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4" formatCode="0.00%"/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_ ;_ * \-#,##0_ ;_ * &quot;-&quot;??_ ;_ @_ "/>
    </dxf>
    <dxf>
      <numFmt numFmtId="165" formatCode="_ * #,##0_ ;_ * \-#,##0_ ;_ * &quot;-&quot;??_ ;_ @_ "/>
    </dxf>
    <dxf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4" formatCode="0.00%"/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_ ;_ * \-#,##0_ ;_ * &quot;-&quot;??_ ;_ @_ "/>
    </dxf>
    <dxf>
      <numFmt numFmtId="165" formatCode="_ * #,##0_ ;_ * \-#,##0_ ;_ * &quot;-&quot;??_ ;_ @_ "/>
    </dxf>
    <dxf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4" formatCode="0.00%"/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_ ;_ * \-#,##0_ ;_ * &quot;-&quot;??_ ;_ @_ 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טבלה1" displayName="טבלה1" ref="A2:H6" totalsRowCount="1">
  <autoFilter ref="A2:H5"/>
  <tableColumns count="8">
    <tableColumn id="1" name="מסלול" totalsRowLabel="סה&quot;כ"/>
    <tableColumn id="2" name="סכום הלוואה" dataDxfId="51" totalsRowDxfId="50" dataCellStyle="Comma"/>
    <tableColumn id="3" name="תקופה" totalsRowFunction="average" totalsRowDxfId="49"/>
    <tableColumn id="8" name="ריבית" totalsRowFunction="average" dataDxfId="48" totalsRowDxfId="47" dataCellStyle="Percent"/>
    <tableColumn id="4" name="החזר חודשי" totalsRowFunction="sum" dataDxfId="46" totalsRowDxfId="45" dataCellStyle="Comma"/>
    <tableColumn id="5" name="החזר ריבית בסוף התקופה" totalsRowFunction="sum" dataDxfId="44" totalsRowDxfId="43" dataCellStyle="Comma"/>
    <tableColumn id="6" name="יתרת קרן לאחר 60 חודשים" totalsRowFunction="sum" dataDxfId="42" totalsRowDxfId="41" dataCellStyle="Comma"/>
    <tableColumn id="7" name="חסכון קרן לאחר 60 חודשים" totalsRowFunction="sum" dataDxfId="40" totalsRowDxfId="3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טבלה2" displayName="טבלה2" ref="A9:H13" totalsRowCount="1">
  <autoFilter ref="A9:H12"/>
  <tableColumns count="8">
    <tableColumn id="1" name="מסלול" totalsRowLabel="סה&quot;כ"/>
    <tableColumn id="2" name="סכום הלוואה" totalsRowFunction="sum" dataDxfId="38" totalsRowDxfId="37" dataCellStyle="Comma"/>
    <tableColumn id="3" name="תקופה" totalsRowFunction="average" totalsRowDxfId="36"/>
    <tableColumn id="8" name="ריבית" totalsRowFunction="average" dataDxfId="35" totalsRowDxfId="34" dataCellStyle="Percent"/>
    <tableColumn id="4" name="החזר חודשי" totalsRowFunction="sum" dataDxfId="33" totalsRowDxfId="32" dataCellStyle="Comma"/>
    <tableColumn id="5" name="החזר ריבית בסוף התקופה" totalsRowFunction="sum" dataDxfId="31" totalsRowDxfId="30" dataCellStyle="Comma"/>
    <tableColumn id="6" name="יתרת קרן לאחר 60 חודשים" totalsRowFunction="sum" dataDxfId="29" totalsRowDxfId="28" dataCellStyle="Comma"/>
    <tableColumn id="7" name="חסכון קרן לאחר 60 חודשים" totalsRowFunction="sum" dataDxfId="27" totalsRowDxfId="2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טבלה24" displayName="טבלה24" ref="A16:H20" totalsRowCount="1">
  <autoFilter ref="A16:H19"/>
  <tableColumns count="8">
    <tableColumn id="1" name="מסלול" totalsRowLabel="סה&quot;כ"/>
    <tableColumn id="2" name="סכום הלוואה" totalsRowFunction="sum" dataDxfId="25" totalsRowDxfId="24" dataCellStyle="Comma"/>
    <tableColumn id="3" name="תקופה" totalsRowFunction="average" totalsRowDxfId="23"/>
    <tableColumn id="8" name="ריבית" totalsRowFunction="average" dataDxfId="22" totalsRowDxfId="21" dataCellStyle="Percent"/>
    <tableColumn id="4" name="החזר חודשי" totalsRowFunction="sum" dataDxfId="20" totalsRowDxfId="19" dataCellStyle="Comma"/>
    <tableColumn id="5" name="החזר ריבית בסוף התקופה" totalsRowFunction="sum" dataDxfId="18" totalsRowDxfId="17" dataCellStyle="Comma"/>
    <tableColumn id="6" name="יתרת קרן לאחר 60 חודשים" totalsRowFunction="sum" dataDxfId="16" totalsRowDxfId="15" dataCellStyle="Comma"/>
    <tableColumn id="7" name="חסכון קרן לאחר 60 חודשים" totalsRowFunction="sum" dataDxfId="14" totalsRowDxfId="13">
      <calculatedColumnFormula>B17-G17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טבלה245" displayName="טבלה245" ref="A23:H27" totalsRowCount="1">
  <autoFilter ref="A23:H26"/>
  <tableColumns count="8">
    <tableColumn id="1" name="מסלול" totalsRowLabel="סה&quot;כ"/>
    <tableColumn id="2" name="סכום הלוואה" totalsRowFunction="sum" dataDxfId="12" totalsRowDxfId="11" dataCellStyle="Comma"/>
    <tableColumn id="3" name="תקופה" totalsRowFunction="average" totalsRowDxfId="10"/>
    <tableColumn id="8" name="ריבית" totalsRowFunction="average" dataDxfId="9" totalsRowDxfId="8" dataCellStyle="Percent"/>
    <tableColumn id="4" name="החזר חודשי" totalsRowFunction="sum" dataDxfId="7" totalsRowDxfId="6" dataCellStyle="Comma"/>
    <tableColumn id="5" name="החזר ריבית בסוף התקופה" totalsRowFunction="sum" dataDxfId="5" totalsRowDxfId="4" dataCellStyle="Comma"/>
    <tableColumn id="6" name="יתרת קרן לאחר 60 חודשים" totalsRowFunction="sum" dataDxfId="3" totalsRowDxfId="2" dataCellStyle="Comma"/>
    <tableColumn id="7" name="חסכון קרן לאחר 60 חודשים" totalsRowFunction="sum" dataDxfId="1" totalsRowDxfId="0">
      <calculatedColumnFormula>B24-G24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AW383"/>
  <sheetViews>
    <sheetView showZeros="0" rightToLeft="1" zoomScale="90" zoomScaleNormal="90" workbookViewId="0">
      <pane xSplit="1" ySplit="21" topLeftCell="B22" activePane="bottomRight" state="frozen"/>
      <selection pane="topRight" activeCell="B1" sqref="B1"/>
      <selection pane="bottomLeft" activeCell="A20" sqref="A20"/>
      <selection pane="bottomRight" activeCell="C9" sqref="C9"/>
    </sheetView>
  </sheetViews>
  <sheetFormatPr defaultRowHeight="13.8" x14ac:dyDescent="0.25"/>
  <cols>
    <col min="1" max="1" width="9.19921875" bestFit="1" customWidth="1"/>
    <col min="2" max="2" width="15" bestFit="1" customWidth="1"/>
    <col min="3" max="3" width="10.19921875" bestFit="1" customWidth="1"/>
    <col min="4" max="4" width="5.19921875" bestFit="1" customWidth="1"/>
    <col min="5" max="5" width="7" bestFit="1" customWidth="1"/>
    <col min="6" max="6" width="15" bestFit="1" customWidth="1"/>
    <col min="7" max="7" width="9" bestFit="1" customWidth="1"/>
    <col min="8" max="8" width="6.8984375" bestFit="1" customWidth="1"/>
    <col min="9" max="9" width="7" bestFit="1" customWidth="1"/>
    <col min="10" max="10" width="15" bestFit="1" customWidth="1"/>
    <col min="11" max="11" width="10.19921875" bestFit="1" customWidth="1"/>
    <col min="12" max="12" width="6.69921875" bestFit="1" customWidth="1"/>
    <col min="13" max="13" width="7" bestFit="1" customWidth="1"/>
    <col min="14" max="14" width="15" bestFit="1" customWidth="1"/>
    <col min="15" max="15" width="9" bestFit="1" customWidth="1"/>
    <col min="16" max="16" width="5.19921875" bestFit="1" customWidth="1"/>
    <col min="17" max="17" width="7" bestFit="1" customWidth="1"/>
    <col min="18" max="18" width="15" bestFit="1" customWidth="1"/>
    <col min="19" max="19" width="10.19921875" bestFit="1" customWidth="1"/>
    <col min="20" max="20" width="9.69921875" bestFit="1" customWidth="1"/>
    <col min="21" max="21" width="7" bestFit="1" customWidth="1"/>
    <col min="22" max="22" width="15" bestFit="1" customWidth="1"/>
    <col min="23" max="23" width="10.59765625" bestFit="1" customWidth="1"/>
    <col min="24" max="25" width="7" bestFit="1" customWidth="1"/>
    <col min="26" max="26" width="15" bestFit="1" customWidth="1"/>
    <col min="27" max="27" width="10.09765625" bestFit="1" customWidth="1"/>
    <col min="28" max="29" width="7" bestFit="1" customWidth="1"/>
    <col min="30" max="30" width="15" bestFit="1" customWidth="1"/>
    <col min="31" max="31" width="8.09765625" bestFit="1" customWidth="1"/>
    <col min="32" max="32" width="5.19921875" bestFit="1" customWidth="1"/>
    <col min="33" max="33" width="5.59765625" bestFit="1" customWidth="1"/>
    <col min="34" max="34" width="15" bestFit="1" customWidth="1"/>
    <col min="35" max="35" width="8.09765625" bestFit="1" customWidth="1"/>
    <col min="36" max="36" width="5.09765625" bestFit="1" customWidth="1"/>
    <col min="37" max="37" width="10.09765625" bestFit="1" customWidth="1"/>
    <col min="38" max="38" width="20.3984375" bestFit="1" customWidth="1"/>
    <col min="39" max="39" width="10.59765625" bestFit="1" customWidth="1"/>
    <col min="40" max="40" width="7" bestFit="1" customWidth="1"/>
    <col min="41" max="41" width="10.09765625" bestFit="1" customWidth="1"/>
  </cols>
  <sheetData>
    <row r="1" spans="1:49" x14ac:dyDescent="0.25">
      <c r="C1">
        <v>1</v>
      </c>
      <c r="G1">
        <v>1</v>
      </c>
      <c r="K1">
        <v>1</v>
      </c>
      <c r="O1">
        <v>1</v>
      </c>
      <c r="S1">
        <v>1</v>
      </c>
      <c r="W1">
        <v>1</v>
      </c>
      <c r="AA1">
        <v>1</v>
      </c>
      <c r="AE1">
        <v>1</v>
      </c>
      <c r="AI1">
        <v>1</v>
      </c>
    </row>
    <row r="2" spans="1:49" ht="14.4" thickBot="1" x14ac:dyDescent="0.3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  <c r="V2">
        <v>21</v>
      </c>
      <c r="W2">
        <v>22</v>
      </c>
      <c r="X2">
        <v>23</v>
      </c>
      <c r="Y2">
        <v>24</v>
      </c>
      <c r="Z2">
        <v>25</v>
      </c>
      <c r="AA2">
        <v>26</v>
      </c>
      <c r="AB2">
        <v>27</v>
      </c>
      <c r="AC2">
        <v>28</v>
      </c>
      <c r="AD2">
        <v>29</v>
      </c>
      <c r="AE2">
        <v>30</v>
      </c>
      <c r="AF2">
        <v>31</v>
      </c>
      <c r="AG2">
        <v>32</v>
      </c>
      <c r="AH2">
        <v>33</v>
      </c>
      <c r="AI2">
        <v>34</v>
      </c>
      <c r="AJ2">
        <v>35</v>
      </c>
      <c r="AK2">
        <v>36</v>
      </c>
      <c r="AL2">
        <v>37</v>
      </c>
      <c r="AM2">
        <v>38</v>
      </c>
      <c r="AN2">
        <v>39</v>
      </c>
      <c r="AO2">
        <v>40</v>
      </c>
    </row>
    <row r="3" spans="1:49" x14ac:dyDescent="0.25">
      <c r="A3" s="5"/>
      <c r="B3" s="192" t="s">
        <v>7</v>
      </c>
      <c r="C3" s="193"/>
      <c r="D3" s="193"/>
      <c r="E3" s="194"/>
      <c r="F3" s="192" t="s">
        <v>8</v>
      </c>
      <c r="G3" s="193"/>
      <c r="H3" s="193"/>
      <c r="I3" s="194"/>
      <c r="J3" s="192" t="s">
        <v>9</v>
      </c>
      <c r="K3" s="193"/>
      <c r="L3" s="193"/>
      <c r="M3" s="194"/>
      <c r="N3" s="192" t="s">
        <v>10</v>
      </c>
      <c r="O3" s="193"/>
      <c r="P3" s="193"/>
      <c r="Q3" s="194"/>
      <c r="R3" s="195" t="s">
        <v>11</v>
      </c>
      <c r="S3" s="196"/>
      <c r="T3" s="196"/>
      <c r="U3" s="197"/>
      <c r="V3" s="195" t="s">
        <v>12</v>
      </c>
      <c r="W3" s="196"/>
      <c r="X3" s="196"/>
      <c r="Y3" s="197"/>
      <c r="Z3" s="206" t="s">
        <v>13</v>
      </c>
      <c r="AA3" s="196"/>
      <c r="AB3" s="196"/>
      <c r="AC3" s="197"/>
      <c r="AD3" s="207" t="s">
        <v>14</v>
      </c>
      <c r="AE3" s="208"/>
      <c r="AF3" s="208"/>
      <c r="AG3" s="209"/>
      <c r="AH3" s="210" t="s">
        <v>29</v>
      </c>
      <c r="AI3" s="211"/>
      <c r="AJ3" s="211"/>
      <c r="AK3" s="212"/>
      <c r="AL3" s="213" t="s">
        <v>31</v>
      </c>
      <c r="AM3" s="214"/>
      <c r="AN3" s="214"/>
      <c r="AO3" s="215"/>
    </row>
    <row r="4" spans="1:49" ht="14.4" thickBot="1" x14ac:dyDescent="0.3">
      <c r="A4" s="5"/>
      <c r="B4" s="198" t="s">
        <v>15</v>
      </c>
      <c r="C4" s="199"/>
      <c r="D4" s="199"/>
      <c r="E4" s="200"/>
      <c r="F4" s="198" t="s">
        <v>37</v>
      </c>
      <c r="G4" s="199"/>
      <c r="H4" s="199"/>
      <c r="I4" s="200"/>
      <c r="J4" s="198" t="s">
        <v>16</v>
      </c>
      <c r="K4" s="199"/>
      <c r="L4" s="199"/>
      <c r="M4" s="200"/>
      <c r="N4" s="198" t="s">
        <v>16</v>
      </c>
      <c r="O4" s="199"/>
      <c r="P4" s="199"/>
      <c r="Q4" s="200"/>
      <c r="R4" s="201" t="s">
        <v>21</v>
      </c>
      <c r="S4" s="202"/>
      <c r="T4" s="202"/>
      <c r="U4" s="203"/>
      <c r="V4" s="201" t="s">
        <v>21</v>
      </c>
      <c r="W4" s="202"/>
      <c r="X4" s="202"/>
      <c r="Y4" s="203"/>
      <c r="Z4" s="221" t="s">
        <v>34</v>
      </c>
      <c r="AA4" s="202"/>
      <c r="AB4" s="202"/>
      <c r="AC4" s="203"/>
      <c r="AD4" s="222" t="s">
        <v>28</v>
      </c>
      <c r="AE4" s="223"/>
      <c r="AF4" s="223"/>
      <c r="AG4" s="224"/>
      <c r="AH4" s="225" t="s">
        <v>30</v>
      </c>
      <c r="AI4" s="226"/>
      <c r="AJ4" s="226"/>
      <c r="AK4" s="227"/>
      <c r="AL4" s="228" t="s">
        <v>30</v>
      </c>
      <c r="AM4" s="229"/>
      <c r="AN4" s="229"/>
      <c r="AO4" s="230"/>
    </row>
    <row r="5" spans="1:49" s="3" customFormat="1" x14ac:dyDescent="0.25">
      <c r="A5" s="6">
        <v>1118000</v>
      </c>
      <c r="B5" s="63" t="s">
        <v>17</v>
      </c>
      <c r="C5" s="167">
        <f>A5/3</f>
        <v>372666.66666666669</v>
      </c>
      <c r="D5" s="64"/>
      <c r="E5" s="65"/>
      <c r="F5" s="63" t="s">
        <v>17</v>
      </c>
      <c r="G5" s="167"/>
      <c r="H5" s="64"/>
      <c r="I5" s="65"/>
      <c r="J5" s="63" t="s">
        <v>17</v>
      </c>
      <c r="K5" s="167">
        <f>A5/3</f>
        <v>372666.66666666669</v>
      </c>
      <c r="L5" s="64"/>
      <c r="M5" s="65"/>
      <c r="N5" s="63" t="s">
        <v>17</v>
      </c>
      <c r="O5" s="167"/>
      <c r="P5" s="64"/>
      <c r="Q5" s="65"/>
      <c r="R5" s="66" t="s">
        <v>17</v>
      </c>
      <c r="S5" s="167">
        <f>A5/3</f>
        <v>372666.66666666669</v>
      </c>
      <c r="T5" s="67"/>
      <c r="U5" s="68"/>
      <c r="V5" s="66" t="s">
        <v>17</v>
      </c>
      <c r="W5" s="167"/>
      <c r="X5" s="67"/>
      <c r="Y5" s="68"/>
      <c r="Z5" s="96" t="s">
        <v>17</v>
      </c>
      <c r="AA5" s="167"/>
      <c r="AB5" s="67"/>
      <c r="AC5" s="68"/>
      <c r="AD5" s="134" t="s">
        <v>17</v>
      </c>
      <c r="AE5" s="167">
        <v>0</v>
      </c>
      <c r="AF5" s="135"/>
      <c r="AG5" s="136"/>
      <c r="AH5" s="106" t="s">
        <v>17</v>
      </c>
      <c r="AI5" s="167">
        <v>0</v>
      </c>
      <c r="AJ5" s="107"/>
      <c r="AK5" s="108"/>
      <c r="AL5" s="151" t="s">
        <v>17</v>
      </c>
      <c r="AM5" s="152">
        <f>AI5+AE5+AA5+W5+S5+O5+K5+G5+C5</f>
        <v>1118000</v>
      </c>
      <c r="AN5" s="153"/>
      <c r="AO5" s="154"/>
    </row>
    <row r="6" spans="1:49" s="3" customFormat="1" x14ac:dyDescent="0.25">
      <c r="A6" s="6"/>
      <c r="B6" s="38" t="s">
        <v>19</v>
      </c>
      <c r="C6" s="168">
        <v>30</v>
      </c>
      <c r="D6" s="40"/>
      <c r="E6" s="41"/>
      <c r="F6" s="38" t="s">
        <v>19</v>
      </c>
      <c r="G6" s="168">
        <v>15</v>
      </c>
      <c r="H6" s="40"/>
      <c r="I6" s="41"/>
      <c r="J6" s="38" t="s">
        <v>19</v>
      </c>
      <c r="K6" s="168">
        <v>20</v>
      </c>
      <c r="L6" s="40"/>
      <c r="M6" s="41"/>
      <c r="N6" s="38" t="s">
        <v>19</v>
      </c>
      <c r="O6" s="168"/>
      <c r="P6" s="40"/>
      <c r="Q6" s="41"/>
      <c r="R6" s="69" t="s">
        <v>19</v>
      </c>
      <c r="S6" s="168">
        <v>30</v>
      </c>
      <c r="T6" s="71"/>
      <c r="U6" s="72"/>
      <c r="V6" s="69" t="s">
        <v>19</v>
      </c>
      <c r="W6" s="168"/>
      <c r="X6" s="71"/>
      <c r="Y6" s="72"/>
      <c r="Z6" s="97" t="s">
        <v>19</v>
      </c>
      <c r="AA6" s="168"/>
      <c r="AB6" s="71"/>
      <c r="AC6" s="72"/>
      <c r="AD6" s="137" t="s">
        <v>19</v>
      </c>
      <c r="AE6" s="168">
        <v>0</v>
      </c>
      <c r="AF6" s="139"/>
      <c r="AG6" s="140"/>
      <c r="AH6" s="109" t="s">
        <v>19</v>
      </c>
      <c r="AI6" s="168">
        <v>0</v>
      </c>
      <c r="AJ6" s="110"/>
      <c r="AK6" s="111"/>
      <c r="AL6" s="9" t="s">
        <v>32</v>
      </c>
      <c r="AM6" s="11">
        <f>MAX(B6:AK6)</f>
        <v>30</v>
      </c>
      <c r="AN6" s="11"/>
      <c r="AO6" s="12"/>
    </row>
    <row r="7" spans="1:49" s="3" customFormat="1" x14ac:dyDescent="0.25">
      <c r="A7" s="6"/>
      <c r="B7" s="38" t="s">
        <v>0</v>
      </c>
      <c r="C7" s="42">
        <f>C6*12</f>
        <v>360</v>
      </c>
      <c r="D7" s="40"/>
      <c r="E7" s="41"/>
      <c r="F7" s="38" t="s">
        <v>0</v>
      </c>
      <c r="G7" s="42">
        <f>G6*12</f>
        <v>180</v>
      </c>
      <c r="H7" s="40"/>
      <c r="I7" s="41"/>
      <c r="J7" s="38" t="s">
        <v>0</v>
      </c>
      <c r="K7" s="42">
        <f>K6*12</f>
        <v>240</v>
      </c>
      <c r="L7" s="40"/>
      <c r="M7" s="41"/>
      <c r="N7" s="38" t="s">
        <v>0</v>
      </c>
      <c r="O7" s="42">
        <f>O6*12</f>
        <v>0</v>
      </c>
      <c r="P7" s="40"/>
      <c r="Q7" s="41"/>
      <c r="R7" s="69" t="s">
        <v>0</v>
      </c>
      <c r="S7" s="70">
        <f>S6*12</f>
        <v>360</v>
      </c>
      <c r="T7" s="71"/>
      <c r="U7" s="72"/>
      <c r="V7" s="69" t="s">
        <v>0</v>
      </c>
      <c r="W7" s="70">
        <f>W6*12</f>
        <v>0</v>
      </c>
      <c r="X7" s="71"/>
      <c r="Y7" s="72"/>
      <c r="Z7" s="97" t="s">
        <v>0</v>
      </c>
      <c r="AA7" s="70">
        <f>AA6*12</f>
        <v>0</v>
      </c>
      <c r="AB7" s="71"/>
      <c r="AC7" s="72"/>
      <c r="AD7" s="137" t="s">
        <v>0</v>
      </c>
      <c r="AE7" s="138">
        <f>AE6*12</f>
        <v>0</v>
      </c>
      <c r="AF7" s="139"/>
      <c r="AG7" s="140"/>
      <c r="AH7" s="109" t="s">
        <v>0</v>
      </c>
      <c r="AI7" s="110">
        <f>AI6*12</f>
        <v>0</v>
      </c>
      <c r="AJ7" s="110"/>
      <c r="AK7" s="111"/>
      <c r="AL7" s="9" t="s">
        <v>0</v>
      </c>
      <c r="AM7" s="11">
        <f>AM6*12</f>
        <v>360</v>
      </c>
      <c r="AN7" s="11"/>
      <c r="AO7" s="12"/>
    </row>
    <row r="8" spans="1:49" s="3" customFormat="1" x14ac:dyDescent="0.25">
      <c r="A8" s="6"/>
      <c r="B8" s="38" t="s">
        <v>1</v>
      </c>
      <c r="C8" s="189">
        <f>E8-0.65%</f>
        <v>1.1000000000000001E-2</v>
      </c>
      <c r="D8" s="40"/>
      <c r="E8" s="188">
        <v>1.7500000000000002E-2</v>
      </c>
      <c r="F8" s="38" t="s">
        <v>1</v>
      </c>
      <c r="G8" s="172"/>
      <c r="H8" s="40"/>
      <c r="I8" s="41"/>
      <c r="J8" s="38" t="s">
        <v>1</v>
      </c>
      <c r="K8" s="172">
        <v>0.04</v>
      </c>
      <c r="L8" s="40"/>
      <c r="M8" s="41"/>
      <c r="N8" s="38" t="s">
        <v>1</v>
      </c>
      <c r="O8" s="169"/>
      <c r="P8" s="40"/>
      <c r="Q8" s="41"/>
      <c r="R8" s="69" t="s">
        <v>1</v>
      </c>
      <c r="S8" s="172">
        <v>3.5000000000000003E-2</v>
      </c>
      <c r="T8" s="71"/>
      <c r="U8" s="72"/>
      <c r="V8" s="69" t="s">
        <v>1</v>
      </c>
      <c r="W8" s="169"/>
      <c r="X8" s="71"/>
      <c r="Y8" s="72"/>
      <c r="Z8" s="97" t="s">
        <v>1</v>
      </c>
      <c r="AA8" s="169"/>
      <c r="AB8" s="71"/>
      <c r="AC8" s="72"/>
      <c r="AD8" s="137" t="s">
        <v>1</v>
      </c>
      <c r="AE8" s="169">
        <v>0</v>
      </c>
      <c r="AF8" s="139"/>
      <c r="AG8" s="140"/>
      <c r="AH8" s="109" t="s">
        <v>1</v>
      </c>
      <c r="AI8" s="169">
        <v>0</v>
      </c>
      <c r="AJ8" s="110"/>
      <c r="AK8" s="111"/>
      <c r="AL8" s="9" t="s">
        <v>1</v>
      </c>
      <c r="AM8" s="13"/>
      <c r="AN8" s="11"/>
      <c r="AO8" s="12"/>
    </row>
    <row r="9" spans="1:49" s="3" customFormat="1" x14ac:dyDescent="0.25">
      <c r="A9" s="6"/>
      <c r="B9" s="38" t="s">
        <v>2</v>
      </c>
      <c r="C9" s="43">
        <f>C8/12</f>
        <v>9.1666666666666676E-4</v>
      </c>
      <c r="D9" s="40"/>
      <c r="E9" s="41"/>
      <c r="F9" s="38" t="s">
        <v>2</v>
      </c>
      <c r="G9" s="43">
        <f>G8/12</f>
        <v>0</v>
      </c>
      <c r="H9" s="40"/>
      <c r="I9" s="41"/>
      <c r="J9" s="38" t="s">
        <v>2</v>
      </c>
      <c r="K9" s="43">
        <f>K8/12</f>
        <v>3.3333333333333335E-3</v>
      </c>
      <c r="L9" s="40"/>
      <c r="M9" s="41"/>
      <c r="N9" s="38" t="s">
        <v>2</v>
      </c>
      <c r="O9" s="43">
        <f>O8/12</f>
        <v>0</v>
      </c>
      <c r="P9" s="40"/>
      <c r="Q9" s="41"/>
      <c r="R9" s="69" t="s">
        <v>2</v>
      </c>
      <c r="S9" s="73">
        <f>S8/12</f>
        <v>2.9166666666666668E-3</v>
      </c>
      <c r="T9" s="71"/>
      <c r="U9" s="72"/>
      <c r="V9" s="69" t="s">
        <v>2</v>
      </c>
      <c r="W9" s="73">
        <f>W8/12</f>
        <v>0</v>
      </c>
      <c r="X9" s="71"/>
      <c r="Y9" s="72"/>
      <c r="Z9" s="97" t="s">
        <v>2</v>
      </c>
      <c r="AA9" s="73">
        <f>AA8/12</f>
        <v>0</v>
      </c>
      <c r="AB9" s="71"/>
      <c r="AC9" s="72"/>
      <c r="AD9" s="137" t="s">
        <v>2</v>
      </c>
      <c r="AE9" s="141">
        <f>AE8/12</f>
        <v>0</v>
      </c>
      <c r="AF9" s="139"/>
      <c r="AG9" s="140"/>
      <c r="AH9" s="109" t="s">
        <v>2</v>
      </c>
      <c r="AI9" s="112">
        <f>AI8/12</f>
        <v>0</v>
      </c>
      <c r="AJ9" s="110"/>
      <c r="AK9" s="111"/>
      <c r="AL9" s="9" t="s">
        <v>2</v>
      </c>
      <c r="AM9" s="14"/>
      <c r="AN9" s="11"/>
      <c r="AO9" s="12"/>
    </row>
    <row r="10" spans="1:49" s="3" customFormat="1" x14ac:dyDescent="0.25">
      <c r="A10" s="6"/>
      <c r="B10" s="38" t="s">
        <v>38</v>
      </c>
      <c r="C10" s="42">
        <v>0</v>
      </c>
      <c r="D10" s="40"/>
      <c r="E10" s="41"/>
      <c r="F10" s="38" t="s">
        <v>38</v>
      </c>
      <c r="G10" s="42">
        <v>0</v>
      </c>
      <c r="H10" s="40"/>
      <c r="I10" s="41"/>
      <c r="J10" s="38" t="s">
        <v>38</v>
      </c>
      <c r="K10" s="42">
        <v>0</v>
      </c>
      <c r="L10" s="40"/>
      <c r="M10" s="41"/>
      <c r="N10" s="38" t="s">
        <v>38</v>
      </c>
      <c r="O10" s="42">
        <v>0</v>
      </c>
      <c r="P10" s="40"/>
      <c r="Q10" s="41"/>
      <c r="R10" s="69" t="s">
        <v>38</v>
      </c>
      <c r="S10" s="170">
        <v>0.02</v>
      </c>
      <c r="T10" s="71"/>
      <c r="U10" s="72"/>
      <c r="V10" s="69" t="s">
        <v>38</v>
      </c>
      <c r="W10" s="170"/>
      <c r="X10" s="71"/>
      <c r="Y10" s="72"/>
      <c r="Z10" s="97" t="s">
        <v>38</v>
      </c>
      <c r="AA10" s="170"/>
      <c r="AB10" s="71"/>
      <c r="AC10" s="72"/>
      <c r="AD10" s="137" t="s">
        <v>38</v>
      </c>
      <c r="AE10" s="168">
        <v>0</v>
      </c>
      <c r="AF10" s="139"/>
      <c r="AG10" s="140"/>
      <c r="AH10" s="109" t="s">
        <v>38</v>
      </c>
      <c r="AI10" s="170">
        <v>0</v>
      </c>
      <c r="AJ10" s="110"/>
      <c r="AK10" s="111"/>
      <c r="AL10" s="9" t="s">
        <v>38</v>
      </c>
      <c r="AM10" s="15"/>
      <c r="AN10" s="11"/>
      <c r="AO10" s="12"/>
      <c r="AW10" s="171"/>
    </row>
    <row r="11" spans="1:49" s="3" customFormat="1" x14ac:dyDescent="0.25">
      <c r="A11" s="6"/>
      <c r="B11" s="38" t="s">
        <v>39</v>
      </c>
      <c r="C11" s="42">
        <v>0</v>
      </c>
      <c r="D11" s="40"/>
      <c r="E11" s="41"/>
      <c r="F11" s="38" t="s">
        <v>39</v>
      </c>
      <c r="G11" s="42">
        <v>0</v>
      </c>
      <c r="H11" s="40"/>
      <c r="I11" s="41"/>
      <c r="J11" s="38" t="s">
        <v>39</v>
      </c>
      <c r="K11" s="42">
        <v>0</v>
      </c>
      <c r="L11" s="40"/>
      <c r="M11" s="41"/>
      <c r="N11" s="38" t="s">
        <v>39</v>
      </c>
      <c r="O11" s="42">
        <v>0</v>
      </c>
      <c r="P11" s="40"/>
      <c r="Q11" s="41"/>
      <c r="R11" s="69" t="s">
        <v>39</v>
      </c>
      <c r="S11" s="74">
        <f>S10/12</f>
        <v>1.6666666666666668E-3</v>
      </c>
      <c r="T11" s="71"/>
      <c r="U11" s="72"/>
      <c r="V11" s="69" t="s">
        <v>39</v>
      </c>
      <c r="W11" s="74">
        <f>W10/12</f>
        <v>0</v>
      </c>
      <c r="X11" s="71"/>
      <c r="Y11" s="72"/>
      <c r="Z11" s="97" t="s">
        <v>39</v>
      </c>
      <c r="AA11" s="74">
        <f>AA10/12</f>
        <v>0</v>
      </c>
      <c r="AB11" s="71"/>
      <c r="AC11" s="72"/>
      <c r="AD11" s="137" t="s">
        <v>39</v>
      </c>
      <c r="AE11" s="138">
        <f>AE10/12</f>
        <v>0</v>
      </c>
      <c r="AF11" s="139"/>
      <c r="AG11" s="140"/>
      <c r="AH11" s="109" t="s">
        <v>39</v>
      </c>
      <c r="AI11" s="112">
        <f>AI10/12</f>
        <v>0</v>
      </c>
      <c r="AJ11" s="110"/>
      <c r="AK11" s="111"/>
      <c r="AL11" s="9" t="s">
        <v>39</v>
      </c>
      <c r="AM11" s="14"/>
      <c r="AN11" s="11"/>
      <c r="AO11" s="12"/>
    </row>
    <row r="12" spans="1:49" s="3" customFormat="1" x14ac:dyDescent="0.25">
      <c r="A12" s="6"/>
      <c r="B12" s="38" t="s">
        <v>3</v>
      </c>
      <c r="C12" s="39">
        <f>-PMT(C9,C7,C5)</f>
        <v>1215.8381473693685</v>
      </c>
      <c r="D12" s="40"/>
      <c r="E12" s="41"/>
      <c r="F12" s="38" t="s">
        <v>3</v>
      </c>
      <c r="G12" s="39">
        <f>-PMT(G9,G7,G5)</f>
        <v>0</v>
      </c>
      <c r="H12" s="40"/>
      <c r="I12" s="41"/>
      <c r="J12" s="38" t="s">
        <v>3</v>
      </c>
      <c r="K12" s="39">
        <f>-PMT(K9,K7,K5)</f>
        <v>2258.2866938558341</v>
      </c>
      <c r="L12" s="40"/>
      <c r="M12" s="41"/>
      <c r="N12" s="38" t="s">
        <v>3</v>
      </c>
      <c r="O12" s="39" t="e">
        <f>-PMT(O9,O7,O5)</f>
        <v>#NUM!</v>
      </c>
      <c r="P12" s="40"/>
      <c r="Q12" s="41"/>
      <c r="R12" s="69" t="s">
        <v>3</v>
      </c>
      <c r="S12" s="75">
        <f>-PMT(S9,S7,S5)</f>
        <v>1673.4398699008862</v>
      </c>
      <c r="T12" s="71"/>
      <c r="U12" s="72"/>
      <c r="V12" s="69" t="s">
        <v>3</v>
      </c>
      <c r="W12" s="75" t="e">
        <f>-PMT(W9,W7,W5)</f>
        <v>#NUM!</v>
      </c>
      <c r="X12" s="71"/>
      <c r="Y12" s="72"/>
      <c r="Z12" s="97" t="s">
        <v>3</v>
      </c>
      <c r="AA12" s="75" t="e">
        <f>-PMT(AA9,AA7,AA5)</f>
        <v>#NUM!</v>
      </c>
      <c r="AB12" s="71"/>
      <c r="AC12" s="72"/>
      <c r="AD12" s="137" t="s">
        <v>3</v>
      </c>
      <c r="AE12" s="142">
        <f>AE5*AE9</f>
        <v>0</v>
      </c>
      <c r="AF12" s="139"/>
      <c r="AG12" s="140"/>
      <c r="AH12" s="109" t="s">
        <v>3</v>
      </c>
      <c r="AI12" s="113"/>
      <c r="AJ12" s="110"/>
      <c r="AK12" s="111"/>
      <c r="AL12" s="9" t="s">
        <v>33</v>
      </c>
      <c r="AM12" s="10" t="e">
        <f>AI12+AE12+AA12+W12+S12+O12+K12+G12+C12</f>
        <v>#NUM!</v>
      </c>
      <c r="AN12" s="11"/>
      <c r="AO12" s="12"/>
    </row>
    <row r="13" spans="1:49" s="3" customFormat="1" x14ac:dyDescent="0.25">
      <c r="A13" s="6"/>
      <c r="B13" s="38" t="s">
        <v>20</v>
      </c>
      <c r="C13" s="44">
        <f>C12</f>
        <v>1215.8381473693685</v>
      </c>
      <c r="D13" s="40"/>
      <c r="E13" s="41"/>
      <c r="F13" s="38" t="s">
        <v>20</v>
      </c>
      <c r="G13" s="44">
        <f>G12</f>
        <v>0</v>
      </c>
      <c r="H13" s="40"/>
      <c r="I13" s="41"/>
      <c r="J13" s="38" t="s">
        <v>20</v>
      </c>
      <c r="K13" s="44">
        <f>K12</f>
        <v>2258.2866938558341</v>
      </c>
      <c r="L13" s="40"/>
      <c r="M13" s="41"/>
      <c r="N13" s="38" t="s">
        <v>20</v>
      </c>
      <c r="O13" s="44" t="e">
        <f>O12</f>
        <v>#NUM!</v>
      </c>
      <c r="P13" s="40"/>
      <c r="Q13" s="41"/>
      <c r="R13" s="69" t="s">
        <v>20</v>
      </c>
      <c r="S13" s="76">
        <f>MAX(U202:U381)</f>
        <v>3042.6126961159534</v>
      </c>
      <c r="T13" s="71"/>
      <c r="U13" s="72"/>
      <c r="V13" s="69" t="s">
        <v>20</v>
      </c>
      <c r="W13" s="76">
        <f>MAX(Y202:Y381)</f>
        <v>0</v>
      </c>
      <c r="X13" s="71"/>
      <c r="Y13" s="72"/>
      <c r="Z13" s="97" t="s">
        <v>20</v>
      </c>
      <c r="AA13" s="76">
        <f>MAX(AC202:AC381)</f>
        <v>0</v>
      </c>
      <c r="AB13" s="71"/>
      <c r="AC13" s="72"/>
      <c r="AD13" s="137" t="s">
        <v>20</v>
      </c>
      <c r="AE13" s="143">
        <f>AE5+AE12</f>
        <v>0</v>
      </c>
      <c r="AF13" s="139"/>
      <c r="AG13" s="140"/>
      <c r="AH13" s="109" t="s">
        <v>20</v>
      </c>
      <c r="AI13" s="114">
        <f>AI5*((1+AI9)*(1+AI11))^AI7</f>
        <v>0</v>
      </c>
      <c r="AJ13" s="110"/>
      <c r="AK13" s="111"/>
      <c r="AL13" s="9" t="s">
        <v>20</v>
      </c>
      <c r="AM13" s="10">
        <f>VLOOKUP(AM7,A2:AO381,41,0)</f>
        <v>4258.4508434853215</v>
      </c>
      <c r="AN13" s="11"/>
      <c r="AO13" s="12"/>
    </row>
    <row r="14" spans="1:49" s="8" customFormat="1" x14ac:dyDescent="0.25">
      <c r="B14" s="38" t="s">
        <v>5</v>
      </c>
      <c r="C14" s="39">
        <f>SUM(E22:E381)/C7</f>
        <v>1215.8381473693742</v>
      </c>
      <c r="D14" s="45"/>
      <c r="E14" s="46"/>
      <c r="F14" s="38" t="s">
        <v>5</v>
      </c>
      <c r="G14" s="39">
        <f>SUM(I22:I381)/G7</f>
        <v>0</v>
      </c>
      <c r="H14" s="45"/>
      <c r="I14" s="46"/>
      <c r="J14" s="38" t="s">
        <v>5</v>
      </c>
      <c r="K14" s="39">
        <f>SUM(M22:M381)/K7</f>
        <v>2258.2866938558313</v>
      </c>
      <c r="L14" s="45"/>
      <c r="M14" s="46"/>
      <c r="N14" s="38" t="s">
        <v>5</v>
      </c>
      <c r="O14" s="39" t="e">
        <f>SUM(Q22:Q381)/O7</f>
        <v>#DIV/0!</v>
      </c>
      <c r="P14" s="45"/>
      <c r="Q14" s="46"/>
      <c r="R14" s="69" t="s">
        <v>5</v>
      </c>
      <c r="S14" s="75">
        <f>SUM(U22:U381)/S7</f>
        <v>2290.4064122920472</v>
      </c>
      <c r="T14" s="77"/>
      <c r="U14" s="78"/>
      <c r="V14" s="69" t="s">
        <v>5</v>
      </c>
      <c r="W14" s="75" t="e">
        <f>SUM(Y22:Y381)/W7</f>
        <v>#DIV/0!</v>
      </c>
      <c r="X14" s="77"/>
      <c r="Y14" s="78"/>
      <c r="Z14" s="97" t="s">
        <v>5</v>
      </c>
      <c r="AA14" s="75" t="e">
        <f>SUM(AC22:AC381)/AA7</f>
        <v>#DIV/0!</v>
      </c>
      <c r="AB14" s="77"/>
      <c r="AC14" s="78"/>
      <c r="AD14" s="137" t="s">
        <v>5</v>
      </c>
      <c r="AE14" s="142" t="e">
        <f>SUM(AG22:AG381)/AE7</f>
        <v>#DIV/0!</v>
      </c>
      <c r="AF14" s="144"/>
      <c r="AG14" s="145"/>
      <c r="AH14" s="109" t="s">
        <v>5</v>
      </c>
      <c r="AI14" s="113" t="e">
        <f>SUM(AK22:AK381)/AI7</f>
        <v>#DIV/0!</v>
      </c>
      <c r="AJ14" s="110"/>
      <c r="AK14" s="111"/>
      <c r="AL14" s="9" t="s">
        <v>5</v>
      </c>
      <c r="AM14" s="10" t="e">
        <f>SUM(AO22:AO381)/AM7</f>
        <v>#DIV/0!</v>
      </c>
      <c r="AN14" s="11"/>
      <c r="AO14" s="12"/>
    </row>
    <row r="15" spans="1:49" s="3" customFormat="1" x14ac:dyDescent="0.25">
      <c r="A15" s="6"/>
      <c r="B15" s="38" t="s">
        <v>22</v>
      </c>
      <c r="C15" s="44">
        <f>C13*C7-C5</f>
        <v>65035.06638630596</v>
      </c>
      <c r="D15" s="40"/>
      <c r="E15" s="41"/>
      <c r="F15" s="38" t="s">
        <v>22</v>
      </c>
      <c r="G15" s="44">
        <f>G13*G7-G5</f>
        <v>0</v>
      </c>
      <c r="H15" s="40"/>
      <c r="I15" s="41"/>
      <c r="J15" s="38" t="s">
        <v>22</v>
      </c>
      <c r="K15" s="44">
        <f>K13*K7-K5</f>
        <v>169322.13985873346</v>
      </c>
      <c r="L15" s="40"/>
      <c r="M15" s="41"/>
      <c r="N15" s="38" t="s">
        <v>22</v>
      </c>
      <c r="O15" s="44" t="e">
        <f>O13*O7-O5</f>
        <v>#NUM!</v>
      </c>
      <c r="P15" s="40"/>
      <c r="Q15" s="41"/>
      <c r="R15" s="69" t="s">
        <v>22</v>
      </c>
      <c r="S15" s="76">
        <f>SUM(U22:U381)-S5</f>
        <v>451879.64175847027</v>
      </c>
      <c r="T15" s="71"/>
      <c r="U15" s="72"/>
      <c r="V15" s="69" t="s">
        <v>22</v>
      </c>
      <c r="W15" s="76" t="e">
        <f>SUM(Y22:Y381)-W5</f>
        <v>#DIV/0!</v>
      </c>
      <c r="X15" s="71"/>
      <c r="Y15" s="72"/>
      <c r="Z15" s="97" t="s">
        <v>22</v>
      </c>
      <c r="AA15" s="76" t="e">
        <f>SUM(AC22:AC381)-AA5</f>
        <v>#DIV/0!</v>
      </c>
      <c r="AB15" s="71"/>
      <c r="AC15" s="72"/>
      <c r="AD15" s="137" t="s">
        <v>22</v>
      </c>
      <c r="AE15" s="143">
        <f>AE12*AE7</f>
        <v>0</v>
      </c>
      <c r="AF15" s="139"/>
      <c r="AG15" s="140"/>
      <c r="AH15" s="109" t="s">
        <v>22</v>
      </c>
      <c r="AI15" s="114">
        <f>AI13-AI5</f>
        <v>0</v>
      </c>
      <c r="AJ15" s="110"/>
      <c r="AK15" s="111"/>
      <c r="AL15" s="9" t="s">
        <v>22</v>
      </c>
      <c r="AM15" s="10" t="e">
        <f>SUMPRODUCT(B$1:AK$1,B15:AK15)</f>
        <v>#NUM!</v>
      </c>
      <c r="AN15" s="11"/>
      <c r="AO15" s="12"/>
    </row>
    <row r="16" spans="1:49" s="3" customFormat="1" x14ac:dyDescent="0.25">
      <c r="A16" s="6"/>
      <c r="B16" s="38" t="s">
        <v>18</v>
      </c>
      <c r="C16" s="47">
        <f>1+C15/C5</f>
        <v>1.1745127004999265</v>
      </c>
      <c r="D16" s="40"/>
      <c r="E16" s="41"/>
      <c r="F16" s="38" t="s">
        <v>18</v>
      </c>
      <c r="G16" s="47" t="e">
        <f>1+G15/G5</f>
        <v>#DIV/0!</v>
      </c>
      <c r="H16" s="40"/>
      <c r="I16" s="41"/>
      <c r="J16" s="38" t="s">
        <v>18</v>
      </c>
      <c r="K16" s="47">
        <f>1+K15/K5</f>
        <v>1.4543527903186049</v>
      </c>
      <c r="L16" s="40"/>
      <c r="M16" s="41"/>
      <c r="N16" s="38" t="s">
        <v>18</v>
      </c>
      <c r="O16" s="47" t="e">
        <f>1+O15/O5</f>
        <v>#NUM!</v>
      </c>
      <c r="P16" s="40"/>
      <c r="Q16" s="41"/>
      <c r="R16" s="69" t="s">
        <v>18</v>
      </c>
      <c r="S16" s="79">
        <f>1+S15/S5</f>
        <v>2.2125571782427644</v>
      </c>
      <c r="T16" s="71"/>
      <c r="U16" s="72"/>
      <c r="V16" s="69" t="s">
        <v>18</v>
      </c>
      <c r="W16" s="79" t="e">
        <f>1+W15/W5</f>
        <v>#DIV/0!</v>
      </c>
      <c r="X16" s="71"/>
      <c r="Y16" s="72"/>
      <c r="Z16" s="97" t="s">
        <v>18</v>
      </c>
      <c r="AA16" s="79" t="e">
        <f>1+AA15/AA5</f>
        <v>#DIV/0!</v>
      </c>
      <c r="AB16" s="71"/>
      <c r="AC16" s="72"/>
      <c r="AD16" s="137" t="s">
        <v>18</v>
      </c>
      <c r="AE16" s="146" t="e">
        <f>1+AE15/AE5</f>
        <v>#DIV/0!</v>
      </c>
      <c r="AF16" s="139"/>
      <c r="AG16" s="140"/>
      <c r="AH16" s="115" t="s">
        <v>18</v>
      </c>
      <c r="AI16" s="116" t="e">
        <f>1+AI15/AI5</f>
        <v>#DIV/0!</v>
      </c>
      <c r="AJ16" s="110"/>
      <c r="AK16" s="111"/>
      <c r="AL16" s="16" t="s">
        <v>18</v>
      </c>
      <c r="AM16" s="17" t="e">
        <f>1+AM15/AM5</f>
        <v>#NUM!</v>
      </c>
      <c r="AN16" s="11"/>
      <c r="AO16" s="12"/>
    </row>
    <row r="17" spans="1:41" s="3" customFormat="1" ht="14.4" thickBot="1" x14ac:dyDescent="0.3">
      <c r="B17" s="48"/>
      <c r="C17" s="49">
        <f>(1-1/(1+C9)^C7)/C9</f>
        <v>306.51009550324471</v>
      </c>
      <c r="D17" s="50"/>
      <c r="E17" s="51"/>
      <c r="F17" s="48"/>
      <c r="G17" s="49" t="e">
        <f>(1-1/(1+G9)^G7)/G9</f>
        <v>#DIV/0!</v>
      </c>
      <c r="H17" s="50"/>
      <c r="I17" s="51"/>
      <c r="J17" s="48"/>
      <c r="K17" s="49">
        <f>(1-1/(1+K9)^K7)/K9</f>
        <v>165.02185824350602</v>
      </c>
      <c r="L17" s="50"/>
      <c r="M17" s="51"/>
      <c r="N17" s="48"/>
      <c r="O17" s="49" t="e">
        <f>(1-1/(1+O9)^O7)/O9</f>
        <v>#DIV/0!</v>
      </c>
      <c r="P17" s="50"/>
      <c r="Q17" s="51"/>
      <c r="R17" s="80"/>
      <c r="S17" s="81">
        <f>(1-1/(1+S9)^S7)/S9</f>
        <v>222.69498496455597</v>
      </c>
      <c r="T17" s="82"/>
      <c r="U17" s="83"/>
      <c r="V17" s="80"/>
      <c r="W17" s="81" t="e">
        <f>(1-1/(1+W9)^W7)/W9</f>
        <v>#DIV/0!</v>
      </c>
      <c r="X17" s="82"/>
      <c r="Y17" s="83"/>
      <c r="Z17" s="98"/>
      <c r="AA17" s="81" t="e">
        <f>(1-1/(1+AA9)^AA7)/AA9</f>
        <v>#DIV/0!</v>
      </c>
      <c r="AB17" s="82"/>
      <c r="AC17" s="83"/>
      <c r="AD17" s="147"/>
      <c r="AE17" s="148"/>
      <c r="AF17" s="149"/>
      <c r="AG17" s="150"/>
      <c r="AH17" s="117"/>
      <c r="AI17" s="118"/>
      <c r="AJ17" s="119"/>
      <c r="AK17" s="120"/>
      <c r="AL17" s="18"/>
      <c r="AM17" s="19"/>
      <c r="AN17" s="20"/>
      <c r="AO17" s="21"/>
    </row>
    <row r="18" spans="1:41" s="3" customFormat="1" x14ac:dyDescent="0.25">
      <c r="A18" s="155" t="s">
        <v>25</v>
      </c>
      <c r="B18" s="156"/>
      <c r="C18" s="157"/>
      <c r="D18" s="158"/>
      <c r="E18" s="159"/>
      <c r="F18" s="156"/>
      <c r="G18" s="158"/>
      <c r="H18" s="158"/>
      <c r="I18" s="159"/>
      <c r="J18" s="156"/>
      <c r="K18" s="158"/>
      <c r="L18" s="158"/>
      <c r="M18" s="159"/>
      <c r="N18" s="156"/>
      <c r="O18" s="158"/>
      <c r="P18" s="158"/>
      <c r="Q18" s="159"/>
      <c r="R18" s="160"/>
      <c r="S18" s="161"/>
      <c r="T18" s="158"/>
      <c r="U18" s="159"/>
      <c r="V18" s="160"/>
      <c r="W18" s="161"/>
      <c r="X18" s="158"/>
      <c r="Y18" s="159"/>
      <c r="Z18" s="160"/>
      <c r="AA18" s="161"/>
      <c r="AB18" s="158"/>
      <c r="AC18" s="159"/>
      <c r="AD18" s="156"/>
      <c r="AE18" s="158"/>
      <c r="AF18" s="158"/>
      <c r="AG18" s="159"/>
      <c r="AH18" s="160"/>
      <c r="AI18" s="157"/>
      <c r="AJ18" s="157"/>
      <c r="AK18" s="162"/>
      <c r="AL18" s="160"/>
      <c r="AM18" s="157"/>
      <c r="AN18" s="157"/>
      <c r="AO18" s="162"/>
    </row>
    <row r="19" spans="1:41" ht="14.4" thickBot="1" x14ac:dyDescent="0.3">
      <c r="A19" s="163">
        <v>58</v>
      </c>
      <c r="B19" s="164">
        <f t="shared" ref="B19:AO19" si="0">VLOOKUP($A$19,$A$21:$AO$493,B$2+1,0)</f>
        <v>321534.96864255867</v>
      </c>
      <c r="C19" s="165">
        <f t="shared" si="0"/>
        <v>921.09775944702301</v>
      </c>
      <c r="D19" s="165">
        <f t="shared" si="0"/>
        <v>294.74038792234546</v>
      </c>
      <c r="E19" s="166">
        <f t="shared" si="0"/>
        <v>1215.8381473693685</v>
      </c>
      <c r="F19" s="164">
        <f t="shared" si="0"/>
        <v>0</v>
      </c>
      <c r="G19" s="165">
        <f t="shared" si="0"/>
        <v>0</v>
      </c>
      <c r="H19" s="165">
        <f t="shared" si="0"/>
        <v>0</v>
      </c>
      <c r="I19" s="166">
        <f t="shared" si="0"/>
        <v>0</v>
      </c>
      <c r="J19" s="164">
        <f t="shared" si="0"/>
        <v>308999.78914143756</v>
      </c>
      <c r="K19" s="165">
        <f t="shared" si="0"/>
        <v>1228.2873967177088</v>
      </c>
      <c r="L19" s="165">
        <f t="shared" si="0"/>
        <v>1029.9992971381253</v>
      </c>
      <c r="M19" s="166">
        <f t="shared" si="0"/>
        <v>2258.2866938558341</v>
      </c>
      <c r="N19" s="164">
        <f t="shared" si="0"/>
        <v>0</v>
      </c>
      <c r="O19" s="165">
        <f t="shared" si="0"/>
        <v>0</v>
      </c>
      <c r="P19" s="165">
        <f t="shared" si="0"/>
        <v>0</v>
      </c>
      <c r="Q19" s="166">
        <f t="shared" si="0"/>
        <v>0</v>
      </c>
      <c r="R19" s="164">
        <f t="shared" si="0"/>
        <v>369845.81796700374</v>
      </c>
      <c r="S19" s="165">
        <f t="shared" si="0"/>
        <v>761.35048628246705</v>
      </c>
      <c r="T19" s="165">
        <f t="shared" si="0"/>
        <v>1078.7169690704277</v>
      </c>
      <c r="U19" s="166">
        <f t="shared" si="0"/>
        <v>1840.0674553528947</v>
      </c>
      <c r="V19" s="164">
        <f t="shared" si="0"/>
        <v>0</v>
      </c>
      <c r="W19" s="165">
        <f t="shared" si="0"/>
        <v>0</v>
      </c>
      <c r="X19" s="165">
        <f t="shared" si="0"/>
        <v>0</v>
      </c>
      <c r="Y19" s="166">
        <f t="shared" si="0"/>
        <v>0</v>
      </c>
      <c r="Z19" s="164">
        <f t="shared" si="0"/>
        <v>0</v>
      </c>
      <c r="AA19" s="165">
        <f t="shared" si="0"/>
        <v>0</v>
      </c>
      <c r="AB19" s="165">
        <f t="shared" si="0"/>
        <v>0</v>
      </c>
      <c r="AC19" s="166">
        <f t="shared" si="0"/>
        <v>0</v>
      </c>
      <c r="AD19" s="164">
        <f t="shared" si="0"/>
        <v>0</v>
      </c>
      <c r="AE19" s="165">
        <f t="shared" si="0"/>
        <v>0</v>
      </c>
      <c r="AF19" s="165">
        <f t="shared" si="0"/>
        <v>0</v>
      </c>
      <c r="AG19" s="166">
        <f t="shared" si="0"/>
        <v>0</v>
      </c>
      <c r="AH19" s="164">
        <f t="shared" si="0"/>
        <v>0</v>
      </c>
      <c r="AI19" s="165">
        <f t="shared" si="0"/>
        <v>0</v>
      </c>
      <c r="AJ19" s="165">
        <f t="shared" si="0"/>
        <v>0</v>
      </c>
      <c r="AK19" s="166">
        <f t="shared" si="0"/>
        <v>0</v>
      </c>
      <c r="AL19" s="164">
        <f t="shared" si="0"/>
        <v>1000380.5757509999</v>
      </c>
      <c r="AM19" s="165">
        <f t="shared" si="0"/>
        <v>2910.7356424471986</v>
      </c>
      <c r="AN19" s="165">
        <f t="shared" si="0"/>
        <v>2403.4566541308986</v>
      </c>
      <c r="AO19" s="166">
        <f t="shared" si="0"/>
        <v>5314.1922965780977</v>
      </c>
    </row>
    <row r="20" spans="1:41" ht="14.4" thickBot="1" x14ac:dyDescent="0.3">
      <c r="A20" s="26"/>
      <c r="B20" s="204" t="s">
        <v>23</v>
      </c>
      <c r="C20" s="205"/>
      <c r="D20" s="205"/>
      <c r="E20" s="220"/>
      <c r="F20" s="204" t="s">
        <v>23</v>
      </c>
      <c r="G20" s="205"/>
      <c r="H20" s="205"/>
      <c r="I20" s="220"/>
      <c r="J20" s="204" t="s">
        <v>23</v>
      </c>
      <c r="K20" s="205"/>
      <c r="L20" s="205"/>
      <c r="M20" s="220"/>
      <c r="N20" s="204" t="s">
        <v>23</v>
      </c>
      <c r="O20" s="205"/>
      <c r="P20" s="205"/>
      <c r="Q20" s="220"/>
      <c r="R20" s="204" t="s">
        <v>23</v>
      </c>
      <c r="S20" s="205"/>
      <c r="T20" s="205"/>
      <c r="U20" s="220"/>
      <c r="V20" s="204" t="s">
        <v>23</v>
      </c>
      <c r="W20" s="205"/>
      <c r="X20" s="27"/>
      <c r="Y20" s="103"/>
      <c r="Z20" s="216" t="s">
        <v>23</v>
      </c>
      <c r="AA20" s="217"/>
      <c r="AB20" s="104"/>
      <c r="AC20" s="105"/>
      <c r="AD20" s="218" t="s">
        <v>23</v>
      </c>
      <c r="AE20" s="218"/>
      <c r="AF20" s="218"/>
      <c r="AG20" s="219"/>
      <c r="AH20" s="204" t="s">
        <v>23</v>
      </c>
      <c r="AI20" s="205"/>
      <c r="AJ20" s="205"/>
      <c r="AK20" s="220"/>
      <c r="AL20" s="204" t="s">
        <v>23</v>
      </c>
      <c r="AM20" s="205"/>
      <c r="AN20" s="205"/>
      <c r="AO20" s="220"/>
    </row>
    <row r="21" spans="1:41" s="4" customFormat="1" ht="28.95" customHeight="1" thickBot="1" x14ac:dyDescent="0.3">
      <c r="A21" s="31" t="s">
        <v>24</v>
      </c>
      <c r="B21" s="32" t="s">
        <v>4</v>
      </c>
      <c r="C21" s="33" t="s">
        <v>26</v>
      </c>
      <c r="D21" s="33" t="s">
        <v>27</v>
      </c>
      <c r="E21" s="34" t="s">
        <v>6</v>
      </c>
      <c r="F21" s="32" t="s">
        <v>4</v>
      </c>
      <c r="G21" s="33" t="s">
        <v>26</v>
      </c>
      <c r="H21" s="33" t="s">
        <v>27</v>
      </c>
      <c r="I21" s="34" t="s">
        <v>6</v>
      </c>
      <c r="J21" s="32" t="s">
        <v>4</v>
      </c>
      <c r="K21" s="33" t="s">
        <v>26</v>
      </c>
      <c r="L21" s="33" t="s">
        <v>27</v>
      </c>
      <c r="M21" s="34" t="s">
        <v>6</v>
      </c>
      <c r="N21" s="32" t="s">
        <v>4</v>
      </c>
      <c r="O21" s="33" t="s">
        <v>26</v>
      </c>
      <c r="P21" s="33" t="s">
        <v>27</v>
      </c>
      <c r="Q21" s="34" t="s">
        <v>6</v>
      </c>
      <c r="R21" s="34" t="s">
        <v>4</v>
      </c>
      <c r="S21" s="34" t="s">
        <v>26</v>
      </c>
      <c r="T21" s="34" t="s">
        <v>27</v>
      </c>
      <c r="U21" s="34" t="s">
        <v>6</v>
      </c>
      <c r="V21" s="32" t="s">
        <v>4</v>
      </c>
      <c r="W21" s="35" t="s">
        <v>6</v>
      </c>
      <c r="X21" s="35"/>
      <c r="Y21" s="34"/>
      <c r="Z21" s="99" t="s">
        <v>4</v>
      </c>
      <c r="AA21" s="35" t="s">
        <v>6</v>
      </c>
      <c r="AB21" s="36"/>
      <c r="AC21" s="36"/>
      <c r="AD21" s="32" t="s">
        <v>4</v>
      </c>
      <c r="AE21" s="33" t="s">
        <v>26</v>
      </c>
      <c r="AF21" s="33" t="s">
        <v>27</v>
      </c>
      <c r="AG21" s="37" t="s">
        <v>6</v>
      </c>
      <c r="AH21" s="32" t="s">
        <v>4</v>
      </c>
      <c r="AI21" s="33" t="s">
        <v>26</v>
      </c>
      <c r="AJ21" s="33" t="s">
        <v>27</v>
      </c>
      <c r="AK21" s="34" t="s">
        <v>6</v>
      </c>
      <c r="AL21" s="32" t="s">
        <v>4</v>
      </c>
      <c r="AM21" s="33" t="s">
        <v>26</v>
      </c>
      <c r="AN21" s="33" t="s">
        <v>27</v>
      </c>
      <c r="AO21" s="34" t="s">
        <v>6</v>
      </c>
    </row>
    <row r="22" spans="1:41" x14ac:dyDescent="0.25">
      <c r="A22" s="28">
        <v>1</v>
      </c>
      <c r="B22" s="52">
        <f>C5</f>
        <v>372666.66666666669</v>
      </c>
      <c r="C22" s="53">
        <f>E22-D22</f>
        <v>874.22703625825739</v>
      </c>
      <c r="D22" s="53">
        <f>C$9*B22</f>
        <v>341.61111111111114</v>
      </c>
      <c r="E22" s="54">
        <f>IF($A22&gt;C$7,0,C$12)</f>
        <v>1215.8381473693685</v>
      </c>
      <c r="F22" s="52">
        <f>G5</f>
        <v>0</v>
      </c>
      <c r="G22" s="53">
        <f>I22-H22</f>
        <v>0</v>
      </c>
      <c r="H22" s="53">
        <f>G$9*F22</f>
        <v>0</v>
      </c>
      <c r="I22" s="54">
        <f>IF($A22&gt;G$7,0,G$12)</f>
        <v>0</v>
      </c>
      <c r="J22" s="52">
        <f>K5</f>
        <v>372666.66666666669</v>
      </c>
      <c r="K22" s="53">
        <f>M22-L22</f>
        <v>1016.0644716336117</v>
      </c>
      <c r="L22" s="53">
        <f>K$9*J22</f>
        <v>1242.2222222222224</v>
      </c>
      <c r="M22" s="54">
        <f>IF($A22&gt;K$7,0,K$12)</f>
        <v>2258.2866938558341</v>
      </c>
      <c r="N22" s="52">
        <f>O5</f>
        <v>0</v>
      </c>
      <c r="O22" s="53">
        <f>Q22-P22</f>
        <v>0</v>
      </c>
      <c r="P22" s="55">
        <f>O$9*N22</f>
        <v>0</v>
      </c>
      <c r="Q22" s="54">
        <f>IF($A22&gt;O$7,0,O$12)</f>
        <v>0</v>
      </c>
      <c r="R22" s="88">
        <f>S5</f>
        <v>372666.66666666669</v>
      </c>
      <c r="S22" s="89">
        <f>IF(R22&gt;1,U22-T22,0)</f>
        <v>586.49542545644317</v>
      </c>
      <c r="T22" s="90">
        <f>R22*S$9</f>
        <v>1086.9444444444446</v>
      </c>
      <c r="U22" s="91">
        <f>R22/S$17</f>
        <v>1673.4398699008877</v>
      </c>
      <c r="V22" s="88">
        <f>W5</f>
        <v>0</v>
      </c>
      <c r="W22" s="89">
        <f>IF(V22&gt;1,Y22-X22,0)</f>
        <v>0</v>
      </c>
      <c r="X22" s="90">
        <f>V22*W$9</f>
        <v>0</v>
      </c>
      <c r="Y22" s="91" t="e">
        <f>V22/W$17</f>
        <v>#DIV/0!</v>
      </c>
      <c r="Z22" s="100">
        <f>AA5</f>
        <v>0</v>
      </c>
      <c r="AA22" s="89">
        <f>IF(Z22&gt;1,AC22-AB22,0)</f>
        <v>0</v>
      </c>
      <c r="AB22" s="90">
        <f>Z22*AA$9</f>
        <v>0</v>
      </c>
      <c r="AC22" s="91" t="e">
        <f>Z22/AA$17</f>
        <v>#DIV/0!</v>
      </c>
      <c r="AD22" s="130">
        <f>IF(A22&lt;=AE$7,AE$5,0)</f>
        <v>0</v>
      </c>
      <c r="AE22" s="130">
        <f>IF(A22&lt;&gt;AE$7,0,AD22)</f>
        <v>0</v>
      </c>
      <c r="AF22" s="130">
        <f>IF(A22&lt;=AE$7,AE$12,0)</f>
        <v>0</v>
      </c>
      <c r="AG22" s="131">
        <f>AF22+AE22</f>
        <v>0</v>
      </c>
      <c r="AH22" s="121">
        <f>AI5</f>
        <v>0</v>
      </c>
      <c r="AI22" s="122">
        <f>IF($A22=AI$7,$AH22,0)</f>
        <v>0</v>
      </c>
      <c r="AJ22" s="122">
        <v>0</v>
      </c>
      <c r="AK22" s="123">
        <f>IF(A22=AI$7,AI22,0)</f>
        <v>0</v>
      </c>
      <c r="AL22" s="29">
        <f>B22+F22+J22+N22+R22+V22+Z22+AD22+AH22</f>
        <v>1118000</v>
      </c>
      <c r="AM22" s="29">
        <f t="shared" ref="AM22:AO37" si="1">C22+G22+K22+O22+S22+W22+AA22+AE22+AI22</f>
        <v>2476.7869333483122</v>
      </c>
      <c r="AN22" s="29">
        <f t="shared" si="1"/>
        <v>2670.7777777777783</v>
      </c>
      <c r="AO22" s="30" t="e">
        <f t="shared" si="1"/>
        <v>#DIV/0!</v>
      </c>
    </row>
    <row r="23" spans="1:41" x14ac:dyDescent="0.25">
      <c r="A23" s="7">
        <v>2</v>
      </c>
      <c r="B23" s="56">
        <f>B22-C22</f>
        <v>371792.43963040842</v>
      </c>
      <c r="C23" s="57">
        <f>E23-D23</f>
        <v>875.02841104149411</v>
      </c>
      <c r="D23" s="57">
        <f>C$9*B23</f>
        <v>340.80973632787442</v>
      </c>
      <c r="E23" s="58">
        <f t="shared" ref="E23:E86" si="2">IF($A23&gt;C$7,0,C$12)</f>
        <v>1215.8381473693685</v>
      </c>
      <c r="F23" s="56">
        <f>F22-G22</f>
        <v>0</v>
      </c>
      <c r="G23" s="57">
        <f>I23-H23</f>
        <v>0</v>
      </c>
      <c r="H23" s="57">
        <f>G$9*F23</f>
        <v>0</v>
      </c>
      <c r="I23" s="58">
        <f t="shared" ref="I23:I86" si="3">IF($A23&gt;G$7,0,G$12)</f>
        <v>0</v>
      </c>
      <c r="J23" s="56">
        <f>J22-K22</f>
        <v>371650.60219503305</v>
      </c>
      <c r="K23" s="57">
        <f>M23-L23</f>
        <v>1019.4513532057238</v>
      </c>
      <c r="L23" s="57">
        <f>K$9*J23</f>
        <v>1238.8353406501103</v>
      </c>
      <c r="M23" s="58">
        <f t="shared" ref="M23:M86" si="4">IF($A23&gt;K$7,0,K$12)</f>
        <v>2258.2866938558341</v>
      </c>
      <c r="N23" s="56">
        <f>N22-O22</f>
        <v>0</v>
      </c>
      <c r="O23" s="57">
        <f>Q23-P23</f>
        <v>0</v>
      </c>
      <c r="P23" s="59">
        <f>O$9*N23</f>
        <v>0</v>
      </c>
      <c r="Q23" s="58">
        <f t="shared" ref="Q23:Q86" si="5">IF($A23&gt;O$7,0,O$12)</f>
        <v>0</v>
      </c>
      <c r="R23" s="84">
        <f>(R22-S22)*(1+S$11)</f>
        <v>372700.30485994561</v>
      </c>
      <c r="S23" s="85">
        <f>IF(R23&gt;1,U23-T23,0)</f>
        <v>589.18638050921459</v>
      </c>
      <c r="T23" s="86">
        <f t="shared" ref="T23:T86" si="6">R23*S$9</f>
        <v>1087.0425558415081</v>
      </c>
      <c r="U23" s="87">
        <f>IF(R23&lt;1,0,U22*(1+S$11))</f>
        <v>1676.2289363507227</v>
      </c>
      <c r="V23" s="84">
        <f>(V22-W22)*(1+W$11)</f>
        <v>0</v>
      </c>
      <c r="W23" s="85">
        <f>IF(V23&gt;1,Y23-X23,0)</f>
        <v>0</v>
      </c>
      <c r="X23" s="86">
        <f t="shared" ref="X23:X86" si="7">V23*W$9</f>
        <v>0</v>
      </c>
      <c r="Y23" s="87">
        <f>IF(V23&lt;1,0,Y22*(1+W$11))</f>
        <v>0</v>
      </c>
      <c r="Z23" s="101">
        <f>(Z22-AA22)*(1+AA$11)</f>
        <v>0</v>
      </c>
      <c r="AA23" s="85">
        <f>IF(Z23&gt;1,AC23-AB23,0)</f>
        <v>0</v>
      </c>
      <c r="AB23" s="86">
        <f t="shared" ref="AB23:AB86" si="8">Z23*AA$9</f>
        <v>0</v>
      </c>
      <c r="AC23" s="87">
        <f>IF(Z23&lt;1,0,AC22*(1+AA$11))</f>
        <v>0</v>
      </c>
      <c r="AD23" s="132">
        <f>IF(A23&lt;=AE$7,AE$5,0)*(1+AE$11)</f>
        <v>0</v>
      </c>
      <c r="AE23" s="132">
        <f t="shared" ref="AE23:AE86" si="9">IF(A23&lt;&gt;AE$7,0,AD23)</f>
        <v>0</v>
      </c>
      <c r="AF23" s="132">
        <f>IF(A23&lt;=AE$7,AE$9*AD23,0)</f>
        <v>0</v>
      </c>
      <c r="AG23" s="133">
        <f t="shared" ref="AG23:AG86" si="10">AF23+AE23</f>
        <v>0</v>
      </c>
      <c r="AH23" s="124">
        <f>IF(A23&lt;=AI$7,AH22*(1+AI$9)*(1+AI$11),0)</f>
        <v>0</v>
      </c>
      <c r="AI23" s="125">
        <f t="shared" ref="AI23:AI86" si="11">IF($A23=AI$7,$AH23,0)</f>
        <v>0</v>
      </c>
      <c r="AJ23" s="125">
        <v>0</v>
      </c>
      <c r="AK23" s="126">
        <f t="shared" ref="AK23:AK86" si="12">IF(A23=AI$7,AI23,0)</f>
        <v>0</v>
      </c>
      <c r="AL23" s="22">
        <f t="shared" ref="AL23:AO86" si="13">B23+F23+J23+N23+R23+V23+Z23+AD23+AH23</f>
        <v>1116143.346685387</v>
      </c>
      <c r="AM23" s="22">
        <f t="shared" si="1"/>
        <v>2483.6661447564325</v>
      </c>
      <c r="AN23" s="22">
        <f t="shared" si="1"/>
        <v>2666.687632819493</v>
      </c>
      <c r="AO23" s="23">
        <f t="shared" si="1"/>
        <v>5150.3537775759251</v>
      </c>
    </row>
    <row r="24" spans="1:41" x14ac:dyDescent="0.25">
      <c r="A24" s="7">
        <v>3</v>
      </c>
      <c r="B24" s="56">
        <f t="shared" ref="B24:B87" si="14">B23-C23</f>
        <v>370917.41121936694</v>
      </c>
      <c r="C24" s="57">
        <f t="shared" ref="C24:C87" si="15">E24-D24</f>
        <v>875.83052041828205</v>
      </c>
      <c r="D24" s="57">
        <f t="shared" ref="D24:D87" si="16">C$9*B24</f>
        <v>340.00762695108642</v>
      </c>
      <c r="E24" s="58">
        <f t="shared" si="2"/>
        <v>1215.8381473693685</v>
      </c>
      <c r="F24" s="56">
        <f t="shared" ref="F24:F87" si="17">F23-G23</f>
        <v>0</v>
      </c>
      <c r="G24" s="57">
        <f t="shared" ref="G24:G87" si="18">I24-H24</f>
        <v>0</v>
      </c>
      <c r="H24" s="57">
        <f t="shared" ref="H24:H87" si="19">G$9*F24</f>
        <v>0</v>
      </c>
      <c r="I24" s="58">
        <f t="shared" si="3"/>
        <v>0</v>
      </c>
      <c r="J24" s="56">
        <f t="shared" ref="J24:J87" si="20">J23-K23</f>
        <v>370631.15084182733</v>
      </c>
      <c r="K24" s="57">
        <f t="shared" ref="K24:K87" si="21">M24-L24</f>
        <v>1022.8495243830762</v>
      </c>
      <c r="L24" s="57">
        <f t="shared" ref="L24:L87" si="22">K$9*J24</f>
        <v>1235.4371694727579</v>
      </c>
      <c r="M24" s="58">
        <f t="shared" si="4"/>
        <v>2258.2866938558341</v>
      </c>
      <c r="N24" s="56">
        <f t="shared" ref="N24:N87" si="23">N23-O23</f>
        <v>0</v>
      </c>
      <c r="O24" s="57">
        <f t="shared" ref="O24:O87" si="24">Q24-P24</f>
        <v>0</v>
      </c>
      <c r="P24" s="59">
        <f t="shared" ref="P24:P87" si="25">O$9*N24</f>
        <v>0</v>
      </c>
      <c r="Q24" s="58">
        <f t="shared" si="5"/>
        <v>0</v>
      </c>
      <c r="R24" s="84">
        <f t="shared" ref="R24:R87" si="26">(R23-S23)*(1+S$11)</f>
        <v>372731.30367690214</v>
      </c>
      <c r="S24" s="85">
        <f t="shared" ref="S24:S87" si="27">IF(R24&gt;1,U24-T24,0)</f>
        <v>591.88968218700938</v>
      </c>
      <c r="T24" s="86">
        <f t="shared" si="6"/>
        <v>1087.1329690576313</v>
      </c>
      <c r="U24" s="87">
        <f t="shared" ref="U24:U87" si="28">IF(R24&lt;1,0,U23*(1+S$11))</f>
        <v>1679.0226512446407</v>
      </c>
      <c r="V24" s="84">
        <f t="shared" ref="V24:V87" si="29">(V23-W23)*(1+W$11)</f>
        <v>0</v>
      </c>
      <c r="W24" s="85">
        <f t="shared" ref="W24:W87" si="30">IF(V24&gt;1,Y24-X24,0)</f>
        <v>0</v>
      </c>
      <c r="X24" s="86">
        <f t="shared" si="7"/>
        <v>0</v>
      </c>
      <c r="Y24" s="87">
        <f t="shared" ref="Y24:Y87" si="31">IF(V24&lt;1,0,Y23*(1+W$11))</f>
        <v>0</v>
      </c>
      <c r="Z24" s="101">
        <f t="shared" ref="Z24:Z87" si="32">(Z23-AA23)*(1+AA$11)</f>
        <v>0</v>
      </c>
      <c r="AA24" s="85">
        <f t="shared" ref="AA24:AA87" si="33">IF(Z24&gt;1,AC24-AB24,0)</f>
        <v>0</v>
      </c>
      <c r="AB24" s="86">
        <f t="shared" si="8"/>
        <v>0</v>
      </c>
      <c r="AC24" s="87">
        <f t="shared" ref="AC24:AC87" si="34">IF(Z24&lt;1,0,AC23*(1+AA$11))</f>
        <v>0</v>
      </c>
      <c r="AD24" s="132">
        <f>IF(A24&lt;=AE$7,(1+AE$11)*AD23,0)</f>
        <v>0</v>
      </c>
      <c r="AE24" s="132">
        <f t="shared" si="9"/>
        <v>0</v>
      </c>
      <c r="AF24" s="132">
        <f t="shared" ref="AF24:AF87" si="35">IF(A24&lt;=AE$7,AE$9*AD24,0)</f>
        <v>0</v>
      </c>
      <c r="AG24" s="133">
        <f t="shared" si="10"/>
        <v>0</v>
      </c>
      <c r="AH24" s="124">
        <f t="shared" ref="AH24:AH87" si="36">IF(A24&lt;=AI$7,AH23*(1+AI$9)*(1+AI$11),0)</f>
        <v>0</v>
      </c>
      <c r="AI24" s="125">
        <f t="shared" si="11"/>
        <v>0</v>
      </c>
      <c r="AJ24" s="125">
        <v>0</v>
      </c>
      <c r="AK24" s="126">
        <f t="shared" si="12"/>
        <v>0</v>
      </c>
      <c r="AL24" s="22">
        <f t="shared" si="13"/>
        <v>1114279.8657380964</v>
      </c>
      <c r="AM24" s="22">
        <f t="shared" si="1"/>
        <v>2490.5697269883676</v>
      </c>
      <c r="AN24" s="22">
        <f t="shared" si="1"/>
        <v>2662.5777654814756</v>
      </c>
      <c r="AO24" s="23">
        <f t="shared" si="1"/>
        <v>5153.1474924698432</v>
      </c>
    </row>
    <row r="25" spans="1:41" x14ac:dyDescent="0.25">
      <c r="A25" s="7">
        <v>4</v>
      </c>
      <c r="B25" s="56">
        <f t="shared" si="14"/>
        <v>370041.58069894864</v>
      </c>
      <c r="C25" s="57">
        <f t="shared" si="15"/>
        <v>876.6333650619988</v>
      </c>
      <c r="D25" s="57">
        <f t="shared" si="16"/>
        <v>339.20478230736961</v>
      </c>
      <c r="E25" s="58">
        <f t="shared" si="2"/>
        <v>1215.8381473693685</v>
      </c>
      <c r="F25" s="56">
        <f t="shared" si="17"/>
        <v>0</v>
      </c>
      <c r="G25" s="57">
        <f t="shared" si="18"/>
        <v>0</v>
      </c>
      <c r="H25" s="57">
        <f t="shared" si="19"/>
        <v>0</v>
      </c>
      <c r="I25" s="58">
        <f t="shared" si="3"/>
        <v>0</v>
      </c>
      <c r="J25" s="56">
        <f t="shared" si="20"/>
        <v>369608.30131744425</v>
      </c>
      <c r="K25" s="57">
        <f t="shared" si="21"/>
        <v>1026.2590227976866</v>
      </c>
      <c r="L25" s="57">
        <f t="shared" si="22"/>
        <v>1232.0276710581475</v>
      </c>
      <c r="M25" s="58">
        <f t="shared" si="4"/>
        <v>2258.2866938558341</v>
      </c>
      <c r="N25" s="56">
        <f t="shared" si="23"/>
        <v>0</v>
      </c>
      <c r="O25" s="57">
        <f t="shared" si="24"/>
        <v>0</v>
      </c>
      <c r="P25" s="59">
        <f t="shared" si="25"/>
        <v>0</v>
      </c>
      <c r="Q25" s="58">
        <f t="shared" si="5"/>
        <v>0</v>
      </c>
      <c r="R25" s="84">
        <f t="shared" si="26"/>
        <v>372759.646351373</v>
      </c>
      <c r="S25" s="85">
        <f t="shared" si="27"/>
        <v>594.60538713854385</v>
      </c>
      <c r="T25" s="86">
        <f t="shared" si="6"/>
        <v>1087.2156351915046</v>
      </c>
      <c r="U25" s="87">
        <f t="shared" si="28"/>
        <v>1681.8210223300484</v>
      </c>
      <c r="V25" s="84">
        <f t="shared" si="29"/>
        <v>0</v>
      </c>
      <c r="W25" s="85">
        <f t="shared" si="30"/>
        <v>0</v>
      </c>
      <c r="X25" s="86">
        <f t="shared" si="7"/>
        <v>0</v>
      </c>
      <c r="Y25" s="87">
        <f t="shared" si="31"/>
        <v>0</v>
      </c>
      <c r="Z25" s="101">
        <f t="shared" si="32"/>
        <v>0</v>
      </c>
      <c r="AA25" s="85">
        <f t="shared" si="33"/>
        <v>0</v>
      </c>
      <c r="AB25" s="86">
        <f t="shared" si="8"/>
        <v>0</v>
      </c>
      <c r="AC25" s="87">
        <f t="shared" si="34"/>
        <v>0</v>
      </c>
      <c r="AD25" s="132">
        <f t="shared" ref="AD25:AD88" si="37">IF(A25&lt;=AE$7,(1+AE$11)*AD24,0)</f>
        <v>0</v>
      </c>
      <c r="AE25" s="132">
        <f t="shared" si="9"/>
        <v>0</v>
      </c>
      <c r="AF25" s="132">
        <f t="shared" si="35"/>
        <v>0</v>
      </c>
      <c r="AG25" s="133">
        <f t="shared" si="10"/>
        <v>0</v>
      </c>
      <c r="AH25" s="124">
        <f t="shared" si="36"/>
        <v>0</v>
      </c>
      <c r="AI25" s="125">
        <f t="shared" si="11"/>
        <v>0</v>
      </c>
      <c r="AJ25" s="125">
        <v>0</v>
      </c>
      <c r="AK25" s="126">
        <f t="shared" si="12"/>
        <v>0</v>
      </c>
      <c r="AL25" s="22">
        <f t="shared" si="13"/>
        <v>1112409.5283677659</v>
      </c>
      <c r="AM25" s="22">
        <f t="shared" si="1"/>
        <v>2497.497774998229</v>
      </c>
      <c r="AN25" s="22">
        <f t="shared" si="1"/>
        <v>2658.4480885570219</v>
      </c>
      <c r="AO25" s="23">
        <f t="shared" si="1"/>
        <v>5155.945863555251</v>
      </c>
    </row>
    <row r="26" spans="1:41" x14ac:dyDescent="0.25">
      <c r="A26" s="7">
        <v>5</v>
      </c>
      <c r="B26" s="56">
        <f t="shared" si="14"/>
        <v>369164.94733388664</v>
      </c>
      <c r="C26" s="57">
        <f t="shared" si="15"/>
        <v>877.43694564663906</v>
      </c>
      <c r="D26" s="57">
        <f t="shared" si="16"/>
        <v>338.40120172272947</v>
      </c>
      <c r="E26" s="58">
        <f t="shared" si="2"/>
        <v>1215.8381473693685</v>
      </c>
      <c r="F26" s="56">
        <f t="shared" si="17"/>
        <v>0</v>
      </c>
      <c r="G26" s="57">
        <f t="shared" si="18"/>
        <v>0</v>
      </c>
      <c r="H26" s="57">
        <f t="shared" si="19"/>
        <v>0</v>
      </c>
      <c r="I26" s="58">
        <f t="shared" si="3"/>
        <v>0</v>
      </c>
      <c r="J26" s="56">
        <f t="shared" si="20"/>
        <v>368582.04229464656</v>
      </c>
      <c r="K26" s="57">
        <f t="shared" si="21"/>
        <v>1029.679886207012</v>
      </c>
      <c r="L26" s="57">
        <f t="shared" si="22"/>
        <v>1228.606807648822</v>
      </c>
      <c r="M26" s="58">
        <f t="shared" si="4"/>
        <v>2258.2866938558341</v>
      </c>
      <c r="N26" s="56">
        <f t="shared" si="23"/>
        <v>0</v>
      </c>
      <c r="O26" s="57">
        <f t="shared" si="24"/>
        <v>0</v>
      </c>
      <c r="P26" s="59">
        <f t="shared" si="25"/>
        <v>0</v>
      </c>
      <c r="Q26" s="58">
        <f t="shared" si="5"/>
        <v>0</v>
      </c>
      <c r="R26" s="84">
        <f t="shared" si="26"/>
        <v>372785.31603250816</v>
      </c>
      <c r="S26" s="85">
        <f t="shared" si="27"/>
        <v>597.33355227244988</v>
      </c>
      <c r="T26" s="86">
        <f t="shared" si="6"/>
        <v>1087.2905050948154</v>
      </c>
      <c r="U26" s="87">
        <f t="shared" si="28"/>
        <v>1684.6240573672653</v>
      </c>
      <c r="V26" s="84">
        <f t="shared" si="29"/>
        <v>0</v>
      </c>
      <c r="W26" s="85">
        <f t="shared" si="30"/>
        <v>0</v>
      </c>
      <c r="X26" s="86">
        <f t="shared" si="7"/>
        <v>0</v>
      </c>
      <c r="Y26" s="87">
        <f t="shared" si="31"/>
        <v>0</v>
      </c>
      <c r="Z26" s="101">
        <f t="shared" si="32"/>
        <v>0</v>
      </c>
      <c r="AA26" s="85">
        <f t="shared" si="33"/>
        <v>0</v>
      </c>
      <c r="AB26" s="86">
        <f t="shared" si="8"/>
        <v>0</v>
      </c>
      <c r="AC26" s="87">
        <f t="shared" si="34"/>
        <v>0</v>
      </c>
      <c r="AD26" s="132">
        <f t="shared" si="37"/>
        <v>0</v>
      </c>
      <c r="AE26" s="132">
        <f t="shared" si="9"/>
        <v>0</v>
      </c>
      <c r="AF26" s="132">
        <f t="shared" si="35"/>
        <v>0</v>
      </c>
      <c r="AG26" s="133">
        <f t="shared" si="10"/>
        <v>0</v>
      </c>
      <c r="AH26" s="124">
        <f t="shared" si="36"/>
        <v>0</v>
      </c>
      <c r="AI26" s="125">
        <f t="shared" si="11"/>
        <v>0</v>
      </c>
      <c r="AJ26" s="125">
        <v>0</v>
      </c>
      <c r="AK26" s="126">
        <f t="shared" si="12"/>
        <v>0</v>
      </c>
      <c r="AL26" s="22">
        <f t="shared" si="13"/>
        <v>1110532.3056610413</v>
      </c>
      <c r="AM26" s="22">
        <f t="shared" si="1"/>
        <v>2504.4503841261012</v>
      </c>
      <c r="AN26" s="22">
        <f t="shared" si="1"/>
        <v>2654.2985144663671</v>
      </c>
      <c r="AO26" s="23">
        <f t="shared" si="1"/>
        <v>5158.7488985924683</v>
      </c>
    </row>
    <row r="27" spans="1:41" x14ac:dyDescent="0.25">
      <c r="A27" s="7">
        <v>6</v>
      </c>
      <c r="B27" s="56">
        <f t="shared" si="14"/>
        <v>368287.51038823999</v>
      </c>
      <c r="C27" s="57">
        <f t="shared" si="15"/>
        <v>878.24126284681506</v>
      </c>
      <c r="D27" s="57">
        <f t="shared" si="16"/>
        <v>337.59688452255335</v>
      </c>
      <c r="E27" s="58">
        <f t="shared" si="2"/>
        <v>1215.8381473693685</v>
      </c>
      <c r="F27" s="56">
        <f t="shared" si="17"/>
        <v>0</v>
      </c>
      <c r="G27" s="57">
        <f t="shared" si="18"/>
        <v>0</v>
      </c>
      <c r="H27" s="57">
        <f t="shared" si="19"/>
        <v>0</v>
      </c>
      <c r="I27" s="58">
        <f t="shared" si="3"/>
        <v>0</v>
      </c>
      <c r="J27" s="56">
        <f t="shared" si="20"/>
        <v>367552.36240843957</v>
      </c>
      <c r="K27" s="57">
        <f t="shared" si="21"/>
        <v>1033.1121524943687</v>
      </c>
      <c r="L27" s="57">
        <f t="shared" si="22"/>
        <v>1225.1745413614653</v>
      </c>
      <c r="M27" s="58">
        <f t="shared" si="4"/>
        <v>2258.2866938558341</v>
      </c>
      <c r="N27" s="56">
        <f t="shared" si="23"/>
        <v>0</v>
      </c>
      <c r="O27" s="57">
        <f t="shared" si="24"/>
        <v>0</v>
      </c>
      <c r="P27" s="59">
        <f t="shared" si="25"/>
        <v>0</v>
      </c>
      <c r="Q27" s="58">
        <f t="shared" si="5"/>
        <v>0</v>
      </c>
      <c r="R27" s="84">
        <f t="shared" si="26"/>
        <v>372808.2957843694</v>
      </c>
      <c r="S27" s="85">
        <f t="shared" si="27"/>
        <v>600.0742347584669</v>
      </c>
      <c r="T27" s="86">
        <f t="shared" si="6"/>
        <v>1087.3575293710774</v>
      </c>
      <c r="U27" s="87">
        <f t="shared" si="28"/>
        <v>1687.4317641295443</v>
      </c>
      <c r="V27" s="84">
        <f t="shared" si="29"/>
        <v>0</v>
      </c>
      <c r="W27" s="85">
        <f t="shared" si="30"/>
        <v>0</v>
      </c>
      <c r="X27" s="86">
        <f t="shared" si="7"/>
        <v>0</v>
      </c>
      <c r="Y27" s="87">
        <f t="shared" si="31"/>
        <v>0</v>
      </c>
      <c r="Z27" s="101">
        <f t="shared" si="32"/>
        <v>0</v>
      </c>
      <c r="AA27" s="85">
        <f t="shared" si="33"/>
        <v>0</v>
      </c>
      <c r="AB27" s="86">
        <f t="shared" si="8"/>
        <v>0</v>
      </c>
      <c r="AC27" s="87">
        <f t="shared" si="34"/>
        <v>0</v>
      </c>
      <c r="AD27" s="132">
        <f t="shared" si="37"/>
        <v>0</v>
      </c>
      <c r="AE27" s="132">
        <f t="shared" si="9"/>
        <v>0</v>
      </c>
      <c r="AF27" s="132">
        <f t="shared" si="35"/>
        <v>0</v>
      </c>
      <c r="AG27" s="133">
        <f t="shared" si="10"/>
        <v>0</v>
      </c>
      <c r="AH27" s="124">
        <f t="shared" si="36"/>
        <v>0</v>
      </c>
      <c r="AI27" s="125">
        <f t="shared" si="11"/>
        <v>0</v>
      </c>
      <c r="AJ27" s="125">
        <v>0</v>
      </c>
      <c r="AK27" s="126">
        <f t="shared" si="12"/>
        <v>0</v>
      </c>
      <c r="AL27" s="22">
        <f t="shared" si="13"/>
        <v>1108648.168581049</v>
      </c>
      <c r="AM27" s="22">
        <f t="shared" si="1"/>
        <v>2511.4276500996507</v>
      </c>
      <c r="AN27" s="22">
        <f t="shared" si="1"/>
        <v>2650.1289552550961</v>
      </c>
      <c r="AO27" s="23">
        <f t="shared" si="1"/>
        <v>5161.5566053547464</v>
      </c>
    </row>
    <row r="28" spans="1:41" x14ac:dyDescent="0.25">
      <c r="A28" s="7">
        <v>7</v>
      </c>
      <c r="B28" s="56">
        <f t="shared" si="14"/>
        <v>367409.26912539318</v>
      </c>
      <c r="C28" s="57">
        <f t="shared" si="15"/>
        <v>879.04631733775796</v>
      </c>
      <c r="D28" s="57">
        <f t="shared" si="16"/>
        <v>336.79183003161046</v>
      </c>
      <c r="E28" s="58">
        <f t="shared" si="2"/>
        <v>1215.8381473693685</v>
      </c>
      <c r="F28" s="56">
        <f t="shared" si="17"/>
        <v>0</v>
      </c>
      <c r="G28" s="57">
        <f t="shared" si="18"/>
        <v>0</v>
      </c>
      <c r="H28" s="57">
        <f t="shared" si="19"/>
        <v>0</v>
      </c>
      <c r="I28" s="58">
        <f t="shared" si="3"/>
        <v>0</v>
      </c>
      <c r="J28" s="56">
        <f t="shared" si="20"/>
        <v>366519.2502559452</v>
      </c>
      <c r="K28" s="57">
        <f t="shared" si="21"/>
        <v>1036.55585966935</v>
      </c>
      <c r="L28" s="57">
        <f t="shared" si="22"/>
        <v>1221.7308341864841</v>
      </c>
      <c r="M28" s="58">
        <f t="shared" si="4"/>
        <v>2258.2866938558341</v>
      </c>
      <c r="N28" s="56">
        <f t="shared" si="23"/>
        <v>0</v>
      </c>
      <c r="O28" s="57">
        <f t="shared" si="24"/>
        <v>0</v>
      </c>
      <c r="P28" s="59">
        <f t="shared" si="25"/>
        <v>0</v>
      </c>
      <c r="Q28" s="58">
        <f t="shared" si="5"/>
        <v>0</v>
      </c>
      <c r="R28" s="84">
        <f t="shared" si="26"/>
        <v>372828.56858552701</v>
      </c>
      <c r="S28" s="85">
        <f t="shared" si="27"/>
        <v>602.82749202863965</v>
      </c>
      <c r="T28" s="86">
        <f t="shared" si="6"/>
        <v>1087.4166583744538</v>
      </c>
      <c r="U28" s="87">
        <f t="shared" si="28"/>
        <v>1690.2441504030935</v>
      </c>
      <c r="V28" s="84">
        <f t="shared" si="29"/>
        <v>0</v>
      </c>
      <c r="W28" s="85">
        <f t="shared" si="30"/>
        <v>0</v>
      </c>
      <c r="X28" s="86">
        <f t="shared" si="7"/>
        <v>0</v>
      </c>
      <c r="Y28" s="87">
        <f t="shared" si="31"/>
        <v>0</v>
      </c>
      <c r="Z28" s="101">
        <f t="shared" si="32"/>
        <v>0</v>
      </c>
      <c r="AA28" s="85">
        <f t="shared" si="33"/>
        <v>0</v>
      </c>
      <c r="AB28" s="86">
        <f t="shared" si="8"/>
        <v>0</v>
      </c>
      <c r="AC28" s="87">
        <f t="shared" si="34"/>
        <v>0</v>
      </c>
      <c r="AD28" s="132">
        <f t="shared" si="37"/>
        <v>0</v>
      </c>
      <c r="AE28" s="132">
        <f t="shared" si="9"/>
        <v>0</v>
      </c>
      <c r="AF28" s="132">
        <f t="shared" si="35"/>
        <v>0</v>
      </c>
      <c r="AG28" s="133">
        <f t="shared" si="10"/>
        <v>0</v>
      </c>
      <c r="AH28" s="124">
        <f t="shared" si="36"/>
        <v>0</v>
      </c>
      <c r="AI28" s="125">
        <f t="shared" si="11"/>
        <v>0</v>
      </c>
      <c r="AJ28" s="125">
        <v>0</v>
      </c>
      <c r="AK28" s="126">
        <f t="shared" si="12"/>
        <v>0</v>
      </c>
      <c r="AL28" s="22">
        <f t="shared" si="13"/>
        <v>1106757.0879668654</v>
      </c>
      <c r="AM28" s="22">
        <f t="shared" si="1"/>
        <v>2518.4296690357478</v>
      </c>
      <c r="AN28" s="22">
        <f t="shared" si="1"/>
        <v>2645.9393225925487</v>
      </c>
      <c r="AO28" s="23">
        <f t="shared" si="1"/>
        <v>5164.3689916282965</v>
      </c>
    </row>
    <row r="29" spans="1:41" x14ac:dyDescent="0.25">
      <c r="A29" s="7">
        <v>8</v>
      </c>
      <c r="B29" s="56">
        <f t="shared" si="14"/>
        <v>366530.22280805541</v>
      </c>
      <c r="C29" s="57">
        <f t="shared" si="15"/>
        <v>879.85210979531757</v>
      </c>
      <c r="D29" s="57">
        <f t="shared" si="16"/>
        <v>335.98603757405084</v>
      </c>
      <c r="E29" s="58">
        <f t="shared" si="2"/>
        <v>1215.8381473693685</v>
      </c>
      <c r="F29" s="56">
        <f t="shared" si="17"/>
        <v>0</v>
      </c>
      <c r="G29" s="57">
        <f t="shared" si="18"/>
        <v>0</v>
      </c>
      <c r="H29" s="57">
        <f t="shared" si="19"/>
        <v>0</v>
      </c>
      <c r="I29" s="58">
        <f t="shared" si="3"/>
        <v>0</v>
      </c>
      <c r="J29" s="56">
        <f t="shared" si="20"/>
        <v>365482.69439627585</v>
      </c>
      <c r="K29" s="57">
        <f t="shared" si="21"/>
        <v>1040.0110458682477</v>
      </c>
      <c r="L29" s="57">
        <f t="shared" si="22"/>
        <v>1218.2756479875864</v>
      </c>
      <c r="M29" s="58">
        <f t="shared" si="4"/>
        <v>2258.2866938558341</v>
      </c>
      <c r="N29" s="56">
        <f t="shared" si="23"/>
        <v>0</v>
      </c>
      <c r="O29" s="57">
        <f t="shared" si="24"/>
        <v>0</v>
      </c>
      <c r="P29" s="59">
        <f t="shared" si="25"/>
        <v>0</v>
      </c>
      <c r="Q29" s="58">
        <f t="shared" si="5"/>
        <v>0</v>
      </c>
      <c r="R29" s="84">
        <f t="shared" si="26"/>
        <v>372846.11732865422</v>
      </c>
      <c r="S29" s="85">
        <f t="shared" si="27"/>
        <v>605.59338177852374</v>
      </c>
      <c r="T29" s="86">
        <f t="shared" si="6"/>
        <v>1087.4678422085749</v>
      </c>
      <c r="U29" s="87">
        <f t="shared" si="28"/>
        <v>1693.0612239870986</v>
      </c>
      <c r="V29" s="84">
        <f t="shared" si="29"/>
        <v>0</v>
      </c>
      <c r="W29" s="85">
        <f t="shared" si="30"/>
        <v>0</v>
      </c>
      <c r="X29" s="86">
        <f t="shared" si="7"/>
        <v>0</v>
      </c>
      <c r="Y29" s="87">
        <f t="shared" si="31"/>
        <v>0</v>
      </c>
      <c r="Z29" s="101">
        <f t="shared" si="32"/>
        <v>0</v>
      </c>
      <c r="AA29" s="85">
        <f t="shared" si="33"/>
        <v>0</v>
      </c>
      <c r="AB29" s="86">
        <f t="shared" si="8"/>
        <v>0</v>
      </c>
      <c r="AC29" s="87">
        <f t="shared" si="34"/>
        <v>0</v>
      </c>
      <c r="AD29" s="132">
        <f t="shared" si="37"/>
        <v>0</v>
      </c>
      <c r="AE29" s="132">
        <f t="shared" si="9"/>
        <v>0</v>
      </c>
      <c r="AF29" s="132">
        <f t="shared" si="35"/>
        <v>0</v>
      </c>
      <c r="AG29" s="133">
        <f t="shared" si="10"/>
        <v>0</v>
      </c>
      <c r="AH29" s="124">
        <f t="shared" si="36"/>
        <v>0</v>
      </c>
      <c r="AI29" s="125">
        <f t="shared" si="11"/>
        <v>0</v>
      </c>
      <c r="AJ29" s="125">
        <v>0</v>
      </c>
      <c r="AK29" s="126">
        <f t="shared" si="12"/>
        <v>0</v>
      </c>
      <c r="AL29" s="22">
        <f t="shared" si="13"/>
        <v>1104859.0345329854</v>
      </c>
      <c r="AM29" s="22">
        <f t="shared" si="1"/>
        <v>2525.456537442089</v>
      </c>
      <c r="AN29" s="22">
        <f t="shared" si="1"/>
        <v>2641.7295277702124</v>
      </c>
      <c r="AO29" s="23">
        <f t="shared" si="1"/>
        <v>5167.1860652123014</v>
      </c>
    </row>
    <row r="30" spans="1:41" x14ac:dyDescent="0.25">
      <c r="A30" s="7">
        <v>9</v>
      </c>
      <c r="B30" s="56">
        <f t="shared" si="14"/>
        <v>365650.37069826009</v>
      </c>
      <c r="C30" s="57">
        <f t="shared" si="15"/>
        <v>880.65864089596334</v>
      </c>
      <c r="D30" s="57">
        <f t="shared" si="16"/>
        <v>335.17950647340513</v>
      </c>
      <c r="E30" s="58">
        <f t="shared" si="2"/>
        <v>1215.8381473693685</v>
      </c>
      <c r="F30" s="56">
        <f t="shared" si="17"/>
        <v>0</v>
      </c>
      <c r="G30" s="57">
        <f t="shared" si="18"/>
        <v>0</v>
      </c>
      <c r="H30" s="57">
        <f t="shared" si="19"/>
        <v>0</v>
      </c>
      <c r="I30" s="58">
        <f t="shared" si="3"/>
        <v>0</v>
      </c>
      <c r="J30" s="56">
        <f t="shared" si="20"/>
        <v>364442.68335040758</v>
      </c>
      <c r="K30" s="57">
        <f t="shared" si="21"/>
        <v>1043.4777493544755</v>
      </c>
      <c r="L30" s="57">
        <f t="shared" si="22"/>
        <v>1214.8089445013586</v>
      </c>
      <c r="M30" s="58">
        <f t="shared" si="4"/>
        <v>2258.2866938558341</v>
      </c>
      <c r="N30" s="56">
        <f t="shared" si="23"/>
        <v>0</v>
      </c>
      <c r="O30" s="57">
        <f t="shared" si="24"/>
        <v>0</v>
      </c>
      <c r="P30" s="59">
        <f t="shared" si="25"/>
        <v>0</v>
      </c>
      <c r="Q30" s="58">
        <f t="shared" si="5"/>
        <v>0</v>
      </c>
      <c r="R30" s="84">
        <f t="shared" si="26"/>
        <v>372860.9248201205</v>
      </c>
      <c r="S30" s="85">
        <f t="shared" si="27"/>
        <v>608.37196196839227</v>
      </c>
      <c r="T30" s="86">
        <f t="shared" si="6"/>
        <v>1087.5110307253515</v>
      </c>
      <c r="U30" s="87">
        <f t="shared" si="28"/>
        <v>1695.8829926937437</v>
      </c>
      <c r="V30" s="84">
        <f t="shared" si="29"/>
        <v>0</v>
      </c>
      <c r="W30" s="85">
        <f t="shared" si="30"/>
        <v>0</v>
      </c>
      <c r="X30" s="86">
        <f t="shared" si="7"/>
        <v>0</v>
      </c>
      <c r="Y30" s="87">
        <f t="shared" si="31"/>
        <v>0</v>
      </c>
      <c r="Z30" s="101">
        <f t="shared" si="32"/>
        <v>0</v>
      </c>
      <c r="AA30" s="85">
        <f t="shared" si="33"/>
        <v>0</v>
      </c>
      <c r="AB30" s="86">
        <f t="shared" si="8"/>
        <v>0</v>
      </c>
      <c r="AC30" s="87">
        <f t="shared" si="34"/>
        <v>0</v>
      </c>
      <c r="AD30" s="132">
        <f t="shared" si="37"/>
        <v>0</v>
      </c>
      <c r="AE30" s="132">
        <f t="shared" si="9"/>
        <v>0</v>
      </c>
      <c r="AF30" s="132">
        <f t="shared" si="35"/>
        <v>0</v>
      </c>
      <c r="AG30" s="133">
        <f t="shared" si="10"/>
        <v>0</v>
      </c>
      <c r="AH30" s="124">
        <f t="shared" si="36"/>
        <v>0</v>
      </c>
      <c r="AI30" s="125">
        <f t="shared" si="11"/>
        <v>0</v>
      </c>
      <c r="AJ30" s="125">
        <v>0</v>
      </c>
      <c r="AK30" s="126">
        <f t="shared" si="12"/>
        <v>0</v>
      </c>
      <c r="AL30" s="22">
        <f t="shared" si="13"/>
        <v>1102953.9788687881</v>
      </c>
      <c r="AM30" s="22">
        <f t="shared" si="1"/>
        <v>2532.5083522188311</v>
      </c>
      <c r="AN30" s="22">
        <f t="shared" si="1"/>
        <v>2637.4994817001152</v>
      </c>
      <c r="AO30" s="23">
        <f t="shared" si="1"/>
        <v>5170.0078339189458</v>
      </c>
    </row>
    <row r="31" spans="1:41" x14ac:dyDescent="0.25">
      <c r="A31" s="7">
        <v>10</v>
      </c>
      <c r="B31" s="56">
        <f t="shared" si="14"/>
        <v>364769.71205736412</v>
      </c>
      <c r="C31" s="57">
        <f t="shared" si="15"/>
        <v>881.46591131678474</v>
      </c>
      <c r="D31" s="57">
        <f t="shared" si="16"/>
        <v>334.37223605258379</v>
      </c>
      <c r="E31" s="58">
        <f t="shared" si="2"/>
        <v>1215.8381473693685</v>
      </c>
      <c r="F31" s="56">
        <f t="shared" si="17"/>
        <v>0</v>
      </c>
      <c r="G31" s="57">
        <f t="shared" si="18"/>
        <v>0</v>
      </c>
      <c r="H31" s="57">
        <f t="shared" si="19"/>
        <v>0</v>
      </c>
      <c r="I31" s="58">
        <f t="shared" si="3"/>
        <v>0</v>
      </c>
      <c r="J31" s="56">
        <f t="shared" si="20"/>
        <v>363399.20560105308</v>
      </c>
      <c r="K31" s="57">
        <f t="shared" si="21"/>
        <v>1046.9560085189903</v>
      </c>
      <c r="L31" s="57">
        <f t="shared" si="22"/>
        <v>1211.3306853368438</v>
      </c>
      <c r="M31" s="58">
        <f t="shared" si="4"/>
        <v>2258.2866938558341</v>
      </c>
      <c r="N31" s="56">
        <f t="shared" si="23"/>
        <v>0</v>
      </c>
      <c r="O31" s="57">
        <f t="shared" si="24"/>
        <v>0</v>
      </c>
      <c r="P31" s="59">
        <f t="shared" si="25"/>
        <v>0</v>
      </c>
      <c r="Q31" s="58">
        <f t="shared" si="5"/>
        <v>0</v>
      </c>
      <c r="R31" s="84">
        <f t="shared" si="26"/>
        <v>372872.97377958242</v>
      </c>
      <c r="S31" s="85">
        <f t="shared" si="27"/>
        <v>611.16329082445145</v>
      </c>
      <c r="T31" s="86">
        <f t="shared" si="6"/>
        <v>1087.546173523782</v>
      </c>
      <c r="U31" s="87">
        <f t="shared" si="28"/>
        <v>1698.7094643482335</v>
      </c>
      <c r="V31" s="84">
        <f t="shared" si="29"/>
        <v>0</v>
      </c>
      <c r="W31" s="85">
        <f t="shared" si="30"/>
        <v>0</v>
      </c>
      <c r="X31" s="86">
        <f t="shared" si="7"/>
        <v>0</v>
      </c>
      <c r="Y31" s="87">
        <f t="shared" si="31"/>
        <v>0</v>
      </c>
      <c r="Z31" s="101">
        <f t="shared" si="32"/>
        <v>0</v>
      </c>
      <c r="AA31" s="85">
        <f t="shared" si="33"/>
        <v>0</v>
      </c>
      <c r="AB31" s="86">
        <f t="shared" si="8"/>
        <v>0</v>
      </c>
      <c r="AC31" s="87">
        <f t="shared" si="34"/>
        <v>0</v>
      </c>
      <c r="AD31" s="132">
        <f t="shared" si="37"/>
        <v>0</v>
      </c>
      <c r="AE31" s="132">
        <f t="shared" si="9"/>
        <v>0</v>
      </c>
      <c r="AF31" s="132">
        <f t="shared" si="35"/>
        <v>0</v>
      </c>
      <c r="AG31" s="133">
        <f t="shared" si="10"/>
        <v>0</v>
      </c>
      <c r="AH31" s="124">
        <f t="shared" si="36"/>
        <v>0</v>
      </c>
      <c r="AI31" s="125">
        <f t="shared" si="11"/>
        <v>0</v>
      </c>
      <c r="AJ31" s="125">
        <v>0</v>
      </c>
      <c r="AK31" s="126">
        <f t="shared" si="12"/>
        <v>0</v>
      </c>
      <c r="AL31" s="22">
        <f t="shared" si="13"/>
        <v>1101041.8914379997</v>
      </c>
      <c r="AM31" s="22">
        <f t="shared" si="1"/>
        <v>2539.5852106602265</v>
      </c>
      <c r="AN31" s="22">
        <f t="shared" si="1"/>
        <v>2633.2490949132098</v>
      </c>
      <c r="AO31" s="23">
        <f t="shared" si="1"/>
        <v>5172.8343055734358</v>
      </c>
    </row>
    <row r="32" spans="1:41" x14ac:dyDescent="0.25">
      <c r="A32" s="7">
        <v>11</v>
      </c>
      <c r="B32" s="56">
        <f t="shared" si="14"/>
        <v>363888.24614604731</v>
      </c>
      <c r="C32" s="57">
        <f t="shared" si="15"/>
        <v>882.27392173549174</v>
      </c>
      <c r="D32" s="57">
        <f t="shared" si="16"/>
        <v>333.56422563387673</v>
      </c>
      <c r="E32" s="58">
        <f t="shared" si="2"/>
        <v>1215.8381473693685</v>
      </c>
      <c r="F32" s="56">
        <f t="shared" si="17"/>
        <v>0</v>
      </c>
      <c r="G32" s="57">
        <f t="shared" si="18"/>
        <v>0</v>
      </c>
      <c r="H32" s="57">
        <f t="shared" si="19"/>
        <v>0</v>
      </c>
      <c r="I32" s="58">
        <f t="shared" si="3"/>
        <v>0</v>
      </c>
      <c r="J32" s="56">
        <f t="shared" si="20"/>
        <v>362352.24959253409</v>
      </c>
      <c r="K32" s="57">
        <f t="shared" si="21"/>
        <v>1050.4458618807203</v>
      </c>
      <c r="L32" s="57">
        <f t="shared" si="22"/>
        <v>1207.8408319751138</v>
      </c>
      <c r="M32" s="58">
        <f t="shared" si="4"/>
        <v>2258.2866938558341</v>
      </c>
      <c r="N32" s="56">
        <f t="shared" si="23"/>
        <v>0</v>
      </c>
      <c r="O32" s="57">
        <f t="shared" si="24"/>
        <v>0</v>
      </c>
      <c r="P32" s="57">
        <f t="shared" si="25"/>
        <v>0</v>
      </c>
      <c r="Q32" s="58">
        <f t="shared" si="5"/>
        <v>0</v>
      </c>
      <c r="R32" s="84">
        <f t="shared" si="26"/>
        <v>372882.24683957256</v>
      </c>
      <c r="S32" s="85">
        <f t="shared" si="27"/>
        <v>613.96742684006063</v>
      </c>
      <c r="T32" s="86">
        <f t="shared" si="6"/>
        <v>1087.5732199487534</v>
      </c>
      <c r="U32" s="87">
        <f t="shared" si="28"/>
        <v>1701.540646788814</v>
      </c>
      <c r="V32" s="84">
        <f t="shared" si="29"/>
        <v>0</v>
      </c>
      <c r="W32" s="85">
        <f t="shared" si="30"/>
        <v>0</v>
      </c>
      <c r="X32" s="86">
        <f t="shared" si="7"/>
        <v>0</v>
      </c>
      <c r="Y32" s="87">
        <f t="shared" si="31"/>
        <v>0</v>
      </c>
      <c r="Z32" s="101">
        <f t="shared" si="32"/>
        <v>0</v>
      </c>
      <c r="AA32" s="85">
        <f t="shared" si="33"/>
        <v>0</v>
      </c>
      <c r="AB32" s="86">
        <f t="shared" si="8"/>
        <v>0</v>
      </c>
      <c r="AC32" s="87">
        <f t="shared" si="34"/>
        <v>0</v>
      </c>
      <c r="AD32" s="132">
        <f t="shared" si="37"/>
        <v>0</v>
      </c>
      <c r="AE32" s="132">
        <f t="shared" si="9"/>
        <v>0</v>
      </c>
      <c r="AF32" s="132">
        <f t="shared" si="35"/>
        <v>0</v>
      </c>
      <c r="AG32" s="133">
        <f t="shared" si="10"/>
        <v>0</v>
      </c>
      <c r="AH32" s="124">
        <f t="shared" si="36"/>
        <v>0</v>
      </c>
      <c r="AI32" s="125">
        <f t="shared" si="11"/>
        <v>0</v>
      </c>
      <c r="AJ32" s="125">
        <v>0</v>
      </c>
      <c r="AK32" s="126">
        <f t="shared" si="12"/>
        <v>0</v>
      </c>
      <c r="AL32" s="22">
        <f t="shared" si="13"/>
        <v>1099122.742578154</v>
      </c>
      <c r="AM32" s="22">
        <f t="shared" si="1"/>
        <v>2546.6872104562726</v>
      </c>
      <c r="AN32" s="22">
        <f t="shared" si="1"/>
        <v>2628.9782775577441</v>
      </c>
      <c r="AO32" s="23">
        <f t="shared" si="1"/>
        <v>5175.6654880140168</v>
      </c>
    </row>
    <row r="33" spans="1:41" x14ac:dyDescent="0.25">
      <c r="A33" s="7">
        <v>12</v>
      </c>
      <c r="B33" s="56">
        <f t="shared" si="14"/>
        <v>363005.97222431184</v>
      </c>
      <c r="C33" s="57">
        <f t="shared" si="15"/>
        <v>883.08267283041596</v>
      </c>
      <c r="D33" s="57">
        <f t="shared" si="16"/>
        <v>332.75547453895257</v>
      </c>
      <c r="E33" s="58">
        <f t="shared" si="2"/>
        <v>1215.8381473693685</v>
      </c>
      <c r="F33" s="56">
        <f t="shared" si="17"/>
        <v>0</v>
      </c>
      <c r="G33" s="57">
        <f t="shared" si="18"/>
        <v>0</v>
      </c>
      <c r="H33" s="57">
        <f t="shared" si="19"/>
        <v>0</v>
      </c>
      <c r="I33" s="58">
        <f t="shared" si="3"/>
        <v>0</v>
      </c>
      <c r="J33" s="56">
        <f t="shared" si="20"/>
        <v>361301.80373065337</v>
      </c>
      <c r="K33" s="57">
        <f t="shared" si="21"/>
        <v>1053.9473480869895</v>
      </c>
      <c r="L33" s="57">
        <f t="shared" si="22"/>
        <v>1204.3393457688446</v>
      </c>
      <c r="M33" s="58">
        <f t="shared" si="4"/>
        <v>2258.2866938558341</v>
      </c>
      <c r="N33" s="56">
        <f t="shared" si="23"/>
        <v>0</v>
      </c>
      <c r="O33" s="57">
        <f t="shared" si="24"/>
        <v>0</v>
      </c>
      <c r="P33" s="57">
        <f t="shared" si="25"/>
        <v>0</v>
      </c>
      <c r="Q33" s="58">
        <f t="shared" si="5"/>
        <v>0</v>
      </c>
      <c r="R33" s="84">
        <f t="shared" si="26"/>
        <v>372888.72654508706</v>
      </c>
      <c r="S33" s="85">
        <f t="shared" si="27"/>
        <v>616.78442877695807</v>
      </c>
      <c r="T33" s="86">
        <f t="shared" si="6"/>
        <v>1087.5921190898373</v>
      </c>
      <c r="U33" s="87">
        <f t="shared" si="28"/>
        <v>1704.3765478667954</v>
      </c>
      <c r="V33" s="84">
        <f t="shared" si="29"/>
        <v>0</v>
      </c>
      <c r="W33" s="85">
        <f t="shared" si="30"/>
        <v>0</v>
      </c>
      <c r="X33" s="86">
        <f t="shared" si="7"/>
        <v>0</v>
      </c>
      <c r="Y33" s="87">
        <f t="shared" si="31"/>
        <v>0</v>
      </c>
      <c r="Z33" s="101">
        <f t="shared" si="32"/>
        <v>0</v>
      </c>
      <c r="AA33" s="85">
        <f t="shared" si="33"/>
        <v>0</v>
      </c>
      <c r="AB33" s="86">
        <f t="shared" si="8"/>
        <v>0</v>
      </c>
      <c r="AC33" s="87">
        <f t="shared" si="34"/>
        <v>0</v>
      </c>
      <c r="AD33" s="132">
        <f t="shared" si="37"/>
        <v>0</v>
      </c>
      <c r="AE33" s="132">
        <f t="shared" si="9"/>
        <v>0</v>
      </c>
      <c r="AF33" s="132">
        <f t="shared" si="35"/>
        <v>0</v>
      </c>
      <c r="AG33" s="133">
        <f t="shared" si="10"/>
        <v>0</v>
      </c>
      <c r="AH33" s="124">
        <f t="shared" si="36"/>
        <v>0</v>
      </c>
      <c r="AI33" s="125">
        <f t="shared" si="11"/>
        <v>0</v>
      </c>
      <c r="AJ33" s="125">
        <v>0</v>
      </c>
      <c r="AK33" s="126">
        <f t="shared" si="12"/>
        <v>0</v>
      </c>
      <c r="AL33" s="22">
        <f t="shared" si="13"/>
        <v>1097196.5025000523</v>
      </c>
      <c r="AM33" s="22">
        <f t="shared" si="1"/>
        <v>2553.8144496943632</v>
      </c>
      <c r="AN33" s="22">
        <f t="shared" si="1"/>
        <v>2624.6869393976344</v>
      </c>
      <c r="AO33" s="23">
        <f t="shared" si="1"/>
        <v>5178.5013890919981</v>
      </c>
    </row>
    <row r="34" spans="1:41" x14ac:dyDescent="0.25">
      <c r="A34" s="7">
        <v>13</v>
      </c>
      <c r="B34" s="56">
        <f t="shared" si="14"/>
        <v>362122.88955148141</v>
      </c>
      <c r="C34" s="57">
        <f t="shared" si="15"/>
        <v>883.89216528051043</v>
      </c>
      <c r="D34" s="57">
        <f t="shared" si="16"/>
        <v>331.94598208885799</v>
      </c>
      <c r="E34" s="58">
        <f t="shared" si="2"/>
        <v>1215.8381473693685</v>
      </c>
      <c r="F34" s="56">
        <f t="shared" si="17"/>
        <v>0</v>
      </c>
      <c r="G34" s="57">
        <f t="shared" si="18"/>
        <v>0</v>
      </c>
      <c r="H34" s="57">
        <f t="shared" si="19"/>
        <v>0</v>
      </c>
      <c r="I34" s="58">
        <f t="shared" si="3"/>
        <v>0</v>
      </c>
      <c r="J34" s="56">
        <f t="shared" si="20"/>
        <v>360247.85638256639</v>
      </c>
      <c r="K34" s="57">
        <f t="shared" si="21"/>
        <v>1057.460505913946</v>
      </c>
      <c r="L34" s="57">
        <f t="shared" si="22"/>
        <v>1200.8261879418881</v>
      </c>
      <c r="M34" s="58">
        <f t="shared" si="4"/>
        <v>2258.2866938558341</v>
      </c>
      <c r="N34" s="56">
        <f t="shared" si="23"/>
        <v>0</v>
      </c>
      <c r="O34" s="57">
        <f t="shared" si="24"/>
        <v>0</v>
      </c>
      <c r="P34" s="57">
        <f t="shared" si="25"/>
        <v>0</v>
      </c>
      <c r="Q34" s="58">
        <f t="shared" si="5"/>
        <v>0</v>
      </c>
      <c r="R34" s="84">
        <f t="shared" si="26"/>
        <v>372892.39535317064</v>
      </c>
      <c r="S34" s="85">
        <f t="shared" si="27"/>
        <v>619.61435566649243</v>
      </c>
      <c r="T34" s="86">
        <f t="shared" si="6"/>
        <v>1087.6028197800811</v>
      </c>
      <c r="U34" s="87">
        <f t="shared" si="28"/>
        <v>1707.2171754465735</v>
      </c>
      <c r="V34" s="84">
        <f t="shared" si="29"/>
        <v>0</v>
      </c>
      <c r="W34" s="85">
        <f t="shared" si="30"/>
        <v>0</v>
      </c>
      <c r="X34" s="86">
        <f t="shared" si="7"/>
        <v>0</v>
      </c>
      <c r="Y34" s="87">
        <f t="shared" si="31"/>
        <v>0</v>
      </c>
      <c r="Z34" s="101">
        <f t="shared" si="32"/>
        <v>0</v>
      </c>
      <c r="AA34" s="85">
        <f t="shared" si="33"/>
        <v>0</v>
      </c>
      <c r="AB34" s="86">
        <f t="shared" si="8"/>
        <v>0</v>
      </c>
      <c r="AC34" s="87">
        <f t="shared" si="34"/>
        <v>0</v>
      </c>
      <c r="AD34" s="132">
        <f t="shared" si="37"/>
        <v>0</v>
      </c>
      <c r="AE34" s="132">
        <f t="shared" si="9"/>
        <v>0</v>
      </c>
      <c r="AF34" s="132">
        <f t="shared" si="35"/>
        <v>0</v>
      </c>
      <c r="AG34" s="133">
        <f t="shared" si="10"/>
        <v>0</v>
      </c>
      <c r="AH34" s="124">
        <f t="shared" si="36"/>
        <v>0</v>
      </c>
      <c r="AI34" s="125">
        <f t="shared" si="11"/>
        <v>0</v>
      </c>
      <c r="AJ34" s="125">
        <v>0</v>
      </c>
      <c r="AK34" s="126">
        <f t="shared" si="12"/>
        <v>0</v>
      </c>
      <c r="AL34" s="22">
        <f t="shared" si="13"/>
        <v>1095263.1412872183</v>
      </c>
      <c r="AM34" s="22">
        <f t="shared" si="1"/>
        <v>2560.9670268609489</v>
      </c>
      <c r="AN34" s="22">
        <f t="shared" si="1"/>
        <v>2620.3749898108272</v>
      </c>
      <c r="AO34" s="23">
        <f t="shared" si="1"/>
        <v>5181.342016671776</v>
      </c>
    </row>
    <row r="35" spans="1:41" x14ac:dyDescent="0.25">
      <c r="A35" s="7">
        <v>14</v>
      </c>
      <c r="B35" s="56">
        <f t="shared" si="14"/>
        <v>361238.99738620088</v>
      </c>
      <c r="C35" s="57">
        <f t="shared" si="15"/>
        <v>884.70239976535095</v>
      </c>
      <c r="D35" s="57">
        <f t="shared" si="16"/>
        <v>331.13574760401752</v>
      </c>
      <c r="E35" s="58">
        <f t="shared" si="2"/>
        <v>1215.8381473693685</v>
      </c>
      <c r="F35" s="56">
        <f t="shared" si="17"/>
        <v>0</v>
      </c>
      <c r="G35" s="57">
        <f t="shared" si="18"/>
        <v>0</v>
      </c>
      <c r="H35" s="57">
        <f t="shared" si="19"/>
        <v>0</v>
      </c>
      <c r="I35" s="58">
        <f t="shared" si="3"/>
        <v>0</v>
      </c>
      <c r="J35" s="56">
        <f t="shared" si="20"/>
        <v>359190.39587665244</v>
      </c>
      <c r="K35" s="57">
        <f t="shared" si="21"/>
        <v>1060.9853742669925</v>
      </c>
      <c r="L35" s="57">
        <f t="shared" si="22"/>
        <v>1197.3013195888416</v>
      </c>
      <c r="M35" s="58">
        <f t="shared" si="4"/>
        <v>2258.2866938558341</v>
      </c>
      <c r="N35" s="56">
        <f t="shared" si="23"/>
        <v>0</v>
      </c>
      <c r="O35" s="57">
        <f t="shared" si="24"/>
        <v>0</v>
      </c>
      <c r="P35" s="57">
        <f t="shared" si="25"/>
        <v>0</v>
      </c>
      <c r="Q35" s="58">
        <f t="shared" si="5"/>
        <v>0</v>
      </c>
      <c r="R35" s="84">
        <f t="shared" si="26"/>
        <v>372893.23563249997</v>
      </c>
      <c r="S35" s="85">
        <f t="shared" si="27"/>
        <v>622.45726681085966</v>
      </c>
      <c r="T35" s="86">
        <f t="shared" si="6"/>
        <v>1087.6052705947916</v>
      </c>
      <c r="U35" s="87">
        <f t="shared" si="28"/>
        <v>1710.0625374056513</v>
      </c>
      <c r="V35" s="84">
        <f t="shared" si="29"/>
        <v>0</v>
      </c>
      <c r="W35" s="85">
        <f t="shared" si="30"/>
        <v>0</v>
      </c>
      <c r="X35" s="86">
        <f t="shared" si="7"/>
        <v>0</v>
      </c>
      <c r="Y35" s="87">
        <f t="shared" si="31"/>
        <v>0</v>
      </c>
      <c r="Z35" s="101">
        <f t="shared" si="32"/>
        <v>0</v>
      </c>
      <c r="AA35" s="85">
        <f t="shared" si="33"/>
        <v>0</v>
      </c>
      <c r="AB35" s="86">
        <f t="shared" si="8"/>
        <v>0</v>
      </c>
      <c r="AC35" s="87">
        <f t="shared" si="34"/>
        <v>0</v>
      </c>
      <c r="AD35" s="132">
        <f t="shared" si="37"/>
        <v>0</v>
      </c>
      <c r="AE35" s="132">
        <f t="shared" si="9"/>
        <v>0</v>
      </c>
      <c r="AF35" s="132">
        <f t="shared" si="35"/>
        <v>0</v>
      </c>
      <c r="AG35" s="133">
        <f t="shared" si="10"/>
        <v>0</v>
      </c>
      <c r="AH35" s="124">
        <f t="shared" si="36"/>
        <v>0</v>
      </c>
      <c r="AI35" s="125">
        <f t="shared" si="11"/>
        <v>0</v>
      </c>
      <c r="AJ35" s="125">
        <v>0</v>
      </c>
      <c r="AK35" s="126">
        <f t="shared" si="12"/>
        <v>0</v>
      </c>
      <c r="AL35" s="22">
        <f t="shared" si="13"/>
        <v>1093322.6288953533</v>
      </c>
      <c r="AM35" s="22">
        <f t="shared" si="1"/>
        <v>2568.1450408432029</v>
      </c>
      <c r="AN35" s="22">
        <f t="shared" si="1"/>
        <v>2616.0423377876505</v>
      </c>
      <c r="AO35" s="23">
        <f t="shared" si="1"/>
        <v>5184.1873786308533</v>
      </c>
    </row>
    <row r="36" spans="1:41" x14ac:dyDescent="0.25">
      <c r="A36" s="7">
        <v>15</v>
      </c>
      <c r="B36" s="56">
        <f t="shared" si="14"/>
        <v>360354.2949864355</v>
      </c>
      <c r="C36" s="57">
        <f t="shared" si="15"/>
        <v>885.51337696513588</v>
      </c>
      <c r="D36" s="57">
        <f t="shared" si="16"/>
        <v>330.32477040423259</v>
      </c>
      <c r="E36" s="58">
        <f t="shared" si="2"/>
        <v>1215.8381473693685</v>
      </c>
      <c r="F36" s="56">
        <f t="shared" si="17"/>
        <v>0</v>
      </c>
      <c r="G36" s="57">
        <f t="shared" si="18"/>
        <v>0</v>
      </c>
      <c r="H36" s="57">
        <f t="shared" si="19"/>
        <v>0</v>
      </c>
      <c r="I36" s="58">
        <f t="shared" si="3"/>
        <v>0</v>
      </c>
      <c r="J36" s="56">
        <f t="shared" si="20"/>
        <v>358129.41050238546</v>
      </c>
      <c r="K36" s="57">
        <f t="shared" si="21"/>
        <v>1064.5219921812159</v>
      </c>
      <c r="L36" s="57">
        <f t="shared" si="22"/>
        <v>1193.7647016746182</v>
      </c>
      <c r="M36" s="58">
        <f t="shared" si="4"/>
        <v>2258.2866938558341</v>
      </c>
      <c r="N36" s="56">
        <f t="shared" si="23"/>
        <v>0</v>
      </c>
      <c r="O36" s="57">
        <f t="shared" si="24"/>
        <v>0</v>
      </c>
      <c r="P36" s="57">
        <f t="shared" si="25"/>
        <v>0</v>
      </c>
      <c r="Q36" s="58">
        <f t="shared" si="5"/>
        <v>0</v>
      </c>
      <c r="R36" s="84">
        <f t="shared" si="26"/>
        <v>372891.22966296528</v>
      </c>
      <c r="S36" s="85">
        <f t="shared" si="27"/>
        <v>625.31322178434539</v>
      </c>
      <c r="T36" s="86">
        <f t="shared" si="6"/>
        <v>1087.5994198503154</v>
      </c>
      <c r="U36" s="87">
        <f t="shared" si="28"/>
        <v>1712.9126416346608</v>
      </c>
      <c r="V36" s="84">
        <f t="shared" si="29"/>
        <v>0</v>
      </c>
      <c r="W36" s="85">
        <f t="shared" si="30"/>
        <v>0</v>
      </c>
      <c r="X36" s="86">
        <f t="shared" si="7"/>
        <v>0</v>
      </c>
      <c r="Y36" s="87">
        <f t="shared" si="31"/>
        <v>0</v>
      </c>
      <c r="Z36" s="101">
        <f t="shared" si="32"/>
        <v>0</v>
      </c>
      <c r="AA36" s="85">
        <f t="shared" si="33"/>
        <v>0</v>
      </c>
      <c r="AB36" s="86">
        <f t="shared" si="8"/>
        <v>0</v>
      </c>
      <c r="AC36" s="87">
        <f t="shared" si="34"/>
        <v>0</v>
      </c>
      <c r="AD36" s="132">
        <f t="shared" si="37"/>
        <v>0</v>
      </c>
      <c r="AE36" s="132">
        <f t="shared" si="9"/>
        <v>0</v>
      </c>
      <c r="AF36" s="132">
        <f t="shared" si="35"/>
        <v>0</v>
      </c>
      <c r="AG36" s="133">
        <f t="shared" si="10"/>
        <v>0</v>
      </c>
      <c r="AH36" s="124">
        <f t="shared" si="36"/>
        <v>0</v>
      </c>
      <c r="AI36" s="125">
        <f t="shared" si="11"/>
        <v>0</v>
      </c>
      <c r="AJ36" s="125">
        <v>0</v>
      </c>
      <c r="AK36" s="126">
        <f t="shared" si="12"/>
        <v>0</v>
      </c>
      <c r="AL36" s="22">
        <f t="shared" si="13"/>
        <v>1091374.9351517863</v>
      </c>
      <c r="AM36" s="22">
        <f t="shared" si="1"/>
        <v>2575.3485909306974</v>
      </c>
      <c r="AN36" s="22">
        <f t="shared" si="1"/>
        <v>2611.6888919291659</v>
      </c>
      <c r="AO36" s="23">
        <f t="shared" si="1"/>
        <v>5187.0374828598633</v>
      </c>
    </row>
    <row r="37" spans="1:41" x14ac:dyDescent="0.25">
      <c r="A37" s="7">
        <v>16</v>
      </c>
      <c r="B37" s="56">
        <f t="shared" si="14"/>
        <v>359468.78160947037</v>
      </c>
      <c r="C37" s="57">
        <f t="shared" si="15"/>
        <v>886.32509756068725</v>
      </c>
      <c r="D37" s="57">
        <f t="shared" si="16"/>
        <v>329.51304980868122</v>
      </c>
      <c r="E37" s="58">
        <f t="shared" si="2"/>
        <v>1215.8381473693685</v>
      </c>
      <c r="F37" s="56">
        <f t="shared" si="17"/>
        <v>0</v>
      </c>
      <c r="G37" s="57">
        <f t="shared" si="18"/>
        <v>0</v>
      </c>
      <c r="H37" s="57">
        <f t="shared" si="19"/>
        <v>0</v>
      </c>
      <c r="I37" s="58">
        <f t="shared" si="3"/>
        <v>0</v>
      </c>
      <c r="J37" s="56">
        <f t="shared" si="20"/>
        <v>357064.88851020427</v>
      </c>
      <c r="K37" s="57">
        <f t="shared" si="21"/>
        <v>1068.0703988218197</v>
      </c>
      <c r="L37" s="57">
        <f t="shared" si="22"/>
        <v>1190.2162950340144</v>
      </c>
      <c r="M37" s="58">
        <f t="shared" si="4"/>
        <v>2258.2866938558341</v>
      </c>
      <c r="N37" s="56">
        <f t="shared" si="23"/>
        <v>0</v>
      </c>
      <c r="O37" s="57">
        <f t="shared" si="24"/>
        <v>0</v>
      </c>
      <c r="P37" s="57">
        <f t="shared" si="25"/>
        <v>0</v>
      </c>
      <c r="Q37" s="58">
        <f t="shared" si="5"/>
        <v>0</v>
      </c>
      <c r="R37" s="84">
        <f t="shared" si="26"/>
        <v>372886.3596352496</v>
      </c>
      <c r="S37" s="85">
        <f t="shared" si="27"/>
        <v>628.18228043457384</v>
      </c>
      <c r="T37" s="86">
        <f t="shared" si="6"/>
        <v>1087.5852156028113</v>
      </c>
      <c r="U37" s="87">
        <f t="shared" si="28"/>
        <v>1715.7674960373852</v>
      </c>
      <c r="V37" s="84">
        <f t="shared" si="29"/>
        <v>0</v>
      </c>
      <c r="W37" s="85">
        <f t="shared" si="30"/>
        <v>0</v>
      </c>
      <c r="X37" s="86">
        <f t="shared" si="7"/>
        <v>0</v>
      </c>
      <c r="Y37" s="87">
        <f t="shared" si="31"/>
        <v>0</v>
      </c>
      <c r="Z37" s="101">
        <f t="shared" si="32"/>
        <v>0</v>
      </c>
      <c r="AA37" s="85">
        <f t="shared" si="33"/>
        <v>0</v>
      </c>
      <c r="AB37" s="86">
        <f t="shared" si="8"/>
        <v>0</v>
      </c>
      <c r="AC37" s="87">
        <f t="shared" si="34"/>
        <v>0</v>
      </c>
      <c r="AD37" s="132">
        <f t="shared" si="37"/>
        <v>0</v>
      </c>
      <c r="AE37" s="132">
        <f t="shared" si="9"/>
        <v>0</v>
      </c>
      <c r="AF37" s="132">
        <f t="shared" si="35"/>
        <v>0</v>
      </c>
      <c r="AG37" s="133">
        <f t="shared" si="10"/>
        <v>0</v>
      </c>
      <c r="AH37" s="124">
        <f t="shared" si="36"/>
        <v>0</v>
      </c>
      <c r="AI37" s="125">
        <f t="shared" si="11"/>
        <v>0</v>
      </c>
      <c r="AJ37" s="125">
        <v>0</v>
      </c>
      <c r="AK37" s="126">
        <f t="shared" si="12"/>
        <v>0</v>
      </c>
      <c r="AL37" s="22">
        <f t="shared" si="13"/>
        <v>1089420.0297549241</v>
      </c>
      <c r="AM37" s="22">
        <f t="shared" si="1"/>
        <v>2582.577776817081</v>
      </c>
      <c r="AN37" s="22">
        <f t="shared" si="1"/>
        <v>2607.3145604455067</v>
      </c>
      <c r="AO37" s="23">
        <f t="shared" si="1"/>
        <v>5189.8923372625877</v>
      </c>
    </row>
    <row r="38" spans="1:41" x14ac:dyDescent="0.25">
      <c r="A38" s="7">
        <v>17</v>
      </c>
      <c r="B38" s="56">
        <f t="shared" si="14"/>
        <v>358582.45651190967</v>
      </c>
      <c r="C38" s="57">
        <f t="shared" si="15"/>
        <v>887.13756223345126</v>
      </c>
      <c r="D38" s="57">
        <f t="shared" si="16"/>
        <v>328.70058513591721</v>
      </c>
      <c r="E38" s="58">
        <f t="shared" si="2"/>
        <v>1215.8381473693685</v>
      </c>
      <c r="F38" s="56">
        <f t="shared" si="17"/>
        <v>0</v>
      </c>
      <c r="G38" s="57">
        <f t="shared" si="18"/>
        <v>0</v>
      </c>
      <c r="H38" s="57">
        <f t="shared" si="19"/>
        <v>0</v>
      </c>
      <c r="I38" s="58">
        <f t="shared" si="3"/>
        <v>0</v>
      </c>
      <c r="J38" s="56">
        <f t="shared" si="20"/>
        <v>355996.81811138242</v>
      </c>
      <c r="K38" s="57">
        <f t="shared" si="21"/>
        <v>1071.6306334845592</v>
      </c>
      <c r="L38" s="57">
        <f t="shared" si="22"/>
        <v>1186.6560603712749</v>
      </c>
      <c r="M38" s="58">
        <f t="shared" si="4"/>
        <v>2258.2866938558341</v>
      </c>
      <c r="N38" s="56">
        <f t="shared" si="23"/>
        <v>0</v>
      </c>
      <c r="O38" s="57">
        <f t="shared" si="24"/>
        <v>0</v>
      </c>
      <c r="P38" s="57">
        <f t="shared" si="25"/>
        <v>0</v>
      </c>
      <c r="Q38" s="58">
        <f t="shared" si="5"/>
        <v>0</v>
      </c>
      <c r="R38" s="84">
        <f t="shared" si="26"/>
        <v>372878.60765040637</v>
      </c>
      <c r="S38" s="85">
        <f t="shared" si="27"/>
        <v>631.06450288376209</v>
      </c>
      <c r="T38" s="86">
        <f t="shared" si="6"/>
        <v>1087.5626056470187</v>
      </c>
      <c r="U38" s="87">
        <f t="shared" si="28"/>
        <v>1718.6271085307808</v>
      </c>
      <c r="V38" s="84">
        <f t="shared" si="29"/>
        <v>0</v>
      </c>
      <c r="W38" s="85">
        <f t="shared" si="30"/>
        <v>0</v>
      </c>
      <c r="X38" s="86">
        <f t="shared" si="7"/>
        <v>0</v>
      </c>
      <c r="Y38" s="87">
        <f t="shared" si="31"/>
        <v>0</v>
      </c>
      <c r="Z38" s="101">
        <f t="shared" si="32"/>
        <v>0</v>
      </c>
      <c r="AA38" s="85">
        <f t="shared" si="33"/>
        <v>0</v>
      </c>
      <c r="AB38" s="86">
        <f t="shared" si="8"/>
        <v>0</v>
      </c>
      <c r="AC38" s="87">
        <f t="shared" si="34"/>
        <v>0</v>
      </c>
      <c r="AD38" s="132">
        <f t="shared" si="37"/>
        <v>0</v>
      </c>
      <c r="AE38" s="132">
        <f t="shared" si="9"/>
        <v>0</v>
      </c>
      <c r="AF38" s="132">
        <f t="shared" si="35"/>
        <v>0</v>
      </c>
      <c r="AG38" s="133">
        <f t="shared" si="10"/>
        <v>0</v>
      </c>
      <c r="AH38" s="124">
        <f t="shared" si="36"/>
        <v>0</v>
      </c>
      <c r="AI38" s="125">
        <f t="shared" si="11"/>
        <v>0</v>
      </c>
      <c r="AJ38" s="125">
        <v>0</v>
      </c>
      <c r="AK38" s="126">
        <f t="shared" si="12"/>
        <v>0</v>
      </c>
      <c r="AL38" s="22">
        <f t="shared" si="13"/>
        <v>1087457.8822736985</v>
      </c>
      <c r="AM38" s="22">
        <f t="shared" si="13"/>
        <v>2589.8326986017728</v>
      </c>
      <c r="AN38" s="22">
        <f t="shared" si="13"/>
        <v>2602.9192511542105</v>
      </c>
      <c r="AO38" s="23">
        <f t="shared" si="13"/>
        <v>5192.7519497559833</v>
      </c>
    </row>
    <row r="39" spans="1:41" x14ac:dyDescent="0.25">
      <c r="A39" s="7">
        <v>18</v>
      </c>
      <c r="B39" s="56">
        <f t="shared" si="14"/>
        <v>357695.31894967624</v>
      </c>
      <c r="C39" s="57">
        <f t="shared" si="15"/>
        <v>887.95077166549856</v>
      </c>
      <c r="D39" s="57">
        <f t="shared" si="16"/>
        <v>327.88737570386991</v>
      </c>
      <c r="E39" s="58">
        <f t="shared" si="2"/>
        <v>1215.8381473693685</v>
      </c>
      <c r="F39" s="56">
        <f t="shared" si="17"/>
        <v>0</v>
      </c>
      <c r="G39" s="57">
        <f t="shared" si="18"/>
        <v>0</v>
      </c>
      <c r="H39" s="57">
        <f t="shared" si="19"/>
        <v>0</v>
      </c>
      <c r="I39" s="58">
        <f t="shared" si="3"/>
        <v>0</v>
      </c>
      <c r="J39" s="56">
        <f t="shared" si="20"/>
        <v>354925.18747789785</v>
      </c>
      <c r="K39" s="57">
        <f t="shared" si="21"/>
        <v>1075.2027355961745</v>
      </c>
      <c r="L39" s="57">
        <f t="shared" si="22"/>
        <v>1183.0839582596595</v>
      </c>
      <c r="M39" s="58">
        <f t="shared" si="4"/>
        <v>2258.2866938558341</v>
      </c>
      <c r="N39" s="56">
        <f t="shared" si="23"/>
        <v>0</v>
      </c>
      <c r="O39" s="57">
        <f t="shared" si="24"/>
        <v>0</v>
      </c>
      <c r="P39" s="57">
        <f t="shared" si="25"/>
        <v>0</v>
      </c>
      <c r="Q39" s="58">
        <f t="shared" si="5"/>
        <v>0</v>
      </c>
      <c r="R39" s="84">
        <f t="shared" si="26"/>
        <v>372867.95571943518</v>
      </c>
      <c r="S39" s="85">
        <f t="shared" si="27"/>
        <v>633.95994952997944</v>
      </c>
      <c r="T39" s="86">
        <f t="shared" si="6"/>
        <v>1087.5315375150194</v>
      </c>
      <c r="U39" s="87">
        <f t="shared" si="28"/>
        <v>1721.4914870449988</v>
      </c>
      <c r="V39" s="84">
        <f t="shared" si="29"/>
        <v>0</v>
      </c>
      <c r="W39" s="85">
        <f t="shared" si="30"/>
        <v>0</v>
      </c>
      <c r="X39" s="86">
        <f t="shared" si="7"/>
        <v>0</v>
      </c>
      <c r="Y39" s="87">
        <f t="shared" si="31"/>
        <v>0</v>
      </c>
      <c r="Z39" s="101">
        <f t="shared" si="32"/>
        <v>0</v>
      </c>
      <c r="AA39" s="85">
        <f t="shared" si="33"/>
        <v>0</v>
      </c>
      <c r="AB39" s="86">
        <f t="shared" si="8"/>
        <v>0</v>
      </c>
      <c r="AC39" s="87">
        <f t="shared" si="34"/>
        <v>0</v>
      </c>
      <c r="AD39" s="132">
        <f t="shared" si="37"/>
        <v>0</v>
      </c>
      <c r="AE39" s="132">
        <f t="shared" si="9"/>
        <v>0</v>
      </c>
      <c r="AF39" s="132">
        <f t="shared" si="35"/>
        <v>0</v>
      </c>
      <c r="AG39" s="133">
        <f t="shared" si="10"/>
        <v>0</v>
      </c>
      <c r="AH39" s="124">
        <f t="shared" si="36"/>
        <v>0</v>
      </c>
      <c r="AI39" s="125">
        <f t="shared" si="11"/>
        <v>0</v>
      </c>
      <c r="AJ39" s="125">
        <v>0</v>
      </c>
      <c r="AK39" s="126">
        <f t="shared" si="12"/>
        <v>0</v>
      </c>
      <c r="AL39" s="22">
        <f t="shared" si="13"/>
        <v>1085488.4621470093</v>
      </c>
      <c r="AM39" s="22">
        <f t="shared" si="13"/>
        <v>2597.1134567916524</v>
      </c>
      <c r="AN39" s="22">
        <f t="shared" si="13"/>
        <v>2598.502871478549</v>
      </c>
      <c r="AO39" s="23">
        <f t="shared" si="13"/>
        <v>5195.6163282702018</v>
      </c>
    </row>
    <row r="40" spans="1:41" x14ac:dyDescent="0.25">
      <c r="A40" s="7">
        <v>19</v>
      </c>
      <c r="B40" s="56">
        <f t="shared" si="14"/>
        <v>356807.36817801074</v>
      </c>
      <c r="C40" s="57">
        <f t="shared" si="15"/>
        <v>888.76472653952533</v>
      </c>
      <c r="D40" s="57">
        <f t="shared" si="16"/>
        <v>327.0734208298432</v>
      </c>
      <c r="E40" s="58">
        <f t="shared" si="2"/>
        <v>1215.8381473693685</v>
      </c>
      <c r="F40" s="56">
        <f t="shared" si="17"/>
        <v>0</v>
      </c>
      <c r="G40" s="57">
        <f t="shared" si="18"/>
        <v>0</v>
      </c>
      <c r="H40" s="57">
        <f t="shared" si="19"/>
        <v>0</v>
      </c>
      <c r="I40" s="58">
        <f t="shared" si="3"/>
        <v>0</v>
      </c>
      <c r="J40" s="56">
        <f t="shared" si="20"/>
        <v>353849.98474230169</v>
      </c>
      <c r="K40" s="57">
        <f t="shared" si="21"/>
        <v>1078.7867447148283</v>
      </c>
      <c r="L40" s="57">
        <f t="shared" si="22"/>
        <v>1179.4999491410058</v>
      </c>
      <c r="M40" s="58">
        <f t="shared" si="4"/>
        <v>2258.2866938558341</v>
      </c>
      <c r="N40" s="56">
        <f t="shared" si="23"/>
        <v>0</v>
      </c>
      <c r="O40" s="57">
        <f t="shared" si="24"/>
        <v>0</v>
      </c>
      <c r="P40" s="57">
        <f t="shared" si="25"/>
        <v>0</v>
      </c>
      <c r="Q40" s="58">
        <f t="shared" si="5"/>
        <v>0</v>
      </c>
      <c r="R40" s="84">
        <f t="shared" si="26"/>
        <v>372854.38576285506</v>
      </c>
      <c r="S40" s="85">
        <f t="shared" si="27"/>
        <v>636.86868104841324</v>
      </c>
      <c r="T40" s="86">
        <f t="shared" si="6"/>
        <v>1087.4919584749939</v>
      </c>
      <c r="U40" s="87">
        <f t="shared" si="28"/>
        <v>1724.3606395234071</v>
      </c>
      <c r="V40" s="84">
        <f t="shared" si="29"/>
        <v>0</v>
      </c>
      <c r="W40" s="85">
        <f t="shared" si="30"/>
        <v>0</v>
      </c>
      <c r="X40" s="86">
        <f t="shared" si="7"/>
        <v>0</v>
      </c>
      <c r="Y40" s="87">
        <f t="shared" si="31"/>
        <v>0</v>
      </c>
      <c r="Z40" s="101">
        <f t="shared" si="32"/>
        <v>0</v>
      </c>
      <c r="AA40" s="85">
        <f t="shared" si="33"/>
        <v>0</v>
      </c>
      <c r="AB40" s="86">
        <f t="shared" si="8"/>
        <v>0</v>
      </c>
      <c r="AC40" s="87">
        <f t="shared" si="34"/>
        <v>0</v>
      </c>
      <c r="AD40" s="132">
        <f t="shared" si="37"/>
        <v>0</v>
      </c>
      <c r="AE40" s="132">
        <f t="shared" si="9"/>
        <v>0</v>
      </c>
      <c r="AF40" s="132">
        <f t="shared" si="35"/>
        <v>0</v>
      </c>
      <c r="AG40" s="133">
        <f t="shared" si="10"/>
        <v>0</v>
      </c>
      <c r="AH40" s="124">
        <f t="shared" si="36"/>
        <v>0</v>
      </c>
      <c r="AI40" s="125">
        <f t="shared" si="11"/>
        <v>0</v>
      </c>
      <c r="AJ40" s="125">
        <v>0</v>
      </c>
      <c r="AK40" s="126">
        <f t="shared" si="12"/>
        <v>0</v>
      </c>
      <c r="AL40" s="22">
        <f t="shared" si="13"/>
        <v>1083511.7386831674</v>
      </c>
      <c r="AM40" s="22">
        <f t="shared" si="13"/>
        <v>2604.4201523027668</v>
      </c>
      <c r="AN40" s="22">
        <f t="shared" si="13"/>
        <v>2594.0653284458431</v>
      </c>
      <c r="AO40" s="23">
        <f t="shared" si="13"/>
        <v>5198.4854807486099</v>
      </c>
    </row>
    <row r="41" spans="1:41" x14ac:dyDescent="0.25">
      <c r="A41" s="7">
        <v>20</v>
      </c>
      <c r="B41" s="56">
        <f t="shared" si="14"/>
        <v>355918.60345147119</v>
      </c>
      <c r="C41" s="57">
        <f t="shared" si="15"/>
        <v>889.57942753885322</v>
      </c>
      <c r="D41" s="57">
        <f t="shared" si="16"/>
        <v>326.2587198305153</v>
      </c>
      <c r="E41" s="58">
        <f t="shared" si="2"/>
        <v>1215.8381473693685</v>
      </c>
      <c r="F41" s="56">
        <f t="shared" si="17"/>
        <v>0</v>
      </c>
      <c r="G41" s="57">
        <f t="shared" si="18"/>
        <v>0</v>
      </c>
      <c r="H41" s="57">
        <f t="shared" si="19"/>
        <v>0</v>
      </c>
      <c r="I41" s="58">
        <f t="shared" si="3"/>
        <v>0</v>
      </c>
      <c r="J41" s="56">
        <f t="shared" si="20"/>
        <v>352771.19799758686</v>
      </c>
      <c r="K41" s="57">
        <f t="shared" si="21"/>
        <v>1082.3827005305445</v>
      </c>
      <c r="L41" s="57">
        <f t="shared" si="22"/>
        <v>1175.9039933252895</v>
      </c>
      <c r="M41" s="58">
        <f t="shared" si="4"/>
        <v>2258.2866938558341</v>
      </c>
      <c r="N41" s="56">
        <f t="shared" si="23"/>
        <v>0</v>
      </c>
      <c r="O41" s="57">
        <f t="shared" si="24"/>
        <v>0</v>
      </c>
      <c r="P41" s="57">
        <f t="shared" si="25"/>
        <v>0</v>
      </c>
      <c r="Q41" s="58">
        <f t="shared" si="5"/>
        <v>0</v>
      </c>
      <c r="R41" s="84">
        <f t="shared" si="26"/>
        <v>372837.87961027637</v>
      </c>
      <c r="S41" s="85">
        <f t="shared" si="27"/>
        <v>639.7907583926401</v>
      </c>
      <c r="T41" s="86">
        <f t="shared" si="6"/>
        <v>1087.4438155299729</v>
      </c>
      <c r="U41" s="87">
        <f t="shared" si="28"/>
        <v>1727.234573922613</v>
      </c>
      <c r="V41" s="84">
        <f t="shared" si="29"/>
        <v>0</v>
      </c>
      <c r="W41" s="85">
        <f t="shared" si="30"/>
        <v>0</v>
      </c>
      <c r="X41" s="86">
        <f t="shared" si="7"/>
        <v>0</v>
      </c>
      <c r="Y41" s="87">
        <f t="shared" si="31"/>
        <v>0</v>
      </c>
      <c r="Z41" s="101">
        <f t="shared" si="32"/>
        <v>0</v>
      </c>
      <c r="AA41" s="85">
        <f t="shared" si="33"/>
        <v>0</v>
      </c>
      <c r="AB41" s="86">
        <f t="shared" si="8"/>
        <v>0</v>
      </c>
      <c r="AC41" s="87">
        <f t="shared" si="34"/>
        <v>0</v>
      </c>
      <c r="AD41" s="132">
        <f t="shared" si="37"/>
        <v>0</v>
      </c>
      <c r="AE41" s="132">
        <f t="shared" si="9"/>
        <v>0</v>
      </c>
      <c r="AF41" s="132">
        <f t="shared" si="35"/>
        <v>0</v>
      </c>
      <c r="AG41" s="133">
        <f t="shared" si="10"/>
        <v>0</v>
      </c>
      <c r="AH41" s="124">
        <f t="shared" si="36"/>
        <v>0</v>
      </c>
      <c r="AI41" s="125">
        <f t="shared" si="11"/>
        <v>0</v>
      </c>
      <c r="AJ41" s="125">
        <v>0</v>
      </c>
      <c r="AK41" s="126">
        <f t="shared" si="12"/>
        <v>0</v>
      </c>
      <c r="AL41" s="22">
        <f t="shared" si="13"/>
        <v>1081527.6810593344</v>
      </c>
      <c r="AM41" s="22">
        <f t="shared" si="13"/>
        <v>2611.7528864620381</v>
      </c>
      <c r="AN41" s="22">
        <f t="shared" si="13"/>
        <v>2589.6065286857774</v>
      </c>
      <c r="AO41" s="23">
        <f t="shared" si="13"/>
        <v>5201.3594151478155</v>
      </c>
    </row>
    <row r="42" spans="1:41" x14ac:dyDescent="0.25">
      <c r="A42" s="7">
        <v>21</v>
      </c>
      <c r="B42" s="56">
        <f t="shared" si="14"/>
        <v>355029.02402393235</v>
      </c>
      <c r="C42" s="57">
        <f t="shared" si="15"/>
        <v>890.39487534743046</v>
      </c>
      <c r="D42" s="57">
        <f t="shared" si="16"/>
        <v>325.44327202193801</v>
      </c>
      <c r="E42" s="58">
        <f t="shared" si="2"/>
        <v>1215.8381473693685</v>
      </c>
      <c r="F42" s="56">
        <f t="shared" si="17"/>
        <v>0</v>
      </c>
      <c r="G42" s="57">
        <f t="shared" si="18"/>
        <v>0</v>
      </c>
      <c r="H42" s="57">
        <f t="shared" si="19"/>
        <v>0</v>
      </c>
      <c r="I42" s="58">
        <f t="shared" si="3"/>
        <v>0</v>
      </c>
      <c r="J42" s="56">
        <f t="shared" si="20"/>
        <v>351688.81529705634</v>
      </c>
      <c r="K42" s="57">
        <f t="shared" si="21"/>
        <v>1085.9906428656461</v>
      </c>
      <c r="L42" s="57">
        <f t="shared" si="22"/>
        <v>1172.296050990188</v>
      </c>
      <c r="M42" s="58">
        <f t="shared" si="4"/>
        <v>2258.2866938558341</v>
      </c>
      <c r="N42" s="56">
        <f t="shared" si="23"/>
        <v>0</v>
      </c>
      <c r="O42" s="57">
        <f t="shared" si="24"/>
        <v>0</v>
      </c>
      <c r="P42" s="57">
        <f t="shared" si="25"/>
        <v>0</v>
      </c>
      <c r="Q42" s="58">
        <f t="shared" si="5"/>
        <v>0</v>
      </c>
      <c r="R42" s="84">
        <f t="shared" si="26"/>
        <v>372818.41899997019</v>
      </c>
      <c r="S42" s="85">
        <f t="shared" si="27"/>
        <v>642.72624279590423</v>
      </c>
      <c r="T42" s="86">
        <f t="shared" si="6"/>
        <v>1087.3870554165799</v>
      </c>
      <c r="U42" s="87">
        <f t="shared" si="28"/>
        <v>1730.1132982124841</v>
      </c>
      <c r="V42" s="84">
        <f t="shared" si="29"/>
        <v>0</v>
      </c>
      <c r="W42" s="85">
        <f t="shared" si="30"/>
        <v>0</v>
      </c>
      <c r="X42" s="86">
        <f t="shared" si="7"/>
        <v>0</v>
      </c>
      <c r="Y42" s="87">
        <f t="shared" si="31"/>
        <v>0</v>
      </c>
      <c r="Z42" s="101">
        <f t="shared" si="32"/>
        <v>0</v>
      </c>
      <c r="AA42" s="85">
        <f t="shared" si="33"/>
        <v>0</v>
      </c>
      <c r="AB42" s="86">
        <f t="shared" si="8"/>
        <v>0</v>
      </c>
      <c r="AC42" s="87">
        <f t="shared" si="34"/>
        <v>0</v>
      </c>
      <c r="AD42" s="132">
        <f t="shared" si="37"/>
        <v>0</v>
      </c>
      <c r="AE42" s="132">
        <f t="shared" si="9"/>
        <v>0</v>
      </c>
      <c r="AF42" s="132">
        <f t="shared" si="35"/>
        <v>0</v>
      </c>
      <c r="AG42" s="133">
        <f t="shared" si="10"/>
        <v>0</v>
      </c>
      <c r="AH42" s="124">
        <f t="shared" si="36"/>
        <v>0</v>
      </c>
      <c r="AI42" s="125">
        <f t="shared" si="11"/>
        <v>0</v>
      </c>
      <c r="AJ42" s="125">
        <v>0</v>
      </c>
      <c r="AK42" s="126">
        <f t="shared" si="12"/>
        <v>0</v>
      </c>
      <c r="AL42" s="22">
        <f t="shared" si="13"/>
        <v>1079536.2583209588</v>
      </c>
      <c r="AM42" s="22">
        <f t="shared" si="13"/>
        <v>2619.1117610089805</v>
      </c>
      <c r="AN42" s="22">
        <f t="shared" si="13"/>
        <v>2585.1263784287057</v>
      </c>
      <c r="AO42" s="23">
        <f t="shared" si="13"/>
        <v>5204.2381394376862</v>
      </c>
    </row>
    <row r="43" spans="1:41" x14ac:dyDescent="0.25">
      <c r="A43" s="7">
        <v>22</v>
      </c>
      <c r="B43" s="56">
        <f t="shared" si="14"/>
        <v>354138.62914858491</v>
      </c>
      <c r="C43" s="57">
        <f t="shared" si="15"/>
        <v>891.21107064983221</v>
      </c>
      <c r="D43" s="57">
        <f t="shared" si="16"/>
        <v>324.62707671953621</v>
      </c>
      <c r="E43" s="58">
        <f t="shared" si="2"/>
        <v>1215.8381473693685</v>
      </c>
      <c r="F43" s="56">
        <f t="shared" si="17"/>
        <v>0</v>
      </c>
      <c r="G43" s="57">
        <f t="shared" si="18"/>
        <v>0</v>
      </c>
      <c r="H43" s="57">
        <f t="shared" si="19"/>
        <v>0</v>
      </c>
      <c r="I43" s="58">
        <f t="shared" si="3"/>
        <v>0</v>
      </c>
      <c r="J43" s="56">
        <f t="shared" si="20"/>
        <v>350602.82465419068</v>
      </c>
      <c r="K43" s="57">
        <f t="shared" si="21"/>
        <v>1089.6106116751985</v>
      </c>
      <c r="L43" s="57">
        <f t="shared" si="22"/>
        <v>1168.6760821806356</v>
      </c>
      <c r="M43" s="58">
        <f t="shared" si="4"/>
        <v>2258.2866938558341</v>
      </c>
      <c r="N43" s="56">
        <f t="shared" si="23"/>
        <v>0</v>
      </c>
      <c r="O43" s="57">
        <f t="shared" si="24"/>
        <v>0</v>
      </c>
      <c r="P43" s="57">
        <f t="shared" si="25"/>
        <v>0</v>
      </c>
      <c r="Q43" s="58">
        <f t="shared" si="5"/>
        <v>0</v>
      </c>
      <c r="R43" s="84">
        <f t="shared" si="26"/>
        <v>372795.98557843629</v>
      </c>
      <c r="S43" s="85">
        <f t="shared" si="27"/>
        <v>645.67519577239909</v>
      </c>
      <c r="T43" s="86">
        <f t="shared" si="6"/>
        <v>1087.3216246037725</v>
      </c>
      <c r="U43" s="87">
        <f t="shared" si="28"/>
        <v>1732.9968203761716</v>
      </c>
      <c r="V43" s="84">
        <f t="shared" si="29"/>
        <v>0</v>
      </c>
      <c r="W43" s="85">
        <f t="shared" si="30"/>
        <v>0</v>
      </c>
      <c r="X43" s="86">
        <f t="shared" si="7"/>
        <v>0</v>
      </c>
      <c r="Y43" s="87">
        <f t="shared" si="31"/>
        <v>0</v>
      </c>
      <c r="Z43" s="101">
        <f t="shared" si="32"/>
        <v>0</v>
      </c>
      <c r="AA43" s="85">
        <f t="shared" si="33"/>
        <v>0</v>
      </c>
      <c r="AB43" s="86">
        <f t="shared" si="8"/>
        <v>0</v>
      </c>
      <c r="AC43" s="87">
        <f t="shared" si="34"/>
        <v>0</v>
      </c>
      <c r="AD43" s="132">
        <f t="shared" si="37"/>
        <v>0</v>
      </c>
      <c r="AE43" s="132">
        <f t="shared" si="9"/>
        <v>0</v>
      </c>
      <c r="AF43" s="132">
        <f t="shared" si="35"/>
        <v>0</v>
      </c>
      <c r="AG43" s="133">
        <f t="shared" si="10"/>
        <v>0</v>
      </c>
      <c r="AH43" s="124">
        <f t="shared" si="36"/>
        <v>0</v>
      </c>
      <c r="AI43" s="125">
        <f t="shared" si="11"/>
        <v>0</v>
      </c>
      <c r="AJ43" s="125">
        <v>0</v>
      </c>
      <c r="AK43" s="126">
        <f t="shared" si="12"/>
        <v>0</v>
      </c>
      <c r="AL43" s="22">
        <f t="shared" si="13"/>
        <v>1077537.439381212</v>
      </c>
      <c r="AM43" s="22">
        <f t="shared" si="13"/>
        <v>2626.4968780974295</v>
      </c>
      <c r="AN43" s="22">
        <f t="shared" si="13"/>
        <v>2580.6247835039444</v>
      </c>
      <c r="AO43" s="23">
        <f t="shared" si="13"/>
        <v>5207.1216616013744</v>
      </c>
    </row>
    <row r="44" spans="1:41" x14ac:dyDescent="0.25">
      <c r="A44" s="7">
        <v>23</v>
      </c>
      <c r="B44" s="56">
        <f t="shared" si="14"/>
        <v>353247.41807793506</v>
      </c>
      <c r="C44" s="57">
        <f t="shared" si="15"/>
        <v>892.02801413126133</v>
      </c>
      <c r="D44" s="57">
        <f t="shared" si="16"/>
        <v>323.81013323810714</v>
      </c>
      <c r="E44" s="58">
        <f t="shared" si="2"/>
        <v>1215.8381473693685</v>
      </c>
      <c r="F44" s="56">
        <f t="shared" si="17"/>
        <v>0</v>
      </c>
      <c r="G44" s="57">
        <f t="shared" si="18"/>
        <v>0</v>
      </c>
      <c r="H44" s="57">
        <f t="shared" si="19"/>
        <v>0</v>
      </c>
      <c r="I44" s="58">
        <f t="shared" si="3"/>
        <v>0</v>
      </c>
      <c r="J44" s="56">
        <f t="shared" si="20"/>
        <v>349513.21404251549</v>
      </c>
      <c r="K44" s="57">
        <f t="shared" si="21"/>
        <v>1093.2426470474491</v>
      </c>
      <c r="L44" s="57">
        <f t="shared" si="22"/>
        <v>1165.044046808385</v>
      </c>
      <c r="M44" s="58">
        <f t="shared" si="4"/>
        <v>2258.2866938558341</v>
      </c>
      <c r="N44" s="56">
        <f t="shared" si="23"/>
        <v>0</v>
      </c>
      <c r="O44" s="57">
        <f t="shared" si="24"/>
        <v>0</v>
      </c>
      <c r="P44" s="57">
        <f t="shared" si="25"/>
        <v>0</v>
      </c>
      <c r="Q44" s="58">
        <f t="shared" si="5"/>
        <v>0</v>
      </c>
      <c r="R44" s="84">
        <f t="shared" si="26"/>
        <v>372770.56089996838</v>
      </c>
      <c r="S44" s="85">
        <f t="shared" si="27"/>
        <v>648.63767911855734</v>
      </c>
      <c r="T44" s="86">
        <f t="shared" si="6"/>
        <v>1087.2474692915746</v>
      </c>
      <c r="U44" s="87">
        <f t="shared" si="28"/>
        <v>1735.8851484101319</v>
      </c>
      <c r="V44" s="84">
        <f t="shared" si="29"/>
        <v>0</v>
      </c>
      <c r="W44" s="85">
        <f t="shared" si="30"/>
        <v>0</v>
      </c>
      <c r="X44" s="86">
        <f t="shared" si="7"/>
        <v>0</v>
      </c>
      <c r="Y44" s="87">
        <f t="shared" si="31"/>
        <v>0</v>
      </c>
      <c r="Z44" s="101">
        <f t="shared" si="32"/>
        <v>0</v>
      </c>
      <c r="AA44" s="85">
        <f t="shared" si="33"/>
        <v>0</v>
      </c>
      <c r="AB44" s="86">
        <f t="shared" si="8"/>
        <v>0</v>
      </c>
      <c r="AC44" s="87">
        <f t="shared" si="34"/>
        <v>0</v>
      </c>
      <c r="AD44" s="132">
        <f t="shared" si="37"/>
        <v>0</v>
      </c>
      <c r="AE44" s="132">
        <f t="shared" si="9"/>
        <v>0</v>
      </c>
      <c r="AF44" s="132">
        <f t="shared" si="35"/>
        <v>0</v>
      </c>
      <c r="AG44" s="133">
        <f t="shared" si="10"/>
        <v>0</v>
      </c>
      <c r="AH44" s="124">
        <f t="shared" si="36"/>
        <v>0</v>
      </c>
      <c r="AI44" s="125">
        <f t="shared" si="11"/>
        <v>0</v>
      </c>
      <c r="AJ44" s="125">
        <v>0</v>
      </c>
      <c r="AK44" s="126">
        <f t="shared" si="12"/>
        <v>0</v>
      </c>
      <c r="AL44" s="22">
        <f t="shared" si="13"/>
        <v>1075531.1930204188</v>
      </c>
      <c r="AM44" s="22">
        <f t="shared" si="13"/>
        <v>2633.9083402972674</v>
      </c>
      <c r="AN44" s="22">
        <f t="shared" si="13"/>
        <v>2576.1016493380666</v>
      </c>
      <c r="AO44" s="23">
        <f t="shared" si="13"/>
        <v>5210.0099896353349</v>
      </c>
    </row>
    <row r="45" spans="1:41" x14ac:dyDescent="0.25">
      <c r="A45" s="7">
        <v>24</v>
      </c>
      <c r="B45" s="56">
        <f t="shared" si="14"/>
        <v>352355.39006380382</v>
      </c>
      <c r="C45" s="57">
        <f t="shared" si="15"/>
        <v>892.84570647754822</v>
      </c>
      <c r="D45" s="57">
        <f t="shared" si="16"/>
        <v>322.99244089182019</v>
      </c>
      <c r="E45" s="58">
        <f t="shared" si="2"/>
        <v>1215.8381473693685</v>
      </c>
      <c r="F45" s="56">
        <f t="shared" si="17"/>
        <v>0</v>
      </c>
      <c r="G45" s="57">
        <f t="shared" si="18"/>
        <v>0</v>
      </c>
      <c r="H45" s="57">
        <f t="shared" si="19"/>
        <v>0</v>
      </c>
      <c r="I45" s="58">
        <f t="shared" si="3"/>
        <v>0</v>
      </c>
      <c r="J45" s="56">
        <f t="shared" si="20"/>
        <v>348419.97139546805</v>
      </c>
      <c r="K45" s="57">
        <f t="shared" si="21"/>
        <v>1096.8867892042738</v>
      </c>
      <c r="L45" s="57">
        <f t="shared" si="22"/>
        <v>1161.3999046515603</v>
      </c>
      <c r="M45" s="58">
        <f t="shared" si="4"/>
        <v>2258.2866938558341</v>
      </c>
      <c r="N45" s="56">
        <f t="shared" si="23"/>
        <v>0</v>
      </c>
      <c r="O45" s="57">
        <f t="shared" si="24"/>
        <v>0</v>
      </c>
      <c r="P45" s="57">
        <f t="shared" si="25"/>
        <v>0</v>
      </c>
      <c r="Q45" s="58">
        <f t="shared" si="5"/>
        <v>0</v>
      </c>
      <c r="R45" s="84">
        <f t="shared" si="26"/>
        <v>372742.1264262179</v>
      </c>
      <c r="S45" s="85">
        <f t="shared" si="27"/>
        <v>651.6137549143466</v>
      </c>
      <c r="T45" s="86">
        <f t="shared" si="6"/>
        <v>1087.1645354098023</v>
      </c>
      <c r="U45" s="87">
        <f t="shared" si="28"/>
        <v>1738.7782903241489</v>
      </c>
      <c r="V45" s="84">
        <f t="shared" si="29"/>
        <v>0</v>
      </c>
      <c r="W45" s="85">
        <f t="shared" si="30"/>
        <v>0</v>
      </c>
      <c r="X45" s="86">
        <f t="shared" si="7"/>
        <v>0</v>
      </c>
      <c r="Y45" s="87">
        <f t="shared" si="31"/>
        <v>0</v>
      </c>
      <c r="Z45" s="101">
        <f t="shared" si="32"/>
        <v>0</v>
      </c>
      <c r="AA45" s="85">
        <f t="shared" si="33"/>
        <v>0</v>
      </c>
      <c r="AB45" s="86">
        <f t="shared" si="8"/>
        <v>0</v>
      </c>
      <c r="AC45" s="87">
        <f t="shared" si="34"/>
        <v>0</v>
      </c>
      <c r="AD45" s="132">
        <f t="shared" si="37"/>
        <v>0</v>
      </c>
      <c r="AE45" s="132">
        <f t="shared" si="9"/>
        <v>0</v>
      </c>
      <c r="AF45" s="132">
        <f t="shared" si="35"/>
        <v>0</v>
      </c>
      <c r="AG45" s="133">
        <f t="shared" si="10"/>
        <v>0</v>
      </c>
      <c r="AH45" s="124">
        <f t="shared" si="36"/>
        <v>0</v>
      </c>
      <c r="AI45" s="125">
        <f t="shared" si="11"/>
        <v>0</v>
      </c>
      <c r="AJ45" s="125">
        <v>0</v>
      </c>
      <c r="AK45" s="126">
        <f t="shared" si="12"/>
        <v>0</v>
      </c>
      <c r="AL45" s="22">
        <f t="shared" si="13"/>
        <v>1073517.4878854898</v>
      </c>
      <c r="AM45" s="22">
        <f t="shared" si="13"/>
        <v>2641.3462505961688</v>
      </c>
      <c r="AN45" s="22">
        <f t="shared" si="13"/>
        <v>2571.5568809531828</v>
      </c>
      <c r="AO45" s="23">
        <f t="shared" si="13"/>
        <v>5212.9031315493512</v>
      </c>
    </row>
    <row r="46" spans="1:41" x14ac:dyDescent="0.25">
      <c r="A46" s="7">
        <v>25</v>
      </c>
      <c r="B46" s="56">
        <f t="shared" si="14"/>
        <v>351462.54435732629</v>
      </c>
      <c r="C46" s="57">
        <f t="shared" si="15"/>
        <v>893.66414837515265</v>
      </c>
      <c r="D46" s="57">
        <f t="shared" si="16"/>
        <v>322.17399899421582</v>
      </c>
      <c r="E46" s="58">
        <f t="shared" si="2"/>
        <v>1215.8381473693685</v>
      </c>
      <c r="F46" s="56">
        <f t="shared" si="17"/>
        <v>0</v>
      </c>
      <c r="G46" s="57">
        <f t="shared" si="18"/>
        <v>0</v>
      </c>
      <c r="H46" s="57">
        <f t="shared" si="19"/>
        <v>0</v>
      </c>
      <c r="I46" s="58">
        <f t="shared" si="3"/>
        <v>0</v>
      </c>
      <c r="J46" s="56">
        <f t="shared" si="20"/>
        <v>347323.08460626379</v>
      </c>
      <c r="K46" s="57">
        <f t="shared" si="21"/>
        <v>1100.5430785016213</v>
      </c>
      <c r="L46" s="57">
        <f t="shared" si="22"/>
        <v>1157.7436153542128</v>
      </c>
      <c r="M46" s="58">
        <f t="shared" si="4"/>
        <v>2258.2866938558341</v>
      </c>
      <c r="N46" s="56">
        <f t="shared" si="23"/>
        <v>0</v>
      </c>
      <c r="O46" s="57">
        <f t="shared" si="24"/>
        <v>0</v>
      </c>
      <c r="P46" s="57">
        <f t="shared" si="25"/>
        <v>0</v>
      </c>
      <c r="Q46" s="58">
        <f t="shared" si="5"/>
        <v>0</v>
      </c>
      <c r="R46" s="84">
        <f t="shared" si="26"/>
        <v>372710.66352575569</v>
      </c>
      <c r="S46" s="85">
        <f t="shared" si="27"/>
        <v>654.60348552456844</v>
      </c>
      <c r="T46" s="86">
        <f t="shared" si="6"/>
        <v>1087.0727686167875</v>
      </c>
      <c r="U46" s="87">
        <f t="shared" si="28"/>
        <v>1741.6762541413559</v>
      </c>
      <c r="V46" s="84">
        <f t="shared" si="29"/>
        <v>0</v>
      </c>
      <c r="W46" s="85">
        <f t="shared" si="30"/>
        <v>0</v>
      </c>
      <c r="X46" s="86">
        <f t="shared" si="7"/>
        <v>0</v>
      </c>
      <c r="Y46" s="87">
        <f t="shared" si="31"/>
        <v>0</v>
      </c>
      <c r="Z46" s="101">
        <f t="shared" si="32"/>
        <v>0</v>
      </c>
      <c r="AA46" s="85">
        <f t="shared" si="33"/>
        <v>0</v>
      </c>
      <c r="AB46" s="86">
        <f t="shared" si="8"/>
        <v>0</v>
      </c>
      <c r="AC46" s="87">
        <f t="shared" si="34"/>
        <v>0</v>
      </c>
      <c r="AD46" s="132">
        <f t="shared" si="37"/>
        <v>0</v>
      </c>
      <c r="AE46" s="132">
        <f t="shared" si="9"/>
        <v>0</v>
      </c>
      <c r="AF46" s="132">
        <f t="shared" si="35"/>
        <v>0</v>
      </c>
      <c r="AG46" s="133">
        <f t="shared" si="10"/>
        <v>0</v>
      </c>
      <c r="AH46" s="124">
        <f t="shared" si="36"/>
        <v>0</v>
      </c>
      <c r="AI46" s="125">
        <f t="shared" si="11"/>
        <v>0</v>
      </c>
      <c r="AJ46" s="125">
        <v>0</v>
      </c>
      <c r="AK46" s="126">
        <f t="shared" si="12"/>
        <v>0</v>
      </c>
      <c r="AL46" s="22">
        <f t="shared" si="13"/>
        <v>1071496.2924893459</v>
      </c>
      <c r="AM46" s="22">
        <f t="shared" si="13"/>
        <v>2648.8107124013422</v>
      </c>
      <c r="AN46" s="22">
        <f t="shared" si="13"/>
        <v>2566.9903829652162</v>
      </c>
      <c r="AO46" s="23">
        <f t="shared" si="13"/>
        <v>5215.801095366558</v>
      </c>
    </row>
    <row r="47" spans="1:41" x14ac:dyDescent="0.25">
      <c r="A47" s="7">
        <v>26</v>
      </c>
      <c r="B47" s="56">
        <f t="shared" si="14"/>
        <v>350568.88020895113</v>
      </c>
      <c r="C47" s="57">
        <f t="shared" si="15"/>
        <v>894.48334051116331</v>
      </c>
      <c r="D47" s="57">
        <f t="shared" si="16"/>
        <v>321.35480685820522</v>
      </c>
      <c r="E47" s="58">
        <f t="shared" si="2"/>
        <v>1215.8381473693685</v>
      </c>
      <c r="F47" s="56">
        <f t="shared" si="17"/>
        <v>0</v>
      </c>
      <c r="G47" s="57">
        <f t="shared" si="18"/>
        <v>0</v>
      </c>
      <c r="H47" s="57">
        <f t="shared" si="19"/>
        <v>0</v>
      </c>
      <c r="I47" s="58">
        <f t="shared" si="3"/>
        <v>0</v>
      </c>
      <c r="J47" s="56">
        <f t="shared" si="20"/>
        <v>346222.54152776219</v>
      </c>
      <c r="K47" s="57">
        <f t="shared" si="21"/>
        <v>1104.2115554299601</v>
      </c>
      <c r="L47" s="57">
        <f t="shared" si="22"/>
        <v>1154.075138425874</v>
      </c>
      <c r="M47" s="58">
        <f t="shared" si="4"/>
        <v>2258.2866938558341</v>
      </c>
      <c r="N47" s="56">
        <f t="shared" si="23"/>
        <v>0</v>
      </c>
      <c r="O47" s="57">
        <f t="shared" si="24"/>
        <v>0</v>
      </c>
      <c r="P47" s="57">
        <f t="shared" si="25"/>
        <v>0</v>
      </c>
      <c r="Q47" s="58">
        <f t="shared" si="5"/>
        <v>0</v>
      </c>
      <c r="R47" s="84">
        <f t="shared" si="26"/>
        <v>372676.15347363148</v>
      </c>
      <c r="S47" s="85">
        <f t="shared" si="27"/>
        <v>657.60693360016649</v>
      </c>
      <c r="T47" s="86">
        <f t="shared" si="6"/>
        <v>1086.9721142980918</v>
      </c>
      <c r="U47" s="87">
        <f t="shared" si="28"/>
        <v>1744.5790478982583</v>
      </c>
      <c r="V47" s="84">
        <f t="shared" si="29"/>
        <v>0</v>
      </c>
      <c r="W47" s="85">
        <f t="shared" si="30"/>
        <v>0</v>
      </c>
      <c r="X47" s="86">
        <f t="shared" si="7"/>
        <v>0</v>
      </c>
      <c r="Y47" s="87">
        <f t="shared" si="31"/>
        <v>0</v>
      </c>
      <c r="Z47" s="101">
        <f t="shared" si="32"/>
        <v>0</v>
      </c>
      <c r="AA47" s="85">
        <f t="shared" si="33"/>
        <v>0</v>
      </c>
      <c r="AB47" s="86">
        <f t="shared" si="8"/>
        <v>0</v>
      </c>
      <c r="AC47" s="87">
        <f t="shared" si="34"/>
        <v>0</v>
      </c>
      <c r="AD47" s="132">
        <f t="shared" si="37"/>
        <v>0</v>
      </c>
      <c r="AE47" s="132">
        <f t="shared" si="9"/>
        <v>0</v>
      </c>
      <c r="AF47" s="132">
        <f t="shared" si="35"/>
        <v>0</v>
      </c>
      <c r="AG47" s="133">
        <f t="shared" si="10"/>
        <v>0</v>
      </c>
      <c r="AH47" s="124">
        <f t="shared" si="36"/>
        <v>0</v>
      </c>
      <c r="AI47" s="125">
        <f t="shared" si="11"/>
        <v>0</v>
      </c>
      <c r="AJ47" s="125">
        <v>0</v>
      </c>
      <c r="AK47" s="126">
        <f t="shared" si="12"/>
        <v>0</v>
      </c>
      <c r="AL47" s="22">
        <f t="shared" si="13"/>
        <v>1069467.5752103447</v>
      </c>
      <c r="AM47" s="22">
        <f t="shared" si="13"/>
        <v>2656.3018295412899</v>
      </c>
      <c r="AN47" s="22">
        <f t="shared" si="13"/>
        <v>2562.4020595821712</v>
      </c>
      <c r="AO47" s="23">
        <f t="shared" si="13"/>
        <v>5218.7038891234606</v>
      </c>
    </row>
    <row r="48" spans="1:41" x14ac:dyDescent="0.25">
      <c r="A48" s="7">
        <v>27</v>
      </c>
      <c r="B48" s="56">
        <f t="shared" si="14"/>
        <v>349674.39686843997</v>
      </c>
      <c r="C48" s="57">
        <f t="shared" si="15"/>
        <v>895.30328357329847</v>
      </c>
      <c r="D48" s="57">
        <f t="shared" si="16"/>
        <v>320.53486379607</v>
      </c>
      <c r="E48" s="58">
        <f t="shared" si="2"/>
        <v>1215.8381473693685</v>
      </c>
      <c r="F48" s="56">
        <f t="shared" si="17"/>
        <v>0</v>
      </c>
      <c r="G48" s="57">
        <f t="shared" si="18"/>
        <v>0</v>
      </c>
      <c r="H48" s="57">
        <f t="shared" si="19"/>
        <v>0</v>
      </c>
      <c r="I48" s="58">
        <f t="shared" si="3"/>
        <v>0</v>
      </c>
      <c r="J48" s="56">
        <f t="shared" si="20"/>
        <v>345118.32997233223</v>
      </c>
      <c r="K48" s="57">
        <f t="shared" si="21"/>
        <v>1107.8922606147266</v>
      </c>
      <c r="L48" s="57">
        <f t="shared" si="22"/>
        <v>1150.3944332411074</v>
      </c>
      <c r="M48" s="58">
        <f t="shared" si="4"/>
        <v>2258.2866938558341</v>
      </c>
      <c r="N48" s="56">
        <f t="shared" si="23"/>
        <v>0</v>
      </c>
      <c r="O48" s="57">
        <f t="shared" si="24"/>
        <v>0</v>
      </c>
      <c r="P48" s="57">
        <f t="shared" si="25"/>
        <v>0</v>
      </c>
      <c r="Q48" s="58">
        <f t="shared" si="5"/>
        <v>0</v>
      </c>
      <c r="R48" s="84">
        <f t="shared" si="26"/>
        <v>372638.57745093142</v>
      </c>
      <c r="S48" s="85">
        <f t="shared" si="27"/>
        <v>660.62416207953879</v>
      </c>
      <c r="T48" s="86">
        <f t="shared" si="6"/>
        <v>1086.8625175652166</v>
      </c>
      <c r="U48" s="87">
        <f t="shared" si="28"/>
        <v>1747.4866796447554</v>
      </c>
      <c r="V48" s="84">
        <f t="shared" si="29"/>
        <v>0</v>
      </c>
      <c r="W48" s="85">
        <f t="shared" si="30"/>
        <v>0</v>
      </c>
      <c r="X48" s="86">
        <f t="shared" si="7"/>
        <v>0</v>
      </c>
      <c r="Y48" s="87">
        <f t="shared" si="31"/>
        <v>0</v>
      </c>
      <c r="Z48" s="101">
        <f t="shared" si="32"/>
        <v>0</v>
      </c>
      <c r="AA48" s="85">
        <f t="shared" si="33"/>
        <v>0</v>
      </c>
      <c r="AB48" s="86">
        <f t="shared" si="8"/>
        <v>0</v>
      </c>
      <c r="AC48" s="87">
        <f t="shared" si="34"/>
        <v>0</v>
      </c>
      <c r="AD48" s="132">
        <f t="shared" si="37"/>
        <v>0</v>
      </c>
      <c r="AE48" s="132">
        <f t="shared" si="9"/>
        <v>0</v>
      </c>
      <c r="AF48" s="132">
        <f t="shared" si="35"/>
        <v>0</v>
      </c>
      <c r="AG48" s="133">
        <f t="shared" si="10"/>
        <v>0</v>
      </c>
      <c r="AH48" s="124">
        <f t="shared" si="36"/>
        <v>0</v>
      </c>
      <c r="AI48" s="125">
        <f t="shared" si="11"/>
        <v>0</v>
      </c>
      <c r="AJ48" s="125">
        <v>0</v>
      </c>
      <c r="AK48" s="126">
        <f t="shared" si="12"/>
        <v>0</v>
      </c>
      <c r="AL48" s="22">
        <f t="shared" si="13"/>
        <v>1067431.3042917037</v>
      </c>
      <c r="AM48" s="22">
        <f t="shared" si="13"/>
        <v>2663.8197062675636</v>
      </c>
      <c r="AN48" s="22">
        <f t="shared" si="13"/>
        <v>2557.791814602394</v>
      </c>
      <c r="AO48" s="23">
        <f t="shared" si="13"/>
        <v>5221.6115208699575</v>
      </c>
    </row>
    <row r="49" spans="1:41" x14ac:dyDescent="0.25">
      <c r="A49" s="7">
        <v>28</v>
      </c>
      <c r="B49" s="56">
        <f t="shared" si="14"/>
        <v>348779.09358486667</v>
      </c>
      <c r="C49" s="57">
        <f t="shared" si="15"/>
        <v>896.1239782499074</v>
      </c>
      <c r="D49" s="57">
        <f t="shared" si="16"/>
        <v>319.71416911946113</v>
      </c>
      <c r="E49" s="58">
        <f t="shared" si="2"/>
        <v>1215.8381473693685</v>
      </c>
      <c r="F49" s="56">
        <f t="shared" si="17"/>
        <v>0</v>
      </c>
      <c r="G49" s="57">
        <f t="shared" si="18"/>
        <v>0</v>
      </c>
      <c r="H49" s="57">
        <f t="shared" si="19"/>
        <v>0</v>
      </c>
      <c r="I49" s="58">
        <f t="shared" si="3"/>
        <v>0</v>
      </c>
      <c r="J49" s="56">
        <f t="shared" si="20"/>
        <v>344010.4377117175</v>
      </c>
      <c r="K49" s="57">
        <f t="shared" si="21"/>
        <v>1111.5852348167757</v>
      </c>
      <c r="L49" s="57">
        <f t="shared" si="22"/>
        <v>1146.7014590390584</v>
      </c>
      <c r="M49" s="58">
        <f t="shared" si="4"/>
        <v>2258.2866938558341</v>
      </c>
      <c r="N49" s="56">
        <f t="shared" si="23"/>
        <v>0</v>
      </c>
      <c r="O49" s="57">
        <f t="shared" si="24"/>
        <v>0</v>
      </c>
      <c r="P49" s="57">
        <f t="shared" si="25"/>
        <v>0</v>
      </c>
      <c r="Q49" s="58">
        <f t="shared" si="5"/>
        <v>0</v>
      </c>
      <c r="R49" s="84">
        <f t="shared" si="26"/>
        <v>372597.91654433333</v>
      </c>
      <c r="S49" s="85">
        <f t="shared" si="27"/>
        <v>663.65523418985777</v>
      </c>
      <c r="T49" s="86">
        <f t="shared" si="6"/>
        <v>1086.7439232543056</v>
      </c>
      <c r="U49" s="87">
        <f t="shared" si="28"/>
        <v>1750.3991574441634</v>
      </c>
      <c r="V49" s="84">
        <f t="shared" si="29"/>
        <v>0</v>
      </c>
      <c r="W49" s="85">
        <f t="shared" si="30"/>
        <v>0</v>
      </c>
      <c r="X49" s="86">
        <f t="shared" si="7"/>
        <v>0</v>
      </c>
      <c r="Y49" s="87">
        <f t="shared" si="31"/>
        <v>0</v>
      </c>
      <c r="Z49" s="101">
        <f t="shared" si="32"/>
        <v>0</v>
      </c>
      <c r="AA49" s="85">
        <f t="shared" si="33"/>
        <v>0</v>
      </c>
      <c r="AB49" s="86">
        <f t="shared" si="8"/>
        <v>0</v>
      </c>
      <c r="AC49" s="87">
        <f t="shared" si="34"/>
        <v>0</v>
      </c>
      <c r="AD49" s="132">
        <f t="shared" si="37"/>
        <v>0</v>
      </c>
      <c r="AE49" s="132">
        <f t="shared" si="9"/>
        <v>0</v>
      </c>
      <c r="AF49" s="132">
        <f t="shared" si="35"/>
        <v>0</v>
      </c>
      <c r="AG49" s="133">
        <f t="shared" si="10"/>
        <v>0</v>
      </c>
      <c r="AH49" s="124">
        <f t="shared" si="36"/>
        <v>0</v>
      </c>
      <c r="AI49" s="125">
        <f t="shared" si="11"/>
        <v>0</v>
      </c>
      <c r="AJ49" s="125">
        <v>0</v>
      </c>
      <c r="AK49" s="126">
        <f t="shared" si="12"/>
        <v>0</v>
      </c>
      <c r="AL49" s="22">
        <f t="shared" si="13"/>
        <v>1065387.4478409174</v>
      </c>
      <c r="AM49" s="22">
        <f t="shared" si="13"/>
        <v>2671.3644472565411</v>
      </c>
      <c r="AN49" s="22">
        <f t="shared" si="13"/>
        <v>2553.1595514128248</v>
      </c>
      <c r="AO49" s="23">
        <f t="shared" si="13"/>
        <v>5224.5239986693659</v>
      </c>
    </row>
    <row r="50" spans="1:41" x14ac:dyDescent="0.25">
      <c r="A50" s="7">
        <v>29</v>
      </c>
      <c r="B50" s="56">
        <f t="shared" si="14"/>
        <v>347882.96960661677</v>
      </c>
      <c r="C50" s="57">
        <f t="shared" si="15"/>
        <v>896.94542522996971</v>
      </c>
      <c r="D50" s="57">
        <f t="shared" si="16"/>
        <v>318.89272213939876</v>
      </c>
      <c r="E50" s="58">
        <f t="shared" si="2"/>
        <v>1215.8381473693685</v>
      </c>
      <c r="F50" s="56">
        <f t="shared" si="17"/>
        <v>0</v>
      </c>
      <c r="G50" s="57">
        <f t="shared" si="18"/>
        <v>0</v>
      </c>
      <c r="H50" s="57">
        <f t="shared" si="19"/>
        <v>0</v>
      </c>
      <c r="I50" s="58">
        <f t="shared" si="3"/>
        <v>0</v>
      </c>
      <c r="J50" s="56">
        <f t="shared" si="20"/>
        <v>342898.85247690073</v>
      </c>
      <c r="K50" s="57">
        <f t="shared" si="21"/>
        <v>1115.2905189328314</v>
      </c>
      <c r="L50" s="57">
        <f t="shared" si="22"/>
        <v>1142.9961749230026</v>
      </c>
      <c r="M50" s="58">
        <f t="shared" si="4"/>
        <v>2258.2866938558341</v>
      </c>
      <c r="N50" s="56">
        <f t="shared" si="23"/>
        <v>0</v>
      </c>
      <c r="O50" s="57">
        <f t="shared" si="24"/>
        <v>0</v>
      </c>
      <c r="P50" s="57">
        <f t="shared" si="25"/>
        <v>0</v>
      </c>
      <c r="Q50" s="58">
        <f t="shared" si="5"/>
        <v>0</v>
      </c>
      <c r="R50" s="84">
        <f t="shared" si="26"/>
        <v>372554.15174566035</v>
      </c>
      <c r="S50" s="85">
        <f t="shared" si="27"/>
        <v>666.70021344839438</v>
      </c>
      <c r="T50" s="86">
        <f t="shared" si="6"/>
        <v>1086.6162759248427</v>
      </c>
      <c r="U50" s="87">
        <f t="shared" si="28"/>
        <v>1753.3164893732371</v>
      </c>
      <c r="V50" s="84">
        <f t="shared" si="29"/>
        <v>0</v>
      </c>
      <c r="W50" s="85">
        <f t="shared" si="30"/>
        <v>0</v>
      </c>
      <c r="X50" s="86">
        <f t="shared" si="7"/>
        <v>0</v>
      </c>
      <c r="Y50" s="87">
        <f t="shared" si="31"/>
        <v>0</v>
      </c>
      <c r="Z50" s="101">
        <f t="shared" si="32"/>
        <v>0</v>
      </c>
      <c r="AA50" s="85">
        <f t="shared" si="33"/>
        <v>0</v>
      </c>
      <c r="AB50" s="86">
        <f t="shared" si="8"/>
        <v>0</v>
      </c>
      <c r="AC50" s="87">
        <f t="shared" si="34"/>
        <v>0</v>
      </c>
      <c r="AD50" s="132">
        <f t="shared" si="37"/>
        <v>0</v>
      </c>
      <c r="AE50" s="132">
        <f t="shared" si="9"/>
        <v>0</v>
      </c>
      <c r="AF50" s="132">
        <f t="shared" si="35"/>
        <v>0</v>
      </c>
      <c r="AG50" s="133">
        <f t="shared" si="10"/>
        <v>0</v>
      </c>
      <c r="AH50" s="124">
        <f t="shared" si="36"/>
        <v>0</v>
      </c>
      <c r="AI50" s="125">
        <f t="shared" si="11"/>
        <v>0</v>
      </c>
      <c r="AJ50" s="125">
        <v>0</v>
      </c>
      <c r="AK50" s="126">
        <f t="shared" si="12"/>
        <v>0</v>
      </c>
      <c r="AL50" s="22">
        <f t="shared" si="13"/>
        <v>1063335.9738291777</v>
      </c>
      <c r="AM50" s="22">
        <f t="shared" si="13"/>
        <v>2678.9361576111955</v>
      </c>
      <c r="AN50" s="22">
        <f t="shared" si="13"/>
        <v>2548.5051729872439</v>
      </c>
      <c r="AO50" s="23">
        <f t="shared" si="13"/>
        <v>5227.4413305984399</v>
      </c>
    </row>
    <row r="51" spans="1:41" x14ac:dyDescent="0.25">
      <c r="A51" s="7">
        <v>30</v>
      </c>
      <c r="B51" s="56">
        <f t="shared" si="14"/>
        <v>346986.02418138681</v>
      </c>
      <c r="C51" s="57">
        <f t="shared" si="15"/>
        <v>897.76762520309717</v>
      </c>
      <c r="D51" s="57">
        <f t="shared" si="16"/>
        <v>318.07052216627125</v>
      </c>
      <c r="E51" s="58">
        <f t="shared" si="2"/>
        <v>1215.8381473693685</v>
      </c>
      <c r="F51" s="56">
        <f t="shared" si="17"/>
        <v>0</v>
      </c>
      <c r="G51" s="57">
        <f t="shared" si="18"/>
        <v>0</v>
      </c>
      <c r="H51" s="57">
        <f t="shared" si="19"/>
        <v>0</v>
      </c>
      <c r="I51" s="58">
        <f t="shared" si="3"/>
        <v>0</v>
      </c>
      <c r="J51" s="56">
        <f t="shared" si="20"/>
        <v>341783.56195796788</v>
      </c>
      <c r="K51" s="57">
        <f t="shared" si="21"/>
        <v>1119.008153995941</v>
      </c>
      <c r="L51" s="57">
        <f t="shared" si="22"/>
        <v>1139.278539859893</v>
      </c>
      <c r="M51" s="58">
        <f t="shared" si="4"/>
        <v>2258.2866938558341</v>
      </c>
      <c r="N51" s="56">
        <f t="shared" si="23"/>
        <v>0</v>
      </c>
      <c r="O51" s="57">
        <f t="shared" si="24"/>
        <v>0</v>
      </c>
      <c r="P51" s="57">
        <f t="shared" si="25"/>
        <v>0</v>
      </c>
      <c r="Q51" s="58">
        <f t="shared" si="5"/>
        <v>0</v>
      </c>
      <c r="R51" s="84">
        <f t="shared" si="26"/>
        <v>372507.26395143231</v>
      </c>
      <c r="S51" s="85">
        <f t="shared" si="27"/>
        <v>669.75916366384831</v>
      </c>
      <c r="T51" s="86">
        <f t="shared" si="6"/>
        <v>1086.4795198583442</v>
      </c>
      <c r="U51" s="87">
        <f t="shared" si="28"/>
        <v>1756.2386835221926</v>
      </c>
      <c r="V51" s="84">
        <f t="shared" si="29"/>
        <v>0</v>
      </c>
      <c r="W51" s="85">
        <f t="shared" si="30"/>
        <v>0</v>
      </c>
      <c r="X51" s="86">
        <f t="shared" si="7"/>
        <v>0</v>
      </c>
      <c r="Y51" s="87">
        <f t="shared" si="31"/>
        <v>0</v>
      </c>
      <c r="Z51" s="101">
        <f t="shared" si="32"/>
        <v>0</v>
      </c>
      <c r="AA51" s="85">
        <f t="shared" si="33"/>
        <v>0</v>
      </c>
      <c r="AB51" s="86">
        <f t="shared" si="8"/>
        <v>0</v>
      </c>
      <c r="AC51" s="87">
        <f t="shared" si="34"/>
        <v>0</v>
      </c>
      <c r="AD51" s="132">
        <f t="shared" si="37"/>
        <v>0</v>
      </c>
      <c r="AE51" s="132">
        <f t="shared" si="9"/>
        <v>0</v>
      </c>
      <c r="AF51" s="132">
        <f t="shared" si="35"/>
        <v>0</v>
      </c>
      <c r="AG51" s="133">
        <f t="shared" si="10"/>
        <v>0</v>
      </c>
      <c r="AH51" s="124">
        <f t="shared" si="36"/>
        <v>0</v>
      </c>
      <c r="AI51" s="125">
        <f t="shared" si="11"/>
        <v>0</v>
      </c>
      <c r="AJ51" s="125">
        <v>0</v>
      </c>
      <c r="AK51" s="126">
        <f t="shared" si="12"/>
        <v>0</v>
      </c>
      <c r="AL51" s="22">
        <f t="shared" si="13"/>
        <v>1061276.8500907868</v>
      </c>
      <c r="AM51" s="22">
        <f t="shared" si="13"/>
        <v>2686.5349428628865</v>
      </c>
      <c r="AN51" s="22">
        <f t="shared" si="13"/>
        <v>2543.8285818845088</v>
      </c>
      <c r="AO51" s="23">
        <f t="shared" si="13"/>
        <v>5230.3635247473949</v>
      </c>
    </row>
    <row r="52" spans="1:41" x14ac:dyDescent="0.25">
      <c r="A52" s="7">
        <v>31</v>
      </c>
      <c r="B52" s="56">
        <f t="shared" si="14"/>
        <v>346088.25655618368</v>
      </c>
      <c r="C52" s="57">
        <f t="shared" si="15"/>
        <v>898.59057885953348</v>
      </c>
      <c r="D52" s="57">
        <f t="shared" si="16"/>
        <v>317.24756850983505</v>
      </c>
      <c r="E52" s="58">
        <f t="shared" si="2"/>
        <v>1215.8381473693685</v>
      </c>
      <c r="F52" s="56">
        <f t="shared" si="17"/>
        <v>0</v>
      </c>
      <c r="G52" s="57">
        <f t="shared" si="18"/>
        <v>0</v>
      </c>
      <c r="H52" s="57">
        <f t="shared" si="19"/>
        <v>0</v>
      </c>
      <c r="I52" s="58">
        <f t="shared" si="3"/>
        <v>0</v>
      </c>
      <c r="J52" s="56">
        <f t="shared" si="20"/>
        <v>340664.55380397191</v>
      </c>
      <c r="K52" s="57">
        <f t="shared" si="21"/>
        <v>1122.7381811759276</v>
      </c>
      <c r="L52" s="57">
        <f t="shared" si="22"/>
        <v>1135.5485126799065</v>
      </c>
      <c r="M52" s="58">
        <f t="shared" si="4"/>
        <v>2258.2866938558341</v>
      </c>
      <c r="N52" s="56">
        <f t="shared" si="23"/>
        <v>0</v>
      </c>
      <c r="O52" s="57">
        <f t="shared" si="24"/>
        <v>0</v>
      </c>
      <c r="P52" s="57">
        <f t="shared" si="25"/>
        <v>0</v>
      </c>
      <c r="Q52" s="58">
        <f t="shared" si="5"/>
        <v>0</v>
      </c>
      <c r="R52" s="84">
        <f t="shared" si="26"/>
        <v>372457.23396241479</v>
      </c>
      <c r="S52" s="85">
        <f t="shared" si="27"/>
        <v>672.8321489376865</v>
      </c>
      <c r="T52" s="86">
        <f t="shared" si="6"/>
        <v>1086.3335990570431</v>
      </c>
      <c r="U52" s="87">
        <f t="shared" si="28"/>
        <v>1759.1657479947296</v>
      </c>
      <c r="V52" s="84">
        <f t="shared" si="29"/>
        <v>0</v>
      </c>
      <c r="W52" s="85">
        <f t="shared" si="30"/>
        <v>0</v>
      </c>
      <c r="X52" s="86">
        <f t="shared" si="7"/>
        <v>0</v>
      </c>
      <c r="Y52" s="87">
        <f t="shared" si="31"/>
        <v>0</v>
      </c>
      <c r="Z52" s="101">
        <f t="shared" si="32"/>
        <v>0</v>
      </c>
      <c r="AA52" s="85">
        <f t="shared" si="33"/>
        <v>0</v>
      </c>
      <c r="AB52" s="86">
        <f t="shared" si="8"/>
        <v>0</v>
      </c>
      <c r="AC52" s="87">
        <f t="shared" si="34"/>
        <v>0</v>
      </c>
      <c r="AD52" s="132">
        <f t="shared" si="37"/>
        <v>0</v>
      </c>
      <c r="AE52" s="132">
        <f t="shared" si="9"/>
        <v>0</v>
      </c>
      <c r="AF52" s="132">
        <f t="shared" si="35"/>
        <v>0</v>
      </c>
      <c r="AG52" s="133">
        <f t="shared" si="10"/>
        <v>0</v>
      </c>
      <c r="AH52" s="124">
        <f t="shared" si="36"/>
        <v>0</v>
      </c>
      <c r="AI52" s="125">
        <f t="shared" si="11"/>
        <v>0</v>
      </c>
      <c r="AJ52" s="125">
        <v>0</v>
      </c>
      <c r="AK52" s="126">
        <f t="shared" si="12"/>
        <v>0</v>
      </c>
      <c r="AL52" s="22">
        <f t="shared" si="13"/>
        <v>1059210.0443225703</v>
      </c>
      <c r="AM52" s="22">
        <f t="shared" si="13"/>
        <v>2694.1609089731473</v>
      </c>
      <c r="AN52" s="22">
        <f t="shared" si="13"/>
        <v>2539.1296802467846</v>
      </c>
      <c r="AO52" s="23">
        <f t="shared" si="13"/>
        <v>5233.2905892199324</v>
      </c>
    </row>
    <row r="53" spans="1:41" x14ac:dyDescent="0.25">
      <c r="A53" s="7">
        <v>32</v>
      </c>
      <c r="B53" s="56">
        <f t="shared" si="14"/>
        <v>345189.66597732413</v>
      </c>
      <c r="C53" s="57">
        <f t="shared" si="15"/>
        <v>899.4142868901547</v>
      </c>
      <c r="D53" s="57">
        <f t="shared" si="16"/>
        <v>316.42386047921383</v>
      </c>
      <c r="E53" s="58">
        <f t="shared" si="2"/>
        <v>1215.8381473693685</v>
      </c>
      <c r="F53" s="56">
        <f t="shared" si="17"/>
        <v>0</v>
      </c>
      <c r="G53" s="57">
        <f t="shared" si="18"/>
        <v>0</v>
      </c>
      <c r="H53" s="57">
        <f t="shared" si="19"/>
        <v>0</v>
      </c>
      <c r="I53" s="58">
        <f t="shared" si="3"/>
        <v>0</v>
      </c>
      <c r="J53" s="56">
        <f t="shared" si="20"/>
        <v>339541.81562279596</v>
      </c>
      <c r="K53" s="57">
        <f t="shared" si="21"/>
        <v>1126.4806417798475</v>
      </c>
      <c r="L53" s="57">
        <f t="shared" si="22"/>
        <v>1131.8060520759866</v>
      </c>
      <c r="M53" s="58">
        <f t="shared" si="4"/>
        <v>2258.2866938558341</v>
      </c>
      <c r="N53" s="56">
        <f t="shared" si="23"/>
        <v>0</v>
      </c>
      <c r="O53" s="57">
        <f t="shared" si="24"/>
        <v>0</v>
      </c>
      <c r="P53" s="57">
        <f t="shared" si="25"/>
        <v>0</v>
      </c>
      <c r="Q53" s="58">
        <f t="shared" si="5"/>
        <v>0</v>
      </c>
      <c r="R53" s="84">
        <f t="shared" si="26"/>
        <v>372404.04248316627</v>
      </c>
      <c r="S53" s="85">
        <f t="shared" si="27"/>
        <v>675.91923366548576</v>
      </c>
      <c r="T53" s="86">
        <f t="shared" si="6"/>
        <v>1086.1784572425684</v>
      </c>
      <c r="U53" s="87">
        <f t="shared" si="28"/>
        <v>1762.0976909080541</v>
      </c>
      <c r="V53" s="84">
        <f t="shared" si="29"/>
        <v>0</v>
      </c>
      <c r="W53" s="85">
        <f t="shared" si="30"/>
        <v>0</v>
      </c>
      <c r="X53" s="86">
        <f t="shared" si="7"/>
        <v>0</v>
      </c>
      <c r="Y53" s="87">
        <f t="shared" si="31"/>
        <v>0</v>
      </c>
      <c r="Z53" s="101">
        <f t="shared" si="32"/>
        <v>0</v>
      </c>
      <c r="AA53" s="85">
        <f t="shared" si="33"/>
        <v>0</v>
      </c>
      <c r="AB53" s="86">
        <f t="shared" si="8"/>
        <v>0</v>
      </c>
      <c r="AC53" s="87">
        <f t="shared" si="34"/>
        <v>0</v>
      </c>
      <c r="AD53" s="132">
        <f t="shared" si="37"/>
        <v>0</v>
      </c>
      <c r="AE53" s="132">
        <f t="shared" si="9"/>
        <v>0</v>
      </c>
      <c r="AF53" s="132">
        <f t="shared" si="35"/>
        <v>0</v>
      </c>
      <c r="AG53" s="133">
        <f t="shared" si="10"/>
        <v>0</v>
      </c>
      <c r="AH53" s="124">
        <f t="shared" si="36"/>
        <v>0</v>
      </c>
      <c r="AI53" s="125">
        <f t="shared" si="11"/>
        <v>0</v>
      </c>
      <c r="AJ53" s="125">
        <v>0</v>
      </c>
      <c r="AK53" s="126">
        <f t="shared" si="12"/>
        <v>0</v>
      </c>
      <c r="AL53" s="22">
        <f t="shared" si="13"/>
        <v>1057135.5240832863</v>
      </c>
      <c r="AM53" s="22">
        <f t="shared" si="13"/>
        <v>2701.8141623354877</v>
      </c>
      <c r="AN53" s="22">
        <f t="shared" si="13"/>
        <v>2534.4083697977685</v>
      </c>
      <c r="AO53" s="23">
        <f t="shared" si="13"/>
        <v>5236.2225321332571</v>
      </c>
    </row>
    <row r="54" spans="1:41" x14ac:dyDescent="0.25">
      <c r="A54" s="7">
        <v>33</v>
      </c>
      <c r="B54" s="56">
        <f t="shared" si="14"/>
        <v>344290.25169043394</v>
      </c>
      <c r="C54" s="57">
        <f t="shared" si="15"/>
        <v>900.23874998647068</v>
      </c>
      <c r="D54" s="57">
        <f t="shared" si="16"/>
        <v>315.59939738289779</v>
      </c>
      <c r="E54" s="58">
        <f t="shared" si="2"/>
        <v>1215.8381473693685</v>
      </c>
      <c r="F54" s="56">
        <f t="shared" si="17"/>
        <v>0</v>
      </c>
      <c r="G54" s="57">
        <f t="shared" si="18"/>
        <v>0</v>
      </c>
      <c r="H54" s="57">
        <f t="shared" si="19"/>
        <v>0</v>
      </c>
      <c r="I54" s="58">
        <f t="shared" si="3"/>
        <v>0</v>
      </c>
      <c r="J54" s="56">
        <f t="shared" si="20"/>
        <v>338415.33498101612</v>
      </c>
      <c r="K54" s="57">
        <f t="shared" si="21"/>
        <v>1130.235577252447</v>
      </c>
      <c r="L54" s="57">
        <f t="shared" si="22"/>
        <v>1128.0511166033871</v>
      </c>
      <c r="M54" s="58">
        <f t="shared" si="4"/>
        <v>2258.2866938558341</v>
      </c>
      <c r="N54" s="56">
        <f t="shared" si="23"/>
        <v>0</v>
      </c>
      <c r="O54" s="57">
        <f t="shared" si="24"/>
        <v>0</v>
      </c>
      <c r="P54" s="57">
        <f t="shared" si="25"/>
        <v>0</v>
      </c>
      <c r="Q54" s="58">
        <f t="shared" si="5"/>
        <v>0</v>
      </c>
      <c r="R54" s="84">
        <f t="shared" si="26"/>
        <v>372347.67012158327</v>
      </c>
      <c r="S54" s="85">
        <f t="shared" si="27"/>
        <v>679.02048253828298</v>
      </c>
      <c r="T54" s="86">
        <f t="shared" si="6"/>
        <v>1086.014037854618</v>
      </c>
      <c r="U54" s="87">
        <f t="shared" si="28"/>
        <v>1765.034520392901</v>
      </c>
      <c r="V54" s="84">
        <f t="shared" si="29"/>
        <v>0</v>
      </c>
      <c r="W54" s="85">
        <f t="shared" si="30"/>
        <v>0</v>
      </c>
      <c r="X54" s="86">
        <f t="shared" si="7"/>
        <v>0</v>
      </c>
      <c r="Y54" s="87">
        <f t="shared" si="31"/>
        <v>0</v>
      </c>
      <c r="Z54" s="101">
        <f t="shared" si="32"/>
        <v>0</v>
      </c>
      <c r="AA54" s="85">
        <f t="shared" si="33"/>
        <v>0</v>
      </c>
      <c r="AB54" s="86">
        <f t="shared" si="8"/>
        <v>0</v>
      </c>
      <c r="AC54" s="87">
        <f t="shared" si="34"/>
        <v>0</v>
      </c>
      <c r="AD54" s="132">
        <f t="shared" si="37"/>
        <v>0</v>
      </c>
      <c r="AE54" s="132">
        <f t="shared" si="9"/>
        <v>0</v>
      </c>
      <c r="AF54" s="132">
        <f t="shared" si="35"/>
        <v>0</v>
      </c>
      <c r="AG54" s="133">
        <f t="shared" si="10"/>
        <v>0</v>
      </c>
      <c r="AH54" s="124">
        <f t="shared" si="36"/>
        <v>0</v>
      </c>
      <c r="AI54" s="125">
        <f t="shared" si="11"/>
        <v>0</v>
      </c>
      <c r="AJ54" s="125">
        <v>0</v>
      </c>
      <c r="AK54" s="126">
        <f t="shared" si="12"/>
        <v>0</v>
      </c>
      <c r="AL54" s="22">
        <f t="shared" si="13"/>
        <v>1055053.2567930333</v>
      </c>
      <c r="AM54" s="22">
        <f t="shared" si="13"/>
        <v>2709.4948097772008</v>
      </c>
      <c r="AN54" s="22">
        <f t="shared" si="13"/>
        <v>2529.6645518409027</v>
      </c>
      <c r="AO54" s="23">
        <f t="shared" si="13"/>
        <v>5239.1593616181035</v>
      </c>
    </row>
    <row r="55" spans="1:41" x14ac:dyDescent="0.25">
      <c r="A55" s="7">
        <v>34</v>
      </c>
      <c r="B55" s="56">
        <f t="shared" si="14"/>
        <v>343390.01294044749</v>
      </c>
      <c r="C55" s="57">
        <f t="shared" si="15"/>
        <v>901.06396884062497</v>
      </c>
      <c r="D55" s="57">
        <f t="shared" si="16"/>
        <v>314.77417852874356</v>
      </c>
      <c r="E55" s="58">
        <f t="shared" si="2"/>
        <v>1215.8381473693685</v>
      </c>
      <c r="F55" s="56">
        <f t="shared" si="17"/>
        <v>0</v>
      </c>
      <c r="G55" s="57">
        <f t="shared" si="18"/>
        <v>0</v>
      </c>
      <c r="H55" s="57">
        <f t="shared" si="19"/>
        <v>0</v>
      </c>
      <c r="I55" s="58">
        <f t="shared" si="3"/>
        <v>0</v>
      </c>
      <c r="J55" s="56">
        <f t="shared" si="20"/>
        <v>337285.09940376366</v>
      </c>
      <c r="K55" s="57">
        <f t="shared" si="21"/>
        <v>1134.0030291766218</v>
      </c>
      <c r="L55" s="57">
        <f t="shared" si="22"/>
        <v>1124.2836646792123</v>
      </c>
      <c r="M55" s="58">
        <f t="shared" si="4"/>
        <v>2258.2866938558341</v>
      </c>
      <c r="N55" s="56">
        <f t="shared" si="23"/>
        <v>0</v>
      </c>
      <c r="O55" s="57">
        <f t="shared" si="24"/>
        <v>0</v>
      </c>
      <c r="P55" s="57">
        <f t="shared" si="25"/>
        <v>0</v>
      </c>
      <c r="Q55" s="58">
        <f t="shared" si="5"/>
        <v>0</v>
      </c>
      <c r="R55" s="84">
        <f t="shared" si="26"/>
        <v>372288.09738844342</v>
      </c>
      <c r="S55" s="85">
        <f t="shared" si="27"/>
        <v>682.13596054392906</v>
      </c>
      <c r="T55" s="86">
        <f t="shared" si="6"/>
        <v>1085.8402840496267</v>
      </c>
      <c r="U55" s="87">
        <f t="shared" si="28"/>
        <v>1767.9762445935557</v>
      </c>
      <c r="V55" s="84">
        <f t="shared" si="29"/>
        <v>0</v>
      </c>
      <c r="W55" s="85">
        <f t="shared" si="30"/>
        <v>0</v>
      </c>
      <c r="X55" s="86">
        <f t="shared" si="7"/>
        <v>0</v>
      </c>
      <c r="Y55" s="87">
        <f t="shared" si="31"/>
        <v>0</v>
      </c>
      <c r="Z55" s="101">
        <f t="shared" si="32"/>
        <v>0</v>
      </c>
      <c r="AA55" s="85">
        <f t="shared" si="33"/>
        <v>0</v>
      </c>
      <c r="AB55" s="86">
        <f t="shared" si="8"/>
        <v>0</v>
      </c>
      <c r="AC55" s="87">
        <f t="shared" si="34"/>
        <v>0</v>
      </c>
      <c r="AD55" s="132">
        <f t="shared" si="37"/>
        <v>0</v>
      </c>
      <c r="AE55" s="132">
        <f t="shared" si="9"/>
        <v>0</v>
      </c>
      <c r="AF55" s="132">
        <f t="shared" si="35"/>
        <v>0</v>
      </c>
      <c r="AG55" s="133">
        <f t="shared" si="10"/>
        <v>0</v>
      </c>
      <c r="AH55" s="124">
        <f t="shared" si="36"/>
        <v>0</v>
      </c>
      <c r="AI55" s="125">
        <f t="shared" si="11"/>
        <v>0</v>
      </c>
      <c r="AJ55" s="125">
        <v>0</v>
      </c>
      <c r="AK55" s="126">
        <f t="shared" si="12"/>
        <v>0</v>
      </c>
      <c r="AL55" s="22">
        <f t="shared" si="13"/>
        <v>1052963.2097326545</v>
      </c>
      <c r="AM55" s="22">
        <f t="shared" si="13"/>
        <v>2717.2029585611758</v>
      </c>
      <c r="AN55" s="22">
        <f t="shared" si="13"/>
        <v>2524.8981272575825</v>
      </c>
      <c r="AO55" s="23">
        <f t="shared" si="13"/>
        <v>5242.1010858187583</v>
      </c>
    </row>
    <row r="56" spans="1:41" x14ac:dyDescent="0.25">
      <c r="A56" s="7">
        <v>35</v>
      </c>
      <c r="B56" s="56">
        <f t="shared" si="14"/>
        <v>342488.94897160685</v>
      </c>
      <c r="C56" s="57">
        <f t="shared" si="15"/>
        <v>901.88994414539548</v>
      </c>
      <c r="D56" s="57">
        <f t="shared" si="16"/>
        <v>313.948203223973</v>
      </c>
      <c r="E56" s="58">
        <f t="shared" si="2"/>
        <v>1215.8381473693685</v>
      </c>
      <c r="F56" s="56">
        <f t="shared" si="17"/>
        <v>0</v>
      </c>
      <c r="G56" s="57">
        <f t="shared" si="18"/>
        <v>0</v>
      </c>
      <c r="H56" s="57">
        <f t="shared" si="19"/>
        <v>0</v>
      </c>
      <c r="I56" s="58">
        <f t="shared" si="3"/>
        <v>0</v>
      </c>
      <c r="J56" s="56">
        <f t="shared" si="20"/>
        <v>336151.09637458704</v>
      </c>
      <c r="K56" s="57">
        <f t="shared" si="21"/>
        <v>1137.7830392738772</v>
      </c>
      <c r="L56" s="57">
        <f t="shared" si="22"/>
        <v>1120.5036545819569</v>
      </c>
      <c r="M56" s="58">
        <f t="shared" si="4"/>
        <v>2258.2866938558341</v>
      </c>
      <c r="N56" s="56">
        <f t="shared" si="23"/>
        <v>0</v>
      </c>
      <c r="O56" s="57">
        <f t="shared" si="24"/>
        <v>0</v>
      </c>
      <c r="P56" s="57">
        <f t="shared" si="25"/>
        <v>0</v>
      </c>
      <c r="Q56" s="58">
        <f t="shared" si="5"/>
        <v>0</v>
      </c>
      <c r="R56" s="84">
        <f t="shared" si="26"/>
        <v>372225.304696946</v>
      </c>
      <c r="S56" s="85">
        <f t="shared" si="27"/>
        <v>685.26573296845254</v>
      </c>
      <c r="T56" s="86">
        <f t="shared" si="6"/>
        <v>1085.6571386994258</v>
      </c>
      <c r="U56" s="87">
        <f t="shared" si="28"/>
        <v>1770.9228716678783</v>
      </c>
      <c r="V56" s="84">
        <f t="shared" si="29"/>
        <v>0</v>
      </c>
      <c r="W56" s="85">
        <f t="shared" si="30"/>
        <v>0</v>
      </c>
      <c r="X56" s="86">
        <f t="shared" si="7"/>
        <v>0</v>
      </c>
      <c r="Y56" s="87">
        <f t="shared" si="31"/>
        <v>0</v>
      </c>
      <c r="Z56" s="101">
        <f t="shared" si="32"/>
        <v>0</v>
      </c>
      <c r="AA56" s="85">
        <f t="shared" si="33"/>
        <v>0</v>
      </c>
      <c r="AB56" s="86">
        <f t="shared" si="8"/>
        <v>0</v>
      </c>
      <c r="AC56" s="87">
        <f t="shared" si="34"/>
        <v>0</v>
      </c>
      <c r="AD56" s="132">
        <f t="shared" si="37"/>
        <v>0</v>
      </c>
      <c r="AE56" s="132">
        <f t="shared" si="9"/>
        <v>0</v>
      </c>
      <c r="AF56" s="132">
        <f t="shared" si="35"/>
        <v>0</v>
      </c>
      <c r="AG56" s="133">
        <f t="shared" si="10"/>
        <v>0</v>
      </c>
      <c r="AH56" s="124">
        <f t="shared" si="36"/>
        <v>0</v>
      </c>
      <c r="AI56" s="125">
        <f t="shared" si="11"/>
        <v>0</v>
      </c>
      <c r="AJ56" s="125">
        <v>0</v>
      </c>
      <c r="AK56" s="126">
        <f t="shared" si="12"/>
        <v>0</v>
      </c>
      <c r="AL56" s="22">
        <f t="shared" si="13"/>
        <v>1050865.3500431399</v>
      </c>
      <c r="AM56" s="22">
        <f t="shared" si="13"/>
        <v>2724.9387163877254</v>
      </c>
      <c r="AN56" s="22">
        <f t="shared" si="13"/>
        <v>2520.1089965053557</v>
      </c>
      <c r="AO56" s="23">
        <f t="shared" si="13"/>
        <v>5245.0477128930806</v>
      </c>
    </row>
    <row r="57" spans="1:41" x14ac:dyDescent="0.25">
      <c r="A57" s="7">
        <v>36</v>
      </c>
      <c r="B57" s="56">
        <f t="shared" si="14"/>
        <v>341587.05902746145</v>
      </c>
      <c r="C57" s="57">
        <f t="shared" si="15"/>
        <v>902.71667659419541</v>
      </c>
      <c r="D57" s="57">
        <f t="shared" si="16"/>
        <v>313.12147077517301</v>
      </c>
      <c r="E57" s="58">
        <f t="shared" si="2"/>
        <v>1215.8381473693685</v>
      </c>
      <c r="F57" s="56">
        <f t="shared" si="17"/>
        <v>0</v>
      </c>
      <c r="G57" s="57">
        <f t="shared" si="18"/>
        <v>0</v>
      </c>
      <c r="H57" s="57">
        <f t="shared" si="19"/>
        <v>0</v>
      </c>
      <c r="I57" s="58">
        <f t="shared" si="3"/>
        <v>0</v>
      </c>
      <c r="J57" s="56">
        <f t="shared" si="20"/>
        <v>335013.31333531317</v>
      </c>
      <c r="K57" s="57">
        <f t="shared" si="21"/>
        <v>1141.5756494047901</v>
      </c>
      <c r="L57" s="57">
        <f t="shared" si="22"/>
        <v>1116.711044451044</v>
      </c>
      <c r="M57" s="58">
        <f t="shared" si="4"/>
        <v>2258.2866938558341</v>
      </c>
      <c r="N57" s="56">
        <f t="shared" si="23"/>
        <v>0</v>
      </c>
      <c r="O57" s="57">
        <f t="shared" si="24"/>
        <v>0</v>
      </c>
      <c r="P57" s="57">
        <f t="shared" si="25"/>
        <v>0</v>
      </c>
      <c r="Q57" s="58">
        <f t="shared" si="5"/>
        <v>0</v>
      </c>
      <c r="R57" s="84">
        <f t="shared" si="26"/>
        <v>372159.27236225083</v>
      </c>
      <c r="S57" s="85">
        <f t="shared" si="27"/>
        <v>688.40986539742653</v>
      </c>
      <c r="T57" s="86">
        <f t="shared" si="6"/>
        <v>1085.4645443898983</v>
      </c>
      <c r="U57" s="87">
        <f t="shared" si="28"/>
        <v>1773.8744097873248</v>
      </c>
      <c r="V57" s="84">
        <f t="shared" si="29"/>
        <v>0</v>
      </c>
      <c r="W57" s="85">
        <f t="shared" si="30"/>
        <v>0</v>
      </c>
      <c r="X57" s="86">
        <f t="shared" si="7"/>
        <v>0</v>
      </c>
      <c r="Y57" s="87">
        <f t="shared" si="31"/>
        <v>0</v>
      </c>
      <c r="Z57" s="101">
        <f t="shared" si="32"/>
        <v>0</v>
      </c>
      <c r="AA57" s="85">
        <f t="shared" si="33"/>
        <v>0</v>
      </c>
      <c r="AB57" s="86">
        <f t="shared" si="8"/>
        <v>0</v>
      </c>
      <c r="AC57" s="87">
        <f t="shared" si="34"/>
        <v>0</v>
      </c>
      <c r="AD57" s="132">
        <f t="shared" si="37"/>
        <v>0</v>
      </c>
      <c r="AE57" s="132">
        <f t="shared" si="9"/>
        <v>0</v>
      </c>
      <c r="AF57" s="132">
        <f t="shared" si="35"/>
        <v>0</v>
      </c>
      <c r="AG57" s="133">
        <f t="shared" si="10"/>
        <v>0</v>
      </c>
      <c r="AH57" s="124">
        <f t="shared" si="36"/>
        <v>0</v>
      </c>
      <c r="AI57" s="125">
        <f t="shared" si="11"/>
        <v>0</v>
      </c>
      <c r="AJ57" s="125">
        <v>0</v>
      </c>
      <c r="AK57" s="126">
        <f t="shared" si="12"/>
        <v>0</v>
      </c>
      <c r="AL57" s="22">
        <f t="shared" si="13"/>
        <v>1048759.6447250254</v>
      </c>
      <c r="AM57" s="22">
        <f t="shared" si="13"/>
        <v>2732.7021913964118</v>
      </c>
      <c r="AN57" s="22">
        <f t="shared" si="13"/>
        <v>2515.2970596161153</v>
      </c>
      <c r="AO57" s="23">
        <f t="shared" si="13"/>
        <v>5247.9992510125276</v>
      </c>
    </row>
    <row r="58" spans="1:41" x14ac:dyDescent="0.25">
      <c r="A58" s="7">
        <v>37</v>
      </c>
      <c r="B58" s="56">
        <f t="shared" si="14"/>
        <v>340684.34235086723</v>
      </c>
      <c r="C58" s="57">
        <f t="shared" si="15"/>
        <v>903.54416688107347</v>
      </c>
      <c r="D58" s="57">
        <f t="shared" si="16"/>
        <v>312.29398048829501</v>
      </c>
      <c r="E58" s="58">
        <f t="shared" si="2"/>
        <v>1215.8381473693685</v>
      </c>
      <c r="F58" s="56">
        <f t="shared" si="17"/>
        <v>0</v>
      </c>
      <c r="G58" s="57">
        <f t="shared" si="18"/>
        <v>0</v>
      </c>
      <c r="H58" s="57">
        <f t="shared" si="19"/>
        <v>0</v>
      </c>
      <c r="I58" s="58">
        <f t="shared" si="3"/>
        <v>0</v>
      </c>
      <c r="J58" s="56">
        <f t="shared" si="20"/>
        <v>333871.73768590839</v>
      </c>
      <c r="K58" s="57">
        <f t="shared" si="21"/>
        <v>1145.3809015694726</v>
      </c>
      <c r="L58" s="57">
        <f t="shared" si="22"/>
        <v>1112.9057922863615</v>
      </c>
      <c r="M58" s="58">
        <f t="shared" si="4"/>
        <v>2258.2866938558341</v>
      </c>
      <c r="N58" s="56">
        <f t="shared" si="23"/>
        <v>0</v>
      </c>
      <c r="O58" s="57">
        <f t="shared" si="24"/>
        <v>0</v>
      </c>
      <c r="P58" s="57">
        <f t="shared" si="25"/>
        <v>0</v>
      </c>
      <c r="Q58" s="58">
        <f t="shared" si="5"/>
        <v>0</v>
      </c>
      <c r="R58" s="84">
        <f t="shared" si="26"/>
        <v>372089.98060101486</v>
      </c>
      <c r="S58" s="85">
        <f t="shared" si="27"/>
        <v>691.56842371734365</v>
      </c>
      <c r="T58" s="86">
        <f t="shared" si="6"/>
        <v>1085.2624434196268</v>
      </c>
      <c r="U58" s="87">
        <f t="shared" si="28"/>
        <v>1776.8308671369705</v>
      </c>
      <c r="V58" s="84">
        <f t="shared" si="29"/>
        <v>0</v>
      </c>
      <c r="W58" s="85">
        <f t="shared" si="30"/>
        <v>0</v>
      </c>
      <c r="X58" s="86">
        <f t="shared" si="7"/>
        <v>0</v>
      </c>
      <c r="Y58" s="87">
        <f t="shared" si="31"/>
        <v>0</v>
      </c>
      <c r="Z58" s="101">
        <f t="shared" si="32"/>
        <v>0</v>
      </c>
      <c r="AA58" s="85">
        <f t="shared" si="33"/>
        <v>0</v>
      </c>
      <c r="AB58" s="86">
        <f t="shared" si="8"/>
        <v>0</v>
      </c>
      <c r="AC58" s="87">
        <f t="shared" si="34"/>
        <v>0</v>
      </c>
      <c r="AD58" s="132">
        <f t="shared" si="37"/>
        <v>0</v>
      </c>
      <c r="AE58" s="132">
        <f t="shared" si="9"/>
        <v>0</v>
      </c>
      <c r="AF58" s="132">
        <f t="shared" si="35"/>
        <v>0</v>
      </c>
      <c r="AG58" s="133">
        <f t="shared" si="10"/>
        <v>0</v>
      </c>
      <c r="AH58" s="124">
        <f t="shared" si="36"/>
        <v>0</v>
      </c>
      <c r="AI58" s="125">
        <f t="shared" si="11"/>
        <v>0</v>
      </c>
      <c r="AJ58" s="125">
        <v>0</v>
      </c>
      <c r="AK58" s="126">
        <f t="shared" si="12"/>
        <v>0</v>
      </c>
      <c r="AL58" s="22">
        <f t="shared" si="13"/>
        <v>1046646.0606377905</v>
      </c>
      <c r="AM58" s="22">
        <f t="shared" si="13"/>
        <v>2740.4934921678896</v>
      </c>
      <c r="AN58" s="22">
        <f t="shared" si="13"/>
        <v>2510.4622161942834</v>
      </c>
      <c r="AO58" s="23">
        <f t="shared" si="13"/>
        <v>5250.955708362173</v>
      </c>
    </row>
    <row r="59" spans="1:41" x14ac:dyDescent="0.25">
      <c r="A59" s="7">
        <v>38</v>
      </c>
      <c r="B59" s="56">
        <f t="shared" si="14"/>
        <v>339780.79818398616</v>
      </c>
      <c r="C59" s="57">
        <f t="shared" si="15"/>
        <v>904.37241570071444</v>
      </c>
      <c r="D59" s="57">
        <f t="shared" si="16"/>
        <v>311.46573166865403</v>
      </c>
      <c r="E59" s="58">
        <f t="shared" si="2"/>
        <v>1215.8381473693685</v>
      </c>
      <c r="F59" s="56">
        <f t="shared" si="17"/>
        <v>0</v>
      </c>
      <c r="G59" s="57">
        <f t="shared" si="18"/>
        <v>0</v>
      </c>
      <c r="H59" s="57">
        <f t="shared" si="19"/>
        <v>0</v>
      </c>
      <c r="I59" s="58">
        <f t="shared" si="3"/>
        <v>0</v>
      </c>
      <c r="J59" s="56">
        <f t="shared" si="20"/>
        <v>332726.35678433889</v>
      </c>
      <c r="K59" s="57">
        <f t="shared" si="21"/>
        <v>1149.1988379080376</v>
      </c>
      <c r="L59" s="57">
        <f t="shared" si="22"/>
        <v>1109.0878559477965</v>
      </c>
      <c r="M59" s="58">
        <f t="shared" si="4"/>
        <v>2258.2866938558341</v>
      </c>
      <c r="N59" s="56">
        <f t="shared" si="23"/>
        <v>0</v>
      </c>
      <c r="O59" s="57">
        <f t="shared" si="24"/>
        <v>0</v>
      </c>
      <c r="P59" s="57">
        <f t="shared" si="25"/>
        <v>0</v>
      </c>
      <c r="Q59" s="58">
        <f t="shared" si="5"/>
        <v>0</v>
      </c>
      <c r="R59" s="84">
        <f t="shared" si="26"/>
        <v>372017.40953092638</v>
      </c>
      <c r="S59" s="85">
        <f t="shared" si="27"/>
        <v>694.74147411699687</v>
      </c>
      <c r="T59" s="86">
        <f t="shared" si="6"/>
        <v>1085.0507777985354</v>
      </c>
      <c r="U59" s="87">
        <f t="shared" si="28"/>
        <v>1779.7922519155322</v>
      </c>
      <c r="V59" s="84">
        <f t="shared" si="29"/>
        <v>0</v>
      </c>
      <c r="W59" s="85">
        <f t="shared" si="30"/>
        <v>0</v>
      </c>
      <c r="X59" s="86">
        <f t="shared" si="7"/>
        <v>0</v>
      </c>
      <c r="Y59" s="87">
        <f t="shared" si="31"/>
        <v>0</v>
      </c>
      <c r="Z59" s="101">
        <f t="shared" si="32"/>
        <v>0</v>
      </c>
      <c r="AA59" s="85">
        <f t="shared" si="33"/>
        <v>0</v>
      </c>
      <c r="AB59" s="86">
        <f t="shared" si="8"/>
        <v>0</v>
      </c>
      <c r="AC59" s="87">
        <f t="shared" si="34"/>
        <v>0</v>
      </c>
      <c r="AD59" s="132">
        <f t="shared" si="37"/>
        <v>0</v>
      </c>
      <c r="AE59" s="132">
        <f t="shared" si="9"/>
        <v>0</v>
      </c>
      <c r="AF59" s="132">
        <f t="shared" si="35"/>
        <v>0</v>
      </c>
      <c r="AG59" s="133">
        <f t="shared" si="10"/>
        <v>0</v>
      </c>
      <c r="AH59" s="124">
        <f t="shared" si="36"/>
        <v>0</v>
      </c>
      <c r="AI59" s="125">
        <f t="shared" si="11"/>
        <v>0</v>
      </c>
      <c r="AJ59" s="125">
        <v>0</v>
      </c>
      <c r="AK59" s="126">
        <f t="shared" si="12"/>
        <v>0</v>
      </c>
      <c r="AL59" s="22">
        <f t="shared" si="13"/>
        <v>1044524.5644992514</v>
      </c>
      <c r="AM59" s="22">
        <f t="shared" si="13"/>
        <v>2748.312727725749</v>
      </c>
      <c r="AN59" s="22">
        <f t="shared" si="13"/>
        <v>2505.6043654149858</v>
      </c>
      <c r="AO59" s="23">
        <f t="shared" si="13"/>
        <v>5253.9170931407352</v>
      </c>
    </row>
    <row r="60" spans="1:41" x14ac:dyDescent="0.25">
      <c r="A60" s="7">
        <v>39</v>
      </c>
      <c r="B60" s="56">
        <f t="shared" si="14"/>
        <v>338876.42576828547</v>
      </c>
      <c r="C60" s="57">
        <f t="shared" si="15"/>
        <v>905.20142374844011</v>
      </c>
      <c r="D60" s="57">
        <f t="shared" si="16"/>
        <v>310.63672362092836</v>
      </c>
      <c r="E60" s="58">
        <f t="shared" si="2"/>
        <v>1215.8381473693685</v>
      </c>
      <c r="F60" s="56">
        <f t="shared" si="17"/>
        <v>0</v>
      </c>
      <c r="G60" s="57">
        <f t="shared" si="18"/>
        <v>0</v>
      </c>
      <c r="H60" s="57">
        <f t="shared" si="19"/>
        <v>0</v>
      </c>
      <c r="I60" s="58">
        <f t="shared" si="3"/>
        <v>0</v>
      </c>
      <c r="J60" s="56">
        <f t="shared" si="20"/>
        <v>331577.15794643085</v>
      </c>
      <c r="K60" s="57">
        <f t="shared" si="21"/>
        <v>1153.0295007010645</v>
      </c>
      <c r="L60" s="57">
        <f t="shared" si="22"/>
        <v>1105.2571931547695</v>
      </c>
      <c r="M60" s="58">
        <f t="shared" si="4"/>
        <v>2258.2866938558341</v>
      </c>
      <c r="N60" s="56">
        <f t="shared" si="23"/>
        <v>0</v>
      </c>
      <c r="O60" s="57">
        <f t="shared" si="24"/>
        <v>0</v>
      </c>
      <c r="P60" s="57">
        <f t="shared" si="25"/>
        <v>0</v>
      </c>
      <c r="Q60" s="58">
        <f t="shared" si="5"/>
        <v>0</v>
      </c>
      <c r="R60" s="84">
        <f t="shared" si="26"/>
        <v>371941.53917023743</v>
      </c>
      <c r="S60" s="85">
        <f t="shared" si="27"/>
        <v>697.92908308886581</v>
      </c>
      <c r="T60" s="86">
        <f t="shared" si="6"/>
        <v>1084.8294892465258</v>
      </c>
      <c r="U60" s="87">
        <f t="shared" si="28"/>
        <v>1782.7585723353916</v>
      </c>
      <c r="V60" s="84">
        <f t="shared" si="29"/>
        <v>0</v>
      </c>
      <c r="W60" s="85">
        <f t="shared" si="30"/>
        <v>0</v>
      </c>
      <c r="X60" s="86">
        <f t="shared" si="7"/>
        <v>0</v>
      </c>
      <c r="Y60" s="87">
        <f t="shared" si="31"/>
        <v>0</v>
      </c>
      <c r="Z60" s="101">
        <f t="shared" si="32"/>
        <v>0</v>
      </c>
      <c r="AA60" s="85">
        <f t="shared" si="33"/>
        <v>0</v>
      </c>
      <c r="AB60" s="86">
        <f t="shared" si="8"/>
        <v>0</v>
      </c>
      <c r="AC60" s="87">
        <f t="shared" si="34"/>
        <v>0</v>
      </c>
      <c r="AD60" s="132">
        <f t="shared" si="37"/>
        <v>0</v>
      </c>
      <c r="AE60" s="132">
        <f t="shared" si="9"/>
        <v>0</v>
      </c>
      <c r="AF60" s="132">
        <f t="shared" si="35"/>
        <v>0</v>
      </c>
      <c r="AG60" s="133">
        <f t="shared" si="10"/>
        <v>0</v>
      </c>
      <c r="AH60" s="124">
        <f t="shared" si="36"/>
        <v>0</v>
      </c>
      <c r="AI60" s="125">
        <f t="shared" si="11"/>
        <v>0</v>
      </c>
      <c r="AJ60" s="125">
        <v>0</v>
      </c>
      <c r="AK60" s="126">
        <f t="shared" si="12"/>
        <v>0</v>
      </c>
      <c r="AL60" s="22">
        <f t="shared" si="13"/>
        <v>1042395.1228849539</v>
      </c>
      <c r="AM60" s="22">
        <f t="shared" si="13"/>
        <v>2756.1600075383703</v>
      </c>
      <c r="AN60" s="22">
        <f t="shared" si="13"/>
        <v>2500.7234060222236</v>
      </c>
      <c r="AO60" s="23">
        <f t="shared" si="13"/>
        <v>5256.8834135605939</v>
      </c>
    </row>
    <row r="61" spans="1:41" x14ac:dyDescent="0.25">
      <c r="A61" s="7">
        <v>40</v>
      </c>
      <c r="B61" s="56">
        <f t="shared" si="14"/>
        <v>337971.22434453701</v>
      </c>
      <c r="C61" s="57">
        <f t="shared" si="15"/>
        <v>906.03119172020956</v>
      </c>
      <c r="D61" s="57">
        <f t="shared" si="16"/>
        <v>309.80695564915897</v>
      </c>
      <c r="E61" s="58">
        <f t="shared" si="2"/>
        <v>1215.8381473693685</v>
      </c>
      <c r="F61" s="56">
        <f t="shared" si="17"/>
        <v>0</v>
      </c>
      <c r="G61" s="57">
        <f t="shared" si="18"/>
        <v>0</v>
      </c>
      <c r="H61" s="57">
        <f t="shared" si="19"/>
        <v>0</v>
      </c>
      <c r="I61" s="58">
        <f t="shared" si="3"/>
        <v>0</v>
      </c>
      <c r="J61" s="56">
        <f t="shared" si="20"/>
        <v>330424.12844572979</v>
      </c>
      <c r="K61" s="57">
        <f t="shared" si="21"/>
        <v>1156.8729323700682</v>
      </c>
      <c r="L61" s="57">
        <f t="shared" si="22"/>
        <v>1101.4137614857659</v>
      </c>
      <c r="M61" s="58">
        <f t="shared" si="4"/>
        <v>2258.2866938558341</v>
      </c>
      <c r="N61" s="56">
        <f t="shared" si="23"/>
        <v>0</v>
      </c>
      <c r="O61" s="57">
        <f t="shared" si="24"/>
        <v>0</v>
      </c>
      <c r="P61" s="57">
        <f t="shared" si="25"/>
        <v>0</v>
      </c>
      <c r="Q61" s="58">
        <f t="shared" si="5"/>
        <v>0</v>
      </c>
      <c r="R61" s="84">
        <f t="shared" si="26"/>
        <v>371862.34943729383</v>
      </c>
      <c r="S61" s="85">
        <f t="shared" si="27"/>
        <v>701.13131743051031</v>
      </c>
      <c r="T61" s="86">
        <f t="shared" si="6"/>
        <v>1084.598519192107</v>
      </c>
      <c r="U61" s="87">
        <f t="shared" si="28"/>
        <v>1785.7298366226173</v>
      </c>
      <c r="V61" s="84">
        <f t="shared" si="29"/>
        <v>0</v>
      </c>
      <c r="W61" s="85">
        <f t="shared" si="30"/>
        <v>0</v>
      </c>
      <c r="X61" s="86">
        <f t="shared" si="7"/>
        <v>0</v>
      </c>
      <c r="Y61" s="87">
        <f t="shared" si="31"/>
        <v>0</v>
      </c>
      <c r="Z61" s="101">
        <f t="shared" si="32"/>
        <v>0</v>
      </c>
      <c r="AA61" s="85">
        <f t="shared" si="33"/>
        <v>0</v>
      </c>
      <c r="AB61" s="86">
        <f t="shared" si="8"/>
        <v>0</v>
      </c>
      <c r="AC61" s="87">
        <f t="shared" si="34"/>
        <v>0</v>
      </c>
      <c r="AD61" s="132">
        <f t="shared" si="37"/>
        <v>0</v>
      </c>
      <c r="AE61" s="132">
        <f t="shared" si="9"/>
        <v>0</v>
      </c>
      <c r="AF61" s="132">
        <f t="shared" si="35"/>
        <v>0</v>
      </c>
      <c r="AG61" s="133">
        <f t="shared" si="10"/>
        <v>0</v>
      </c>
      <c r="AH61" s="124">
        <f t="shared" si="36"/>
        <v>0</v>
      </c>
      <c r="AI61" s="125">
        <f t="shared" si="11"/>
        <v>0</v>
      </c>
      <c r="AJ61" s="125">
        <v>0</v>
      </c>
      <c r="AK61" s="126">
        <f t="shared" si="12"/>
        <v>0</v>
      </c>
      <c r="AL61" s="22">
        <f t="shared" si="13"/>
        <v>1040257.7022275606</v>
      </c>
      <c r="AM61" s="22">
        <f t="shared" si="13"/>
        <v>2764.0354415207885</v>
      </c>
      <c r="AN61" s="22">
        <f t="shared" si="13"/>
        <v>2495.8192363270318</v>
      </c>
      <c r="AO61" s="23">
        <f t="shared" si="13"/>
        <v>5259.8546778478194</v>
      </c>
    </row>
    <row r="62" spans="1:41" x14ac:dyDescent="0.25">
      <c r="A62" s="7">
        <v>41</v>
      </c>
      <c r="B62" s="56">
        <f t="shared" si="14"/>
        <v>337065.19315281679</v>
      </c>
      <c r="C62" s="57">
        <f t="shared" si="15"/>
        <v>906.8617203126197</v>
      </c>
      <c r="D62" s="57">
        <f t="shared" si="16"/>
        <v>308.97642705674878</v>
      </c>
      <c r="E62" s="58">
        <f t="shared" si="2"/>
        <v>1215.8381473693685</v>
      </c>
      <c r="F62" s="56">
        <f t="shared" si="17"/>
        <v>0</v>
      </c>
      <c r="G62" s="57">
        <f t="shared" si="18"/>
        <v>0</v>
      </c>
      <c r="H62" s="57">
        <f t="shared" si="19"/>
        <v>0</v>
      </c>
      <c r="I62" s="58">
        <f t="shared" si="3"/>
        <v>0</v>
      </c>
      <c r="J62" s="56">
        <f t="shared" si="20"/>
        <v>329267.25551335973</v>
      </c>
      <c r="K62" s="57">
        <f t="shared" si="21"/>
        <v>1160.7291754779683</v>
      </c>
      <c r="L62" s="57">
        <f t="shared" si="22"/>
        <v>1097.5575183778658</v>
      </c>
      <c r="M62" s="58">
        <f t="shared" si="4"/>
        <v>2258.2866938558341</v>
      </c>
      <c r="N62" s="56">
        <f t="shared" si="23"/>
        <v>0</v>
      </c>
      <c r="O62" s="57">
        <f t="shared" si="24"/>
        <v>0</v>
      </c>
      <c r="P62" s="57">
        <f t="shared" si="25"/>
        <v>0</v>
      </c>
      <c r="Q62" s="58">
        <f t="shared" si="5"/>
        <v>0</v>
      </c>
      <c r="R62" s="84">
        <f t="shared" si="26"/>
        <v>371779.82015006308</v>
      </c>
      <c r="S62" s="85">
        <f t="shared" si="27"/>
        <v>704.34824424597105</v>
      </c>
      <c r="T62" s="86">
        <f t="shared" si="6"/>
        <v>1084.3578087710173</v>
      </c>
      <c r="U62" s="87">
        <f t="shared" si="28"/>
        <v>1788.7060530169883</v>
      </c>
      <c r="V62" s="84">
        <f t="shared" si="29"/>
        <v>0</v>
      </c>
      <c r="W62" s="85">
        <f t="shared" si="30"/>
        <v>0</v>
      </c>
      <c r="X62" s="86">
        <f t="shared" si="7"/>
        <v>0</v>
      </c>
      <c r="Y62" s="87">
        <f t="shared" si="31"/>
        <v>0</v>
      </c>
      <c r="Z62" s="101">
        <f t="shared" si="32"/>
        <v>0</v>
      </c>
      <c r="AA62" s="85">
        <f t="shared" si="33"/>
        <v>0</v>
      </c>
      <c r="AB62" s="86">
        <f t="shared" si="8"/>
        <v>0</v>
      </c>
      <c r="AC62" s="87">
        <f t="shared" si="34"/>
        <v>0</v>
      </c>
      <c r="AD62" s="132">
        <f t="shared" si="37"/>
        <v>0</v>
      </c>
      <c r="AE62" s="132">
        <f t="shared" si="9"/>
        <v>0</v>
      </c>
      <c r="AF62" s="132">
        <f t="shared" si="35"/>
        <v>0</v>
      </c>
      <c r="AG62" s="133">
        <f t="shared" si="10"/>
        <v>0</v>
      </c>
      <c r="AH62" s="124">
        <f t="shared" si="36"/>
        <v>0</v>
      </c>
      <c r="AI62" s="125">
        <f t="shared" si="11"/>
        <v>0</v>
      </c>
      <c r="AJ62" s="125">
        <v>0</v>
      </c>
      <c r="AK62" s="126">
        <f t="shared" si="12"/>
        <v>0</v>
      </c>
      <c r="AL62" s="22">
        <f t="shared" si="13"/>
        <v>1038112.2688162397</v>
      </c>
      <c r="AM62" s="22">
        <f t="shared" si="13"/>
        <v>2771.9391400365594</v>
      </c>
      <c r="AN62" s="22">
        <f t="shared" si="13"/>
        <v>2490.8917542056315</v>
      </c>
      <c r="AO62" s="23">
        <f t="shared" si="13"/>
        <v>5262.8308942421909</v>
      </c>
    </row>
    <row r="63" spans="1:41" x14ac:dyDescent="0.25">
      <c r="A63" s="7">
        <v>42</v>
      </c>
      <c r="B63" s="56">
        <f t="shared" si="14"/>
        <v>336158.33143250417</v>
      </c>
      <c r="C63" s="57">
        <f t="shared" si="15"/>
        <v>907.69301022290631</v>
      </c>
      <c r="D63" s="57">
        <f t="shared" si="16"/>
        <v>308.14513714646216</v>
      </c>
      <c r="E63" s="58">
        <f t="shared" si="2"/>
        <v>1215.8381473693685</v>
      </c>
      <c r="F63" s="56">
        <f t="shared" si="17"/>
        <v>0</v>
      </c>
      <c r="G63" s="57">
        <f t="shared" si="18"/>
        <v>0</v>
      </c>
      <c r="H63" s="57">
        <f t="shared" si="19"/>
        <v>0</v>
      </c>
      <c r="I63" s="58">
        <f t="shared" si="3"/>
        <v>0</v>
      </c>
      <c r="J63" s="56">
        <f t="shared" si="20"/>
        <v>328106.52633788175</v>
      </c>
      <c r="K63" s="57">
        <f t="shared" si="21"/>
        <v>1164.5982727295616</v>
      </c>
      <c r="L63" s="57">
        <f t="shared" si="22"/>
        <v>1093.6884211262725</v>
      </c>
      <c r="M63" s="58">
        <f t="shared" si="4"/>
        <v>2258.2866938558341</v>
      </c>
      <c r="N63" s="56">
        <f t="shared" si="23"/>
        <v>0</v>
      </c>
      <c r="O63" s="57">
        <f t="shared" si="24"/>
        <v>0</v>
      </c>
      <c r="P63" s="57">
        <f t="shared" si="25"/>
        <v>0</v>
      </c>
      <c r="Q63" s="58">
        <f t="shared" si="5"/>
        <v>0</v>
      </c>
      <c r="R63" s="84">
        <f t="shared" si="26"/>
        <v>371693.93102566013</v>
      </c>
      <c r="S63" s="85">
        <f t="shared" si="27"/>
        <v>707.57993094717472</v>
      </c>
      <c r="T63" s="86">
        <f t="shared" si="6"/>
        <v>1084.107298824842</v>
      </c>
      <c r="U63" s="87">
        <f t="shared" si="28"/>
        <v>1791.6872297720167</v>
      </c>
      <c r="V63" s="84">
        <f t="shared" si="29"/>
        <v>0</v>
      </c>
      <c r="W63" s="85">
        <f t="shared" si="30"/>
        <v>0</v>
      </c>
      <c r="X63" s="86">
        <f t="shared" si="7"/>
        <v>0</v>
      </c>
      <c r="Y63" s="87">
        <f t="shared" si="31"/>
        <v>0</v>
      </c>
      <c r="Z63" s="101">
        <f t="shared" si="32"/>
        <v>0</v>
      </c>
      <c r="AA63" s="85">
        <f t="shared" si="33"/>
        <v>0</v>
      </c>
      <c r="AB63" s="86">
        <f t="shared" si="8"/>
        <v>0</v>
      </c>
      <c r="AC63" s="87">
        <f t="shared" si="34"/>
        <v>0</v>
      </c>
      <c r="AD63" s="132">
        <f t="shared" si="37"/>
        <v>0</v>
      </c>
      <c r="AE63" s="132">
        <f t="shared" si="9"/>
        <v>0</v>
      </c>
      <c r="AF63" s="132">
        <f t="shared" si="35"/>
        <v>0</v>
      </c>
      <c r="AG63" s="133">
        <f t="shared" si="10"/>
        <v>0</v>
      </c>
      <c r="AH63" s="124">
        <f t="shared" si="36"/>
        <v>0</v>
      </c>
      <c r="AI63" s="125">
        <f t="shared" si="11"/>
        <v>0</v>
      </c>
      <c r="AJ63" s="125">
        <v>0</v>
      </c>
      <c r="AK63" s="126">
        <f t="shared" si="12"/>
        <v>0</v>
      </c>
      <c r="AL63" s="22">
        <f t="shared" si="13"/>
        <v>1035958.7887960461</v>
      </c>
      <c r="AM63" s="22">
        <f t="shared" si="13"/>
        <v>2779.8712138996425</v>
      </c>
      <c r="AN63" s="22">
        <f t="shared" si="13"/>
        <v>2485.9408570975766</v>
      </c>
      <c r="AO63" s="23">
        <f t="shared" si="13"/>
        <v>5265.8120709972191</v>
      </c>
    </row>
    <row r="64" spans="1:41" x14ac:dyDescent="0.25">
      <c r="A64" s="7">
        <v>43</v>
      </c>
      <c r="B64" s="56">
        <f t="shared" si="14"/>
        <v>335250.63842228125</v>
      </c>
      <c r="C64" s="57">
        <f t="shared" si="15"/>
        <v>908.52506214894402</v>
      </c>
      <c r="D64" s="57">
        <f t="shared" si="16"/>
        <v>307.31308522042451</v>
      </c>
      <c r="E64" s="58">
        <f t="shared" si="2"/>
        <v>1215.8381473693685</v>
      </c>
      <c r="F64" s="56">
        <f t="shared" si="17"/>
        <v>0</v>
      </c>
      <c r="G64" s="57">
        <f t="shared" si="18"/>
        <v>0</v>
      </c>
      <c r="H64" s="57">
        <f t="shared" si="19"/>
        <v>0</v>
      </c>
      <c r="I64" s="58">
        <f t="shared" si="3"/>
        <v>0</v>
      </c>
      <c r="J64" s="56">
        <f t="shared" si="20"/>
        <v>326941.9280651522</v>
      </c>
      <c r="K64" s="57">
        <f t="shared" si="21"/>
        <v>1168.4802669719934</v>
      </c>
      <c r="L64" s="57">
        <f t="shared" si="22"/>
        <v>1089.8064268838407</v>
      </c>
      <c r="M64" s="58">
        <f t="shared" si="4"/>
        <v>2258.2866938558341</v>
      </c>
      <c r="N64" s="56">
        <f t="shared" si="23"/>
        <v>0</v>
      </c>
      <c r="O64" s="57">
        <f t="shared" si="24"/>
        <v>0</v>
      </c>
      <c r="P64" s="57">
        <f t="shared" si="25"/>
        <v>0</v>
      </c>
      <c r="Q64" s="58">
        <f t="shared" si="5"/>
        <v>0</v>
      </c>
      <c r="R64" s="84">
        <f t="shared" si="26"/>
        <v>371604.66167987086</v>
      </c>
      <c r="S64" s="85">
        <f t="shared" si="27"/>
        <v>710.82644525534693</v>
      </c>
      <c r="T64" s="86">
        <f t="shared" si="6"/>
        <v>1083.8469298996233</v>
      </c>
      <c r="U64" s="87">
        <f t="shared" si="28"/>
        <v>1794.6733751549702</v>
      </c>
      <c r="V64" s="84">
        <f t="shared" si="29"/>
        <v>0</v>
      </c>
      <c r="W64" s="85">
        <f t="shared" si="30"/>
        <v>0</v>
      </c>
      <c r="X64" s="86">
        <f t="shared" si="7"/>
        <v>0</v>
      </c>
      <c r="Y64" s="87">
        <f t="shared" si="31"/>
        <v>0</v>
      </c>
      <c r="Z64" s="101">
        <f t="shared" si="32"/>
        <v>0</v>
      </c>
      <c r="AA64" s="85">
        <f t="shared" si="33"/>
        <v>0</v>
      </c>
      <c r="AB64" s="86">
        <f t="shared" si="8"/>
        <v>0</v>
      </c>
      <c r="AC64" s="87">
        <f t="shared" si="34"/>
        <v>0</v>
      </c>
      <c r="AD64" s="132">
        <f t="shared" si="37"/>
        <v>0</v>
      </c>
      <c r="AE64" s="132">
        <f t="shared" si="9"/>
        <v>0</v>
      </c>
      <c r="AF64" s="132">
        <f t="shared" si="35"/>
        <v>0</v>
      </c>
      <c r="AG64" s="133">
        <f t="shared" si="10"/>
        <v>0</v>
      </c>
      <c r="AH64" s="124">
        <f t="shared" si="36"/>
        <v>0</v>
      </c>
      <c r="AI64" s="125">
        <f t="shared" si="11"/>
        <v>0</v>
      </c>
      <c r="AJ64" s="125">
        <v>0</v>
      </c>
      <c r="AK64" s="126">
        <f t="shared" si="12"/>
        <v>0</v>
      </c>
      <c r="AL64" s="22">
        <f t="shared" si="13"/>
        <v>1033797.2281673043</v>
      </c>
      <c r="AM64" s="22">
        <f t="shared" si="13"/>
        <v>2787.8317743762846</v>
      </c>
      <c r="AN64" s="22">
        <f t="shared" si="13"/>
        <v>2480.9664420038885</v>
      </c>
      <c r="AO64" s="23">
        <f t="shared" si="13"/>
        <v>5268.7982163801726</v>
      </c>
    </row>
    <row r="65" spans="1:41" x14ac:dyDescent="0.25">
      <c r="A65" s="7">
        <v>44</v>
      </c>
      <c r="B65" s="56">
        <f t="shared" si="14"/>
        <v>334342.11336013232</v>
      </c>
      <c r="C65" s="57">
        <f t="shared" si="15"/>
        <v>909.35787678924714</v>
      </c>
      <c r="D65" s="57">
        <f t="shared" si="16"/>
        <v>306.48027058012133</v>
      </c>
      <c r="E65" s="58">
        <f t="shared" si="2"/>
        <v>1215.8381473693685</v>
      </c>
      <c r="F65" s="56">
        <f t="shared" si="17"/>
        <v>0</v>
      </c>
      <c r="G65" s="57">
        <f t="shared" si="18"/>
        <v>0</v>
      </c>
      <c r="H65" s="57">
        <f t="shared" si="19"/>
        <v>0</v>
      </c>
      <c r="I65" s="58">
        <f t="shared" si="3"/>
        <v>0</v>
      </c>
      <c r="J65" s="56">
        <f t="shared" si="20"/>
        <v>325773.44779818022</v>
      </c>
      <c r="K65" s="57">
        <f t="shared" si="21"/>
        <v>1172.3752011952333</v>
      </c>
      <c r="L65" s="57">
        <f t="shared" si="22"/>
        <v>1085.9114926606007</v>
      </c>
      <c r="M65" s="58">
        <f t="shared" si="4"/>
        <v>2258.2866938558341</v>
      </c>
      <c r="N65" s="56">
        <f t="shared" si="23"/>
        <v>0</v>
      </c>
      <c r="O65" s="57">
        <f t="shared" si="24"/>
        <v>0</v>
      </c>
      <c r="P65" s="57">
        <f t="shared" si="25"/>
        <v>0</v>
      </c>
      <c r="Q65" s="58">
        <f t="shared" si="5"/>
        <v>0</v>
      </c>
      <c r="R65" s="84">
        <f t="shared" si="26"/>
        <v>371511.9916266732</v>
      </c>
      <c r="S65" s="85">
        <f t="shared" si="27"/>
        <v>714.08785520243168</v>
      </c>
      <c r="T65" s="86">
        <f t="shared" si="6"/>
        <v>1083.5766422444635</v>
      </c>
      <c r="U65" s="87">
        <f t="shared" si="28"/>
        <v>1797.6644974468952</v>
      </c>
      <c r="V65" s="84">
        <f t="shared" si="29"/>
        <v>0</v>
      </c>
      <c r="W65" s="85">
        <f t="shared" si="30"/>
        <v>0</v>
      </c>
      <c r="X65" s="86">
        <f t="shared" si="7"/>
        <v>0</v>
      </c>
      <c r="Y65" s="87">
        <f t="shared" si="31"/>
        <v>0</v>
      </c>
      <c r="Z65" s="101">
        <f t="shared" si="32"/>
        <v>0</v>
      </c>
      <c r="AA65" s="85">
        <f t="shared" si="33"/>
        <v>0</v>
      </c>
      <c r="AB65" s="86">
        <f t="shared" si="8"/>
        <v>0</v>
      </c>
      <c r="AC65" s="87">
        <f t="shared" si="34"/>
        <v>0</v>
      </c>
      <c r="AD65" s="132">
        <f t="shared" si="37"/>
        <v>0</v>
      </c>
      <c r="AE65" s="132">
        <f t="shared" si="9"/>
        <v>0</v>
      </c>
      <c r="AF65" s="132">
        <f t="shared" si="35"/>
        <v>0</v>
      </c>
      <c r="AG65" s="133">
        <f t="shared" si="10"/>
        <v>0</v>
      </c>
      <c r="AH65" s="124">
        <f t="shared" si="36"/>
        <v>0</v>
      </c>
      <c r="AI65" s="125">
        <f t="shared" si="11"/>
        <v>0</v>
      </c>
      <c r="AJ65" s="125">
        <v>0</v>
      </c>
      <c r="AK65" s="126">
        <f t="shared" si="12"/>
        <v>0</v>
      </c>
      <c r="AL65" s="22">
        <f t="shared" si="13"/>
        <v>1031627.5527849856</v>
      </c>
      <c r="AM65" s="22">
        <f t="shared" si="13"/>
        <v>2795.820933186912</v>
      </c>
      <c r="AN65" s="22">
        <f t="shared" si="13"/>
        <v>2475.9684054851855</v>
      </c>
      <c r="AO65" s="23">
        <f t="shared" si="13"/>
        <v>5271.789338672098</v>
      </c>
    </row>
    <row r="66" spans="1:41" x14ac:dyDescent="0.25">
      <c r="A66" s="7">
        <v>45</v>
      </c>
      <c r="B66" s="56">
        <f t="shared" si="14"/>
        <v>333432.75548334309</v>
      </c>
      <c r="C66" s="57">
        <f t="shared" si="15"/>
        <v>910.19145484297064</v>
      </c>
      <c r="D66" s="57">
        <f t="shared" si="16"/>
        <v>305.64669252639789</v>
      </c>
      <c r="E66" s="58">
        <f t="shared" si="2"/>
        <v>1215.8381473693685</v>
      </c>
      <c r="F66" s="56">
        <f t="shared" si="17"/>
        <v>0</v>
      </c>
      <c r="G66" s="57">
        <f t="shared" si="18"/>
        <v>0</v>
      </c>
      <c r="H66" s="57">
        <f t="shared" si="19"/>
        <v>0</v>
      </c>
      <c r="I66" s="58">
        <f t="shared" si="3"/>
        <v>0</v>
      </c>
      <c r="J66" s="56">
        <f t="shared" si="20"/>
        <v>324601.07259698497</v>
      </c>
      <c r="K66" s="57">
        <f t="shared" si="21"/>
        <v>1176.2831185325508</v>
      </c>
      <c r="L66" s="57">
        <f t="shared" si="22"/>
        <v>1082.0035753232833</v>
      </c>
      <c r="M66" s="58">
        <f t="shared" si="4"/>
        <v>2258.2866938558341</v>
      </c>
      <c r="N66" s="56">
        <f t="shared" si="23"/>
        <v>0</v>
      </c>
      <c r="O66" s="57">
        <f t="shared" si="24"/>
        <v>0</v>
      </c>
      <c r="P66" s="57">
        <f t="shared" si="25"/>
        <v>0</v>
      </c>
      <c r="Q66" s="58">
        <f t="shared" si="5"/>
        <v>0</v>
      </c>
      <c r="R66" s="84">
        <f t="shared" si="26"/>
        <v>371415.90027775656</v>
      </c>
      <c r="S66" s="85">
        <f t="shared" si="27"/>
        <v>717.36422913251658</v>
      </c>
      <c r="T66" s="86">
        <f t="shared" si="6"/>
        <v>1083.2963758101234</v>
      </c>
      <c r="U66" s="87">
        <f t="shared" si="28"/>
        <v>1800.66060494264</v>
      </c>
      <c r="V66" s="84">
        <f t="shared" si="29"/>
        <v>0</v>
      </c>
      <c r="W66" s="85">
        <f t="shared" si="30"/>
        <v>0</v>
      </c>
      <c r="X66" s="86">
        <f t="shared" si="7"/>
        <v>0</v>
      </c>
      <c r="Y66" s="87">
        <f t="shared" si="31"/>
        <v>0</v>
      </c>
      <c r="Z66" s="101">
        <f t="shared" si="32"/>
        <v>0</v>
      </c>
      <c r="AA66" s="85">
        <f t="shared" si="33"/>
        <v>0</v>
      </c>
      <c r="AB66" s="86">
        <f t="shared" si="8"/>
        <v>0</v>
      </c>
      <c r="AC66" s="87">
        <f t="shared" si="34"/>
        <v>0</v>
      </c>
      <c r="AD66" s="132">
        <f t="shared" si="37"/>
        <v>0</v>
      </c>
      <c r="AE66" s="132">
        <f t="shared" si="9"/>
        <v>0</v>
      </c>
      <c r="AF66" s="132">
        <f t="shared" si="35"/>
        <v>0</v>
      </c>
      <c r="AG66" s="133">
        <f t="shared" si="10"/>
        <v>0</v>
      </c>
      <c r="AH66" s="124">
        <f t="shared" si="36"/>
        <v>0</v>
      </c>
      <c r="AI66" s="125">
        <f t="shared" si="11"/>
        <v>0</v>
      </c>
      <c r="AJ66" s="125">
        <v>0</v>
      </c>
      <c r="AK66" s="126">
        <f t="shared" si="12"/>
        <v>0</v>
      </c>
      <c r="AL66" s="22">
        <f t="shared" si="13"/>
        <v>1029449.7283580846</v>
      </c>
      <c r="AM66" s="22">
        <f t="shared" si="13"/>
        <v>2803.8388025080385</v>
      </c>
      <c r="AN66" s="22">
        <f t="shared" si="13"/>
        <v>2470.9466436598045</v>
      </c>
      <c r="AO66" s="23">
        <f t="shared" si="13"/>
        <v>5274.7854461678426</v>
      </c>
    </row>
    <row r="67" spans="1:41" x14ac:dyDescent="0.25">
      <c r="A67" s="7">
        <v>46</v>
      </c>
      <c r="B67" s="56">
        <f t="shared" si="14"/>
        <v>332522.56402850011</v>
      </c>
      <c r="C67" s="57">
        <f t="shared" si="15"/>
        <v>911.02579700990998</v>
      </c>
      <c r="D67" s="57">
        <f t="shared" si="16"/>
        <v>304.81235035945849</v>
      </c>
      <c r="E67" s="58">
        <f t="shared" si="2"/>
        <v>1215.8381473693685</v>
      </c>
      <c r="F67" s="56">
        <f t="shared" si="17"/>
        <v>0</v>
      </c>
      <c r="G67" s="57">
        <f t="shared" si="18"/>
        <v>0</v>
      </c>
      <c r="H67" s="57">
        <f t="shared" si="19"/>
        <v>0</v>
      </c>
      <c r="I67" s="58">
        <f t="shared" si="3"/>
        <v>0</v>
      </c>
      <c r="J67" s="56">
        <f t="shared" si="20"/>
        <v>323424.78947845241</v>
      </c>
      <c r="K67" s="57">
        <f t="shared" si="21"/>
        <v>1180.2040622609927</v>
      </c>
      <c r="L67" s="57">
        <f t="shared" si="22"/>
        <v>1078.0826315948414</v>
      </c>
      <c r="M67" s="58">
        <f t="shared" si="4"/>
        <v>2258.2866938558341</v>
      </c>
      <c r="N67" s="56">
        <f t="shared" si="23"/>
        <v>0</v>
      </c>
      <c r="O67" s="57">
        <f t="shared" si="24"/>
        <v>0</v>
      </c>
      <c r="P67" s="57">
        <f t="shared" si="25"/>
        <v>0</v>
      </c>
      <c r="Q67" s="58">
        <f t="shared" si="5"/>
        <v>0</v>
      </c>
      <c r="R67" s="84">
        <f t="shared" si="26"/>
        <v>371316.36694203841</v>
      </c>
      <c r="S67" s="85">
        <f t="shared" si="27"/>
        <v>720.65563570326572</v>
      </c>
      <c r="T67" s="86">
        <f t="shared" si="6"/>
        <v>1083.0060702476121</v>
      </c>
      <c r="U67" s="87">
        <f t="shared" si="28"/>
        <v>1803.6617059508778</v>
      </c>
      <c r="V67" s="84">
        <f t="shared" si="29"/>
        <v>0</v>
      </c>
      <c r="W67" s="85">
        <f t="shared" si="30"/>
        <v>0</v>
      </c>
      <c r="X67" s="86">
        <f t="shared" si="7"/>
        <v>0</v>
      </c>
      <c r="Y67" s="87">
        <f t="shared" si="31"/>
        <v>0</v>
      </c>
      <c r="Z67" s="101">
        <f t="shared" si="32"/>
        <v>0</v>
      </c>
      <c r="AA67" s="85">
        <f t="shared" si="33"/>
        <v>0</v>
      </c>
      <c r="AB67" s="86">
        <f t="shared" si="8"/>
        <v>0</v>
      </c>
      <c r="AC67" s="87">
        <f t="shared" si="34"/>
        <v>0</v>
      </c>
      <c r="AD67" s="132">
        <f t="shared" si="37"/>
        <v>0</v>
      </c>
      <c r="AE67" s="132">
        <f t="shared" si="9"/>
        <v>0</v>
      </c>
      <c r="AF67" s="132">
        <f t="shared" si="35"/>
        <v>0</v>
      </c>
      <c r="AG67" s="133">
        <f t="shared" si="10"/>
        <v>0</v>
      </c>
      <c r="AH67" s="124">
        <f t="shared" si="36"/>
        <v>0</v>
      </c>
      <c r="AI67" s="125">
        <f t="shared" si="11"/>
        <v>0</v>
      </c>
      <c r="AJ67" s="125">
        <v>0</v>
      </c>
      <c r="AK67" s="126">
        <f t="shared" si="12"/>
        <v>0</v>
      </c>
      <c r="AL67" s="22">
        <f t="shared" si="13"/>
        <v>1027263.7204489909</v>
      </c>
      <c r="AM67" s="22">
        <f t="shared" si="13"/>
        <v>2811.8854949741681</v>
      </c>
      <c r="AN67" s="22">
        <f t="shared" si="13"/>
        <v>2465.9010522019121</v>
      </c>
      <c r="AO67" s="23">
        <f t="shared" si="13"/>
        <v>5277.7865471760806</v>
      </c>
    </row>
    <row r="68" spans="1:41" x14ac:dyDescent="0.25">
      <c r="A68" s="7">
        <v>47</v>
      </c>
      <c r="B68" s="56">
        <f t="shared" si="14"/>
        <v>331611.53823149018</v>
      </c>
      <c r="C68" s="57">
        <f t="shared" si="15"/>
        <v>911.86090399050249</v>
      </c>
      <c r="D68" s="57">
        <f t="shared" si="16"/>
        <v>303.97724337886604</v>
      </c>
      <c r="E68" s="58">
        <f t="shared" si="2"/>
        <v>1215.8381473693685</v>
      </c>
      <c r="F68" s="56">
        <f t="shared" si="17"/>
        <v>0</v>
      </c>
      <c r="G68" s="57">
        <f t="shared" si="18"/>
        <v>0</v>
      </c>
      <c r="H68" s="57">
        <f t="shared" si="19"/>
        <v>0</v>
      </c>
      <c r="I68" s="58">
        <f t="shared" si="3"/>
        <v>0</v>
      </c>
      <c r="J68" s="56">
        <f t="shared" si="20"/>
        <v>322244.58541619143</v>
      </c>
      <c r="K68" s="57">
        <f t="shared" si="21"/>
        <v>1184.1380758018627</v>
      </c>
      <c r="L68" s="57">
        <f t="shared" si="22"/>
        <v>1074.1486180539714</v>
      </c>
      <c r="M68" s="58">
        <f t="shared" si="4"/>
        <v>2258.2866938558341</v>
      </c>
      <c r="N68" s="56">
        <f t="shared" si="23"/>
        <v>0</v>
      </c>
      <c r="O68" s="57">
        <f t="shared" si="24"/>
        <v>0</v>
      </c>
      <c r="P68" s="57">
        <f t="shared" si="25"/>
        <v>0</v>
      </c>
      <c r="Q68" s="58">
        <f t="shared" si="5"/>
        <v>0</v>
      </c>
      <c r="R68" s="84">
        <f t="shared" si="26"/>
        <v>371213.3708251791</v>
      </c>
      <c r="S68" s="85">
        <f t="shared" si="27"/>
        <v>723.96214388735689</v>
      </c>
      <c r="T68" s="86">
        <f t="shared" si="6"/>
        <v>1082.7056649067724</v>
      </c>
      <c r="U68" s="87">
        <f t="shared" si="28"/>
        <v>1806.6678087941293</v>
      </c>
      <c r="V68" s="84">
        <f t="shared" si="29"/>
        <v>0</v>
      </c>
      <c r="W68" s="85">
        <f t="shared" si="30"/>
        <v>0</v>
      </c>
      <c r="X68" s="86">
        <f t="shared" si="7"/>
        <v>0</v>
      </c>
      <c r="Y68" s="87">
        <f t="shared" si="31"/>
        <v>0</v>
      </c>
      <c r="Z68" s="101">
        <f t="shared" si="32"/>
        <v>0</v>
      </c>
      <c r="AA68" s="85">
        <f t="shared" si="33"/>
        <v>0</v>
      </c>
      <c r="AB68" s="86">
        <f t="shared" si="8"/>
        <v>0</v>
      </c>
      <c r="AC68" s="87">
        <f t="shared" si="34"/>
        <v>0</v>
      </c>
      <c r="AD68" s="132">
        <f t="shared" si="37"/>
        <v>0</v>
      </c>
      <c r="AE68" s="132">
        <f t="shared" si="9"/>
        <v>0</v>
      </c>
      <c r="AF68" s="132">
        <f t="shared" si="35"/>
        <v>0</v>
      </c>
      <c r="AG68" s="133">
        <f t="shared" si="10"/>
        <v>0</v>
      </c>
      <c r="AH68" s="124">
        <f t="shared" si="36"/>
        <v>0</v>
      </c>
      <c r="AI68" s="125">
        <f t="shared" si="11"/>
        <v>0</v>
      </c>
      <c r="AJ68" s="125">
        <v>0</v>
      </c>
      <c r="AK68" s="126">
        <f t="shared" si="12"/>
        <v>0</v>
      </c>
      <c r="AL68" s="22">
        <f t="shared" si="13"/>
        <v>1025069.4944728608</v>
      </c>
      <c r="AM68" s="22">
        <f t="shared" si="13"/>
        <v>2819.9611236797223</v>
      </c>
      <c r="AN68" s="22">
        <f t="shared" si="13"/>
        <v>2460.8315263396098</v>
      </c>
      <c r="AO68" s="23">
        <f t="shared" si="13"/>
        <v>5280.7926500193316</v>
      </c>
    </row>
    <row r="69" spans="1:41" x14ac:dyDescent="0.25">
      <c r="A69" s="7">
        <v>48</v>
      </c>
      <c r="B69" s="56">
        <f t="shared" si="14"/>
        <v>330699.67732749967</v>
      </c>
      <c r="C69" s="57">
        <f t="shared" si="15"/>
        <v>912.69677648582706</v>
      </c>
      <c r="D69" s="57">
        <f t="shared" si="16"/>
        <v>303.14137088354141</v>
      </c>
      <c r="E69" s="58">
        <f t="shared" si="2"/>
        <v>1215.8381473693685</v>
      </c>
      <c r="F69" s="56">
        <f t="shared" si="17"/>
        <v>0</v>
      </c>
      <c r="G69" s="57">
        <f t="shared" si="18"/>
        <v>0</v>
      </c>
      <c r="H69" s="57">
        <f t="shared" si="19"/>
        <v>0</v>
      </c>
      <c r="I69" s="58">
        <f t="shared" si="3"/>
        <v>0</v>
      </c>
      <c r="J69" s="56">
        <f t="shared" si="20"/>
        <v>321060.4473403896</v>
      </c>
      <c r="K69" s="57">
        <f t="shared" si="21"/>
        <v>1188.085202721202</v>
      </c>
      <c r="L69" s="57">
        <f t="shared" si="22"/>
        <v>1070.2014911346321</v>
      </c>
      <c r="M69" s="58">
        <f t="shared" si="4"/>
        <v>2258.2866938558341</v>
      </c>
      <c r="N69" s="56">
        <f t="shared" si="23"/>
        <v>0</v>
      </c>
      <c r="O69" s="57">
        <f t="shared" si="24"/>
        <v>0</v>
      </c>
      <c r="P69" s="57">
        <f t="shared" si="25"/>
        <v>0</v>
      </c>
      <c r="Q69" s="58">
        <f t="shared" si="5"/>
        <v>0</v>
      </c>
      <c r="R69" s="84">
        <f t="shared" si="26"/>
        <v>371106.89102909388</v>
      </c>
      <c r="S69" s="85">
        <f t="shared" si="27"/>
        <v>727.28382297392909</v>
      </c>
      <c r="T69" s="86">
        <f t="shared" si="6"/>
        <v>1082.3950988348572</v>
      </c>
      <c r="U69" s="87">
        <f t="shared" si="28"/>
        <v>1809.6789218087863</v>
      </c>
      <c r="V69" s="84">
        <f t="shared" si="29"/>
        <v>0</v>
      </c>
      <c r="W69" s="85">
        <f t="shared" si="30"/>
        <v>0</v>
      </c>
      <c r="X69" s="86">
        <f t="shared" si="7"/>
        <v>0</v>
      </c>
      <c r="Y69" s="87">
        <f t="shared" si="31"/>
        <v>0</v>
      </c>
      <c r="Z69" s="101">
        <f t="shared" si="32"/>
        <v>0</v>
      </c>
      <c r="AA69" s="85">
        <f t="shared" si="33"/>
        <v>0</v>
      </c>
      <c r="AB69" s="86">
        <f t="shared" si="8"/>
        <v>0</v>
      </c>
      <c r="AC69" s="87">
        <f t="shared" si="34"/>
        <v>0</v>
      </c>
      <c r="AD69" s="132">
        <f t="shared" si="37"/>
        <v>0</v>
      </c>
      <c r="AE69" s="132">
        <f t="shared" si="9"/>
        <v>0</v>
      </c>
      <c r="AF69" s="132">
        <f t="shared" si="35"/>
        <v>0</v>
      </c>
      <c r="AG69" s="133">
        <f t="shared" si="10"/>
        <v>0</v>
      </c>
      <c r="AH69" s="124">
        <f t="shared" si="36"/>
        <v>0</v>
      </c>
      <c r="AI69" s="125">
        <f t="shared" si="11"/>
        <v>0</v>
      </c>
      <c r="AJ69" s="125">
        <v>0</v>
      </c>
      <c r="AK69" s="126">
        <f t="shared" si="12"/>
        <v>0</v>
      </c>
      <c r="AL69" s="22">
        <f t="shared" si="13"/>
        <v>1022867.0156969831</v>
      </c>
      <c r="AM69" s="22">
        <f t="shared" si="13"/>
        <v>2828.0658021809581</v>
      </c>
      <c r="AN69" s="22">
        <f t="shared" si="13"/>
        <v>2455.7379608530309</v>
      </c>
      <c r="AO69" s="23">
        <f t="shared" si="13"/>
        <v>5283.8037630339886</v>
      </c>
    </row>
    <row r="70" spans="1:41" x14ac:dyDescent="0.25">
      <c r="A70" s="7">
        <v>49</v>
      </c>
      <c r="B70" s="56">
        <f t="shared" si="14"/>
        <v>329786.98055101384</v>
      </c>
      <c r="C70" s="57">
        <f t="shared" si="15"/>
        <v>913.53341519760579</v>
      </c>
      <c r="D70" s="57">
        <f t="shared" si="16"/>
        <v>302.30473217176274</v>
      </c>
      <c r="E70" s="58">
        <f t="shared" si="2"/>
        <v>1215.8381473693685</v>
      </c>
      <c r="F70" s="56">
        <f t="shared" si="17"/>
        <v>0</v>
      </c>
      <c r="G70" s="57">
        <f t="shared" si="18"/>
        <v>0</v>
      </c>
      <c r="H70" s="57">
        <f t="shared" si="19"/>
        <v>0</v>
      </c>
      <c r="I70" s="58">
        <f t="shared" si="3"/>
        <v>0</v>
      </c>
      <c r="J70" s="56">
        <f t="shared" si="20"/>
        <v>319872.36213766842</v>
      </c>
      <c r="K70" s="57">
        <f t="shared" si="21"/>
        <v>1192.0454867302726</v>
      </c>
      <c r="L70" s="57">
        <f t="shared" si="22"/>
        <v>1066.2412071255615</v>
      </c>
      <c r="M70" s="58">
        <f t="shared" si="4"/>
        <v>2258.2866938558341</v>
      </c>
      <c r="N70" s="56">
        <f t="shared" si="23"/>
        <v>0</v>
      </c>
      <c r="O70" s="57">
        <f t="shared" si="24"/>
        <v>0</v>
      </c>
      <c r="P70" s="57">
        <f t="shared" si="25"/>
        <v>0</v>
      </c>
      <c r="Q70" s="58">
        <f t="shared" si="5"/>
        <v>0</v>
      </c>
      <c r="R70" s="84">
        <f t="shared" si="26"/>
        <v>370996.90655146347</v>
      </c>
      <c r="S70" s="85">
        <f t="shared" si="27"/>
        <v>730.62074257003246</v>
      </c>
      <c r="T70" s="86">
        <f t="shared" si="6"/>
        <v>1082.0743107751018</v>
      </c>
      <c r="U70" s="87">
        <f t="shared" si="28"/>
        <v>1812.6950533451343</v>
      </c>
      <c r="V70" s="84">
        <f t="shared" si="29"/>
        <v>0</v>
      </c>
      <c r="W70" s="85">
        <f t="shared" si="30"/>
        <v>0</v>
      </c>
      <c r="X70" s="86">
        <f t="shared" si="7"/>
        <v>0</v>
      </c>
      <c r="Y70" s="87">
        <f t="shared" si="31"/>
        <v>0</v>
      </c>
      <c r="Z70" s="101">
        <f t="shared" si="32"/>
        <v>0</v>
      </c>
      <c r="AA70" s="85">
        <f t="shared" si="33"/>
        <v>0</v>
      </c>
      <c r="AB70" s="86">
        <f t="shared" si="8"/>
        <v>0</v>
      </c>
      <c r="AC70" s="87">
        <f t="shared" si="34"/>
        <v>0</v>
      </c>
      <c r="AD70" s="132">
        <f t="shared" si="37"/>
        <v>0</v>
      </c>
      <c r="AE70" s="132">
        <f t="shared" si="9"/>
        <v>0</v>
      </c>
      <c r="AF70" s="132">
        <f t="shared" si="35"/>
        <v>0</v>
      </c>
      <c r="AG70" s="133">
        <f t="shared" si="10"/>
        <v>0</v>
      </c>
      <c r="AH70" s="124">
        <f t="shared" si="36"/>
        <v>0</v>
      </c>
      <c r="AI70" s="125">
        <f t="shared" si="11"/>
        <v>0</v>
      </c>
      <c r="AJ70" s="125">
        <v>0</v>
      </c>
      <c r="AK70" s="126">
        <f t="shared" si="12"/>
        <v>0</v>
      </c>
      <c r="AL70" s="22">
        <f t="shared" si="13"/>
        <v>1020656.2492401458</v>
      </c>
      <c r="AM70" s="22">
        <f t="shared" si="13"/>
        <v>2836.1996444979104</v>
      </c>
      <c r="AN70" s="22">
        <f t="shared" si="13"/>
        <v>2450.6202500724257</v>
      </c>
      <c r="AO70" s="23">
        <f t="shared" si="13"/>
        <v>5286.8198945703371</v>
      </c>
    </row>
    <row r="71" spans="1:41" x14ac:dyDescent="0.25">
      <c r="A71" s="7">
        <v>50</v>
      </c>
      <c r="B71" s="56">
        <f t="shared" si="14"/>
        <v>328873.44713581621</v>
      </c>
      <c r="C71" s="57">
        <f t="shared" si="15"/>
        <v>914.37082082820359</v>
      </c>
      <c r="D71" s="57">
        <f t="shared" si="16"/>
        <v>301.46732654116488</v>
      </c>
      <c r="E71" s="58">
        <f t="shared" si="2"/>
        <v>1215.8381473693685</v>
      </c>
      <c r="F71" s="56">
        <f t="shared" si="17"/>
        <v>0</v>
      </c>
      <c r="G71" s="57">
        <f t="shared" si="18"/>
        <v>0</v>
      </c>
      <c r="H71" s="57">
        <f t="shared" si="19"/>
        <v>0</v>
      </c>
      <c r="I71" s="58">
        <f t="shared" si="3"/>
        <v>0</v>
      </c>
      <c r="J71" s="56">
        <f t="shared" si="20"/>
        <v>318680.31665093813</v>
      </c>
      <c r="K71" s="57">
        <f t="shared" si="21"/>
        <v>1196.0189716860402</v>
      </c>
      <c r="L71" s="57">
        <f t="shared" si="22"/>
        <v>1062.2677221697938</v>
      </c>
      <c r="M71" s="58">
        <f t="shared" si="4"/>
        <v>2258.2866938558341</v>
      </c>
      <c r="N71" s="56">
        <f t="shared" si="23"/>
        <v>0</v>
      </c>
      <c r="O71" s="57">
        <f t="shared" si="24"/>
        <v>0</v>
      </c>
      <c r="P71" s="57">
        <f t="shared" si="25"/>
        <v>0</v>
      </c>
      <c r="Q71" s="58">
        <f t="shared" si="5"/>
        <v>0</v>
      </c>
      <c r="R71" s="84">
        <f t="shared" si="26"/>
        <v>370883.39628524159</v>
      </c>
      <c r="S71" s="85">
        <f t="shared" si="27"/>
        <v>733.97297260208825</v>
      </c>
      <c r="T71" s="86">
        <f t="shared" si="6"/>
        <v>1081.7432391652881</v>
      </c>
      <c r="U71" s="87">
        <f t="shared" si="28"/>
        <v>1815.7162117673763</v>
      </c>
      <c r="V71" s="84">
        <f t="shared" si="29"/>
        <v>0</v>
      </c>
      <c r="W71" s="85">
        <f t="shared" si="30"/>
        <v>0</v>
      </c>
      <c r="X71" s="86">
        <f t="shared" si="7"/>
        <v>0</v>
      </c>
      <c r="Y71" s="87">
        <f t="shared" si="31"/>
        <v>0</v>
      </c>
      <c r="Z71" s="101">
        <f t="shared" si="32"/>
        <v>0</v>
      </c>
      <c r="AA71" s="85">
        <f t="shared" si="33"/>
        <v>0</v>
      </c>
      <c r="AB71" s="86">
        <f t="shared" si="8"/>
        <v>0</v>
      </c>
      <c r="AC71" s="87">
        <f t="shared" si="34"/>
        <v>0</v>
      </c>
      <c r="AD71" s="132">
        <f t="shared" si="37"/>
        <v>0</v>
      </c>
      <c r="AE71" s="132">
        <f t="shared" si="9"/>
        <v>0</v>
      </c>
      <c r="AF71" s="132">
        <f t="shared" si="35"/>
        <v>0</v>
      </c>
      <c r="AG71" s="133">
        <f t="shared" si="10"/>
        <v>0</v>
      </c>
      <c r="AH71" s="124">
        <f t="shared" si="36"/>
        <v>0</v>
      </c>
      <c r="AI71" s="125">
        <f t="shared" si="11"/>
        <v>0</v>
      </c>
      <c r="AJ71" s="125">
        <v>0</v>
      </c>
      <c r="AK71" s="126">
        <f t="shared" si="12"/>
        <v>0</v>
      </c>
      <c r="AL71" s="22">
        <f t="shared" si="13"/>
        <v>1018437.1600719959</v>
      </c>
      <c r="AM71" s="22">
        <f t="shared" si="13"/>
        <v>2844.362765116332</v>
      </c>
      <c r="AN71" s="22">
        <f t="shared" si="13"/>
        <v>2445.4782878762471</v>
      </c>
      <c r="AO71" s="23">
        <f t="shared" si="13"/>
        <v>5289.8410529925786</v>
      </c>
    </row>
    <row r="72" spans="1:41" x14ac:dyDescent="0.25">
      <c r="A72" s="7">
        <v>51</v>
      </c>
      <c r="B72" s="56">
        <f t="shared" si="14"/>
        <v>327959.07631498802</v>
      </c>
      <c r="C72" s="57">
        <f t="shared" si="15"/>
        <v>915.2089940806294</v>
      </c>
      <c r="D72" s="57">
        <f t="shared" si="16"/>
        <v>300.62915328873908</v>
      </c>
      <c r="E72" s="58">
        <f t="shared" si="2"/>
        <v>1215.8381473693685</v>
      </c>
      <c r="F72" s="56">
        <f t="shared" si="17"/>
        <v>0</v>
      </c>
      <c r="G72" s="57">
        <f t="shared" si="18"/>
        <v>0</v>
      </c>
      <c r="H72" s="57">
        <f t="shared" si="19"/>
        <v>0</v>
      </c>
      <c r="I72" s="58">
        <f t="shared" si="3"/>
        <v>0</v>
      </c>
      <c r="J72" s="56">
        <f t="shared" si="20"/>
        <v>317484.29767925211</v>
      </c>
      <c r="K72" s="57">
        <f t="shared" si="21"/>
        <v>1200.0057015916602</v>
      </c>
      <c r="L72" s="57">
        <f t="shared" si="22"/>
        <v>1058.2809922641738</v>
      </c>
      <c r="M72" s="58">
        <f t="shared" si="4"/>
        <v>2258.2866938558341</v>
      </c>
      <c r="N72" s="56">
        <f t="shared" si="23"/>
        <v>0</v>
      </c>
      <c r="O72" s="57">
        <f t="shared" si="24"/>
        <v>0</v>
      </c>
      <c r="P72" s="57">
        <f t="shared" si="25"/>
        <v>0</v>
      </c>
      <c r="Q72" s="58">
        <f t="shared" si="5"/>
        <v>0</v>
      </c>
      <c r="R72" s="84">
        <f t="shared" si="26"/>
        <v>370766.33901816059</v>
      </c>
      <c r="S72" s="85">
        <f t="shared" si="27"/>
        <v>737.34058331735355</v>
      </c>
      <c r="T72" s="86">
        <f t="shared" si="6"/>
        <v>1081.4018221363017</v>
      </c>
      <c r="U72" s="87">
        <f t="shared" si="28"/>
        <v>1818.7424054536552</v>
      </c>
      <c r="V72" s="84">
        <f t="shared" si="29"/>
        <v>0</v>
      </c>
      <c r="W72" s="85">
        <f t="shared" si="30"/>
        <v>0</v>
      </c>
      <c r="X72" s="86">
        <f t="shared" si="7"/>
        <v>0</v>
      </c>
      <c r="Y72" s="87">
        <f t="shared" si="31"/>
        <v>0</v>
      </c>
      <c r="Z72" s="101">
        <f t="shared" si="32"/>
        <v>0</v>
      </c>
      <c r="AA72" s="85">
        <f t="shared" si="33"/>
        <v>0</v>
      </c>
      <c r="AB72" s="86">
        <f t="shared" si="8"/>
        <v>0</v>
      </c>
      <c r="AC72" s="87">
        <f t="shared" si="34"/>
        <v>0</v>
      </c>
      <c r="AD72" s="132">
        <f t="shared" si="37"/>
        <v>0</v>
      </c>
      <c r="AE72" s="132">
        <f t="shared" si="9"/>
        <v>0</v>
      </c>
      <c r="AF72" s="132">
        <f t="shared" si="35"/>
        <v>0</v>
      </c>
      <c r="AG72" s="133">
        <f t="shared" si="10"/>
        <v>0</v>
      </c>
      <c r="AH72" s="124">
        <f t="shared" si="36"/>
        <v>0</v>
      </c>
      <c r="AI72" s="125">
        <f t="shared" si="11"/>
        <v>0</v>
      </c>
      <c r="AJ72" s="125">
        <v>0</v>
      </c>
      <c r="AK72" s="126">
        <f t="shared" si="12"/>
        <v>0</v>
      </c>
      <c r="AL72" s="22">
        <f t="shared" si="13"/>
        <v>1016209.7130124007</v>
      </c>
      <c r="AM72" s="22">
        <f t="shared" si="13"/>
        <v>2852.5552789896428</v>
      </c>
      <c r="AN72" s="22">
        <f t="shared" si="13"/>
        <v>2440.3119676892147</v>
      </c>
      <c r="AO72" s="23">
        <f t="shared" si="13"/>
        <v>5292.8672466788576</v>
      </c>
    </row>
    <row r="73" spans="1:41" x14ac:dyDescent="0.25">
      <c r="A73" s="7">
        <v>52</v>
      </c>
      <c r="B73" s="56">
        <f t="shared" si="14"/>
        <v>327043.86732090742</v>
      </c>
      <c r="C73" s="57">
        <f t="shared" si="15"/>
        <v>916.04793565853663</v>
      </c>
      <c r="D73" s="57">
        <f t="shared" si="16"/>
        <v>299.79021171083184</v>
      </c>
      <c r="E73" s="58">
        <f t="shared" si="2"/>
        <v>1215.8381473693685</v>
      </c>
      <c r="F73" s="56">
        <f t="shared" si="17"/>
        <v>0</v>
      </c>
      <c r="G73" s="57">
        <f t="shared" si="18"/>
        <v>0</v>
      </c>
      <c r="H73" s="57">
        <f t="shared" si="19"/>
        <v>0</v>
      </c>
      <c r="I73" s="58">
        <f t="shared" si="3"/>
        <v>0</v>
      </c>
      <c r="J73" s="56">
        <f t="shared" si="20"/>
        <v>316284.29197766044</v>
      </c>
      <c r="K73" s="57">
        <f t="shared" si="21"/>
        <v>1204.0057205969658</v>
      </c>
      <c r="L73" s="57">
        <f t="shared" si="22"/>
        <v>1054.2809732588682</v>
      </c>
      <c r="M73" s="58">
        <f t="shared" si="4"/>
        <v>2258.2866938558341</v>
      </c>
      <c r="N73" s="56">
        <f t="shared" si="23"/>
        <v>0</v>
      </c>
      <c r="O73" s="57">
        <f t="shared" si="24"/>
        <v>0</v>
      </c>
      <c r="P73" s="57">
        <f t="shared" si="25"/>
        <v>0</v>
      </c>
      <c r="Q73" s="58">
        <f t="shared" si="5"/>
        <v>0</v>
      </c>
      <c r="R73" s="84">
        <f t="shared" si="26"/>
        <v>370645.71343223465</v>
      </c>
      <c r="S73" s="85">
        <f t="shared" si="27"/>
        <v>740.72364528539356</v>
      </c>
      <c r="T73" s="86">
        <f t="shared" si="6"/>
        <v>1081.0499975106845</v>
      </c>
      <c r="U73" s="87">
        <f t="shared" si="28"/>
        <v>1821.7736427960781</v>
      </c>
      <c r="V73" s="84">
        <f t="shared" si="29"/>
        <v>0</v>
      </c>
      <c r="W73" s="85">
        <f t="shared" si="30"/>
        <v>0</v>
      </c>
      <c r="X73" s="86">
        <f t="shared" si="7"/>
        <v>0</v>
      </c>
      <c r="Y73" s="87">
        <f t="shared" si="31"/>
        <v>0</v>
      </c>
      <c r="Z73" s="101">
        <f t="shared" si="32"/>
        <v>0</v>
      </c>
      <c r="AA73" s="85">
        <f t="shared" si="33"/>
        <v>0</v>
      </c>
      <c r="AB73" s="86">
        <f t="shared" si="8"/>
        <v>0</v>
      </c>
      <c r="AC73" s="87">
        <f t="shared" si="34"/>
        <v>0</v>
      </c>
      <c r="AD73" s="132">
        <f t="shared" si="37"/>
        <v>0</v>
      </c>
      <c r="AE73" s="132">
        <f t="shared" si="9"/>
        <v>0</v>
      </c>
      <c r="AF73" s="132">
        <f t="shared" si="35"/>
        <v>0</v>
      </c>
      <c r="AG73" s="133">
        <f t="shared" si="10"/>
        <v>0</v>
      </c>
      <c r="AH73" s="124">
        <f t="shared" si="36"/>
        <v>0</v>
      </c>
      <c r="AI73" s="125">
        <f t="shared" si="11"/>
        <v>0</v>
      </c>
      <c r="AJ73" s="125">
        <v>0</v>
      </c>
      <c r="AK73" s="126">
        <f t="shared" si="12"/>
        <v>0</v>
      </c>
      <c r="AL73" s="22">
        <f t="shared" si="13"/>
        <v>1013973.8727308025</v>
      </c>
      <c r="AM73" s="22">
        <f t="shared" si="13"/>
        <v>2860.7773015408961</v>
      </c>
      <c r="AN73" s="22">
        <f t="shared" si="13"/>
        <v>2435.1211824803845</v>
      </c>
      <c r="AO73" s="23">
        <f t="shared" si="13"/>
        <v>5295.8984840212806</v>
      </c>
    </row>
    <row r="74" spans="1:41" x14ac:dyDescent="0.25">
      <c r="A74" s="7">
        <v>53</v>
      </c>
      <c r="B74" s="56">
        <f t="shared" si="14"/>
        <v>326127.81938524888</v>
      </c>
      <c r="C74" s="57">
        <f t="shared" si="15"/>
        <v>916.88764626622356</v>
      </c>
      <c r="D74" s="57">
        <f t="shared" si="16"/>
        <v>298.95050110314486</v>
      </c>
      <c r="E74" s="58">
        <f t="shared" si="2"/>
        <v>1215.8381473693685</v>
      </c>
      <c r="F74" s="56">
        <f t="shared" si="17"/>
        <v>0</v>
      </c>
      <c r="G74" s="57">
        <f t="shared" si="18"/>
        <v>0</v>
      </c>
      <c r="H74" s="57">
        <f t="shared" si="19"/>
        <v>0</v>
      </c>
      <c r="I74" s="58">
        <f t="shared" si="3"/>
        <v>0</v>
      </c>
      <c r="J74" s="56">
        <f t="shared" si="20"/>
        <v>315080.28625706345</v>
      </c>
      <c r="K74" s="57">
        <f t="shared" si="21"/>
        <v>1208.0190729989558</v>
      </c>
      <c r="L74" s="57">
        <f t="shared" si="22"/>
        <v>1050.2676208568782</v>
      </c>
      <c r="M74" s="58">
        <f t="shared" si="4"/>
        <v>2258.2866938558341</v>
      </c>
      <c r="N74" s="56">
        <f t="shared" si="23"/>
        <v>0</v>
      </c>
      <c r="O74" s="57">
        <f t="shared" si="24"/>
        <v>0</v>
      </c>
      <c r="P74" s="57">
        <f t="shared" si="25"/>
        <v>0</v>
      </c>
      <c r="Q74" s="58">
        <f t="shared" si="5"/>
        <v>0</v>
      </c>
      <c r="R74" s="84">
        <f t="shared" si="26"/>
        <v>370521.49810326082</v>
      </c>
      <c r="S74" s="85">
        <f t="shared" si="27"/>
        <v>744.12222939956087</v>
      </c>
      <c r="T74" s="86">
        <f t="shared" si="6"/>
        <v>1080.6877028011775</v>
      </c>
      <c r="U74" s="87">
        <f t="shared" si="28"/>
        <v>1824.8099322007383</v>
      </c>
      <c r="V74" s="84">
        <f t="shared" si="29"/>
        <v>0</v>
      </c>
      <c r="W74" s="85">
        <f t="shared" si="30"/>
        <v>0</v>
      </c>
      <c r="X74" s="86">
        <f t="shared" si="7"/>
        <v>0</v>
      </c>
      <c r="Y74" s="87">
        <f t="shared" si="31"/>
        <v>0</v>
      </c>
      <c r="Z74" s="101">
        <f t="shared" si="32"/>
        <v>0</v>
      </c>
      <c r="AA74" s="85">
        <f t="shared" si="33"/>
        <v>0</v>
      </c>
      <c r="AB74" s="86">
        <f t="shared" si="8"/>
        <v>0</v>
      </c>
      <c r="AC74" s="87">
        <f t="shared" si="34"/>
        <v>0</v>
      </c>
      <c r="AD74" s="132">
        <f t="shared" si="37"/>
        <v>0</v>
      </c>
      <c r="AE74" s="132">
        <f t="shared" si="9"/>
        <v>0</v>
      </c>
      <c r="AF74" s="132">
        <f t="shared" si="35"/>
        <v>0</v>
      </c>
      <c r="AG74" s="133">
        <f t="shared" si="10"/>
        <v>0</v>
      </c>
      <c r="AH74" s="124">
        <f t="shared" si="36"/>
        <v>0</v>
      </c>
      <c r="AI74" s="125">
        <f t="shared" si="11"/>
        <v>0</v>
      </c>
      <c r="AJ74" s="125">
        <v>0</v>
      </c>
      <c r="AK74" s="126">
        <f t="shared" si="12"/>
        <v>0</v>
      </c>
      <c r="AL74" s="22">
        <f t="shared" si="13"/>
        <v>1011729.6037455732</v>
      </c>
      <c r="AM74" s="22">
        <f t="shared" si="13"/>
        <v>2869.0289486647398</v>
      </c>
      <c r="AN74" s="22">
        <f t="shared" si="13"/>
        <v>2429.9058247612006</v>
      </c>
      <c r="AO74" s="23">
        <f t="shared" si="13"/>
        <v>5298.9347734259409</v>
      </c>
    </row>
    <row r="75" spans="1:41" x14ac:dyDescent="0.25">
      <c r="A75" s="7">
        <v>54</v>
      </c>
      <c r="B75" s="56">
        <f t="shared" si="14"/>
        <v>325210.93173898268</v>
      </c>
      <c r="C75" s="57">
        <f t="shared" si="15"/>
        <v>917.72812660863428</v>
      </c>
      <c r="D75" s="57">
        <f t="shared" si="16"/>
        <v>298.11002076073413</v>
      </c>
      <c r="E75" s="58">
        <f t="shared" si="2"/>
        <v>1215.8381473693685</v>
      </c>
      <c r="F75" s="56">
        <f t="shared" si="17"/>
        <v>0</v>
      </c>
      <c r="G75" s="57">
        <f t="shared" si="18"/>
        <v>0</v>
      </c>
      <c r="H75" s="57">
        <f t="shared" si="19"/>
        <v>0</v>
      </c>
      <c r="I75" s="58">
        <f t="shared" si="3"/>
        <v>0</v>
      </c>
      <c r="J75" s="56">
        <f t="shared" si="20"/>
        <v>313872.26718406449</v>
      </c>
      <c r="K75" s="57">
        <f t="shared" si="21"/>
        <v>1212.0458032422857</v>
      </c>
      <c r="L75" s="57">
        <f t="shared" si="22"/>
        <v>1046.2408906135483</v>
      </c>
      <c r="M75" s="58">
        <f t="shared" si="4"/>
        <v>2258.2866938558341</v>
      </c>
      <c r="N75" s="56">
        <f t="shared" si="23"/>
        <v>0</v>
      </c>
      <c r="O75" s="57">
        <f t="shared" si="24"/>
        <v>0</v>
      </c>
      <c r="P75" s="57">
        <f t="shared" si="25"/>
        <v>0</v>
      </c>
      <c r="Q75" s="58">
        <f t="shared" si="5"/>
        <v>0</v>
      </c>
      <c r="R75" s="84">
        <f t="shared" si="26"/>
        <v>370393.67150031769</v>
      </c>
      <c r="S75" s="85">
        <f t="shared" si="27"/>
        <v>747.53640687847974</v>
      </c>
      <c r="T75" s="86">
        <f t="shared" si="6"/>
        <v>1080.31487520926</v>
      </c>
      <c r="U75" s="87">
        <f t="shared" si="28"/>
        <v>1827.8512820877397</v>
      </c>
      <c r="V75" s="84">
        <f t="shared" si="29"/>
        <v>0</v>
      </c>
      <c r="W75" s="85">
        <f t="shared" si="30"/>
        <v>0</v>
      </c>
      <c r="X75" s="86">
        <f t="shared" si="7"/>
        <v>0</v>
      </c>
      <c r="Y75" s="87">
        <f t="shared" si="31"/>
        <v>0</v>
      </c>
      <c r="Z75" s="101">
        <f t="shared" si="32"/>
        <v>0</v>
      </c>
      <c r="AA75" s="85">
        <f t="shared" si="33"/>
        <v>0</v>
      </c>
      <c r="AB75" s="86">
        <f t="shared" si="8"/>
        <v>0</v>
      </c>
      <c r="AC75" s="87">
        <f t="shared" si="34"/>
        <v>0</v>
      </c>
      <c r="AD75" s="132">
        <f t="shared" si="37"/>
        <v>0</v>
      </c>
      <c r="AE75" s="132">
        <f t="shared" si="9"/>
        <v>0</v>
      </c>
      <c r="AF75" s="132">
        <f t="shared" si="35"/>
        <v>0</v>
      </c>
      <c r="AG75" s="133">
        <f t="shared" si="10"/>
        <v>0</v>
      </c>
      <c r="AH75" s="124">
        <f t="shared" si="36"/>
        <v>0</v>
      </c>
      <c r="AI75" s="125">
        <f t="shared" si="11"/>
        <v>0</v>
      </c>
      <c r="AJ75" s="125">
        <v>0</v>
      </c>
      <c r="AK75" s="126">
        <f t="shared" si="12"/>
        <v>0</v>
      </c>
      <c r="AL75" s="22">
        <f t="shared" si="13"/>
        <v>1009476.8704233649</v>
      </c>
      <c r="AM75" s="22">
        <f t="shared" si="13"/>
        <v>2877.3103367293998</v>
      </c>
      <c r="AN75" s="22">
        <f t="shared" si="13"/>
        <v>2424.6657865835423</v>
      </c>
      <c r="AO75" s="23">
        <f t="shared" si="13"/>
        <v>5301.976123312942</v>
      </c>
    </row>
    <row r="76" spans="1:41" x14ac:dyDescent="0.25">
      <c r="A76" s="7">
        <v>55</v>
      </c>
      <c r="B76" s="56">
        <f t="shared" si="14"/>
        <v>324293.20361237403</v>
      </c>
      <c r="C76" s="57">
        <f t="shared" si="15"/>
        <v>918.5693773913589</v>
      </c>
      <c r="D76" s="57">
        <f t="shared" si="16"/>
        <v>297.26876997800957</v>
      </c>
      <c r="E76" s="58">
        <f t="shared" si="2"/>
        <v>1215.8381473693685</v>
      </c>
      <c r="F76" s="56">
        <f t="shared" si="17"/>
        <v>0</v>
      </c>
      <c r="G76" s="57">
        <f t="shared" si="18"/>
        <v>0</v>
      </c>
      <c r="H76" s="57">
        <f t="shared" si="19"/>
        <v>0</v>
      </c>
      <c r="I76" s="58">
        <f t="shared" si="3"/>
        <v>0</v>
      </c>
      <c r="J76" s="56">
        <f t="shared" si="20"/>
        <v>312660.22138082219</v>
      </c>
      <c r="K76" s="57">
        <f t="shared" si="21"/>
        <v>1216.08595591976</v>
      </c>
      <c r="L76" s="57">
        <f t="shared" si="22"/>
        <v>1042.2007379360741</v>
      </c>
      <c r="M76" s="58">
        <f t="shared" si="4"/>
        <v>2258.2866938558341</v>
      </c>
      <c r="N76" s="56">
        <f t="shared" si="23"/>
        <v>0</v>
      </c>
      <c r="O76" s="57">
        <f t="shared" si="24"/>
        <v>0</v>
      </c>
      <c r="P76" s="57">
        <f t="shared" si="25"/>
        <v>0</v>
      </c>
      <c r="Q76" s="58">
        <f t="shared" si="5"/>
        <v>0</v>
      </c>
      <c r="R76" s="84">
        <f t="shared" si="26"/>
        <v>370262.21198526159</v>
      </c>
      <c r="S76" s="85">
        <f t="shared" si="27"/>
        <v>750.96624926753952</v>
      </c>
      <c r="T76" s="86">
        <f t="shared" si="6"/>
        <v>1079.9314516236798</v>
      </c>
      <c r="U76" s="87">
        <f t="shared" si="28"/>
        <v>1830.8977008912193</v>
      </c>
      <c r="V76" s="84">
        <f t="shared" si="29"/>
        <v>0</v>
      </c>
      <c r="W76" s="85">
        <f t="shared" si="30"/>
        <v>0</v>
      </c>
      <c r="X76" s="86">
        <f t="shared" si="7"/>
        <v>0</v>
      </c>
      <c r="Y76" s="87">
        <f t="shared" si="31"/>
        <v>0</v>
      </c>
      <c r="Z76" s="101">
        <f t="shared" si="32"/>
        <v>0</v>
      </c>
      <c r="AA76" s="85">
        <f t="shared" si="33"/>
        <v>0</v>
      </c>
      <c r="AB76" s="86">
        <f t="shared" si="8"/>
        <v>0</v>
      </c>
      <c r="AC76" s="87">
        <f t="shared" si="34"/>
        <v>0</v>
      </c>
      <c r="AD76" s="132">
        <f t="shared" si="37"/>
        <v>0</v>
      </c>
      <c r="AE76" s="132">
        <f t="shared" si="9"/>
        <v>0</v>
      </c>
      <c r="AF76" s="132">
        <f t="shared" si="35"/>
        <v>0</v>
      </c>
      <c r="AG76" s="133">
        <f t="shared" si="10"/>
        <v>0</v>
      </c>
      <c r="AH76" s="124">
        <f t="shared" si="36"/>
        <v>0</v>
      </c>
      <c r="AI76" s="125">
        <f t="shared" si="11"/>
        <v>0</v>
      </c>
      <c r="AJ76" s="125">
        <v>0</v>
      </c>
      <c r="AK76" s="126">
        <f t="shared" si="12"/>
        <v>0</v>
      </c>
      <c r="AL76" s="22">
        <f t="shared" si="13"/>
        <v>1007215.6369784579</v>
      </c>
      <c r="AM76" s="22">
        <f t="shared" si="13"/>
        <v>2885.6215825786585</v>
      </c>
      <c r="AN76" s="22">
        <f t="shared" si="13"/>
        <v>2419.4009595377638</v>
      </c>
      <c r="AO76" s="23">
        <f t="shared" si="13"/>
        <v>5305.0225421164214</v>
      </c>
    </row>
    <row r="77" spans="1:41" x14ac:dyDescent="0.25">
      <c r="A77" s="7">
        <v>56</v>
      </c>
      <c r="B77" s="56">
        <f t="shared" si="14"/>
        <v>323374.63423498266</v>
      </c>
      <c r="C77" s="57">
        <f t="shared" si="15"/>
        <v>919.41139932063436</v>
      </c>
      <c r="D77" s="57">
        <f t="shared" si="16"/>
        <v>296.42674804873411</v>
      </c>
      <c r="E77" s="58">
        <f t="shared" si="2"/>
        <v>1215.8381473693685</v>
      </c>
      <c r="F77" s="56">
        <f t="shared" si="17"/>
        <v>0</v>
      </c>
      <c r="G77" s="57">
        <f t="shared" si="18"/>
        <v>0</v>
      </c>
      <c r="H77" s="57">
        <f t="shared" si="19"/>
        <v>0</v>
      </c>
      <c r="I77" s="58">
        <f t="shared" si="3"/>
        <v>0</v>
      </c>
      <c r="J77" s="56">
        <f t="shared" si="20"/>
        <v>311444.13542490243</v>
      </c>
      <c r="K77" s="57">
        <f t="shared" si="21"/>
        <v>1220.139575772826</v>
      </c>
      <c r="L77" s="57">
        <f t="shared" si="22"/>
        <v>1038.1471180830081</v>
      </c>
      <c r="M77" s="58">
        <f t="shared" si="4"/>
        <v>2258.2866938558341</v>
      </c>
      <c r="N77" s="56">
        <f t="shared" si="23"/>
        <v>0</v>
      </c>
      <c r="O77" s="57">
        <f t="shared" si="24"/>
        <v>0</v>
      </c>
      <c r="P77" s="57">
        <f t="shared" si="25"/>
        <v>0</v>
      </c>
      <c r="Q77" s="58">
        <f t="shared" si="5"/>
        <v>0</v>
      </c>
      <c r="R77" s="84">
        <f t="shared" si="26"/>
        <v>370127.09781222075</v>
      </c>
      <c r="S77" s="85">
        <f t="shared" si="27"/>
        <v>754.41182844039417</v>
      </c>
      <c r="T77" s="86">
        <f t="shared" si="6"/>
        <v>1079.5373686189773</v>
      </c>
      <c r="U77" s="87">
        <f t="shared" si="28"/>
        <v>1833.9491970593715</v>
      </c>
      <c r="V77" s="84">
        <f t="shared" si="29"/>
        <v>0</v>
      </c>
      <c r="W77" s="85">
        <f t="shared" si="30"/>
        <v>0</v>
      </c>
      <c r="X77" s="86">
        <f t="shared" si="7"/>
        <v>0</v>
      </c>
      <c r="Y77" s="87">
        <f t="shared" si="31"/>
        <v>0</v>
      </c>
      <c r="Z77" s="101">
        <f t="shared" si="32"/>
        <v>0</v>
      </c>
      <c r="AA77" s="85">
        <f t="shared" si="33"/>
        <v>0</v>
      </c>
      <c r="AB77" s="86">
        <f t="shared" si="8"/>
        <v>0</v>
      </c>
      <c r="AC77" s="87">
        <f t="shared" si="34"/>
        <v>0</v>
      </c>
      <c r="AD77" s="132">
        <f t="shared" si="37"/>
        <v>0</v>
      </c>
      <c r="AE77" s="132">
        <f t="shared" si="9"/>
        <v>0</v>
      </c>
      <c r="AF77" s="132">
        <f t="shared" si="35"/>
        <v>0</v>
      </c>
      <c r="AG77" s="133">
        <f t="shared" si="10"/>
        <v>0</v>
      </c>
      <c r="AH77" s="124">
        <f t="shared" si="36"/>
        <v>0</v>
      </c>
      <c r="AI77" s="125">
        <f t="shared" si="11"/>
        <v>0</v>
      </c>
      <c r="AJ77" s="125">
        <v>0</v>
      </c>
      <c r="AK77" s="126">
        <f t="shared" si="12"/>
        <v>0</v>
      </c>
      <c r="AL77" s="22">
        <f t="shared" si="13"/>
        <v>1004945.8674721059</v>
      </c>
      <c r="AM77" s="22">
        <f t="shared" si="13"/>
        <v>2893.9628035338546</v>
      </c>
      <c r="AN77" s="22">
        <f t="shared" si="13"/>
        <v>2414.1112347507196</v>
      </c>
      <c r="AO77" s="23">
        <f t="shared" si="13"/>
        <v>5308.0740382845743</v>
      </c>
    </row>
    <row r="78" spans="1:41" x14ac:dyDescent="0.25">
      <c r="A78" s="7">
        <v>57</v>
      </c>
      <c r="B78" s="56">
        <f t="shared" si="14"/>
        <v>322455.22283566202</v>
      </c>
      <c r="C78" s="57">
        <f t="shared" si="15"/>
        <v>920.25419310334496</v>
      </c>
      <c r="D78" s="57">
        <f t="shared" si="16"/>
        <v>295.58395426602357</v>
      </c>
      <c r="E78" s="58">
        <f t="shared" si="2"/>
        <v>1215.8381473693685</v>
      </c>
      <c r="F78" s="56">
        <f t="shared" si="17"/>
        <v>0</v>
      </c>
      <c r="G78" s="57">
        <f t="shared" si="18"/>
        <v>0</v>
      </c>
      <c r="H78" s="57">
        <f t="shared" si="19"/>
        <v>0</v>
      </c>
      <c r="I78" s="58">
        <f t="shared" si="3"/>
        <v>0</v>
      </c>
      <c r="J78" s="56">
        <f t="shared" si="20"/>
        <v>310223.99584912963</v>
      </c>
      <c r="K78" s="57">
        <f t="shared" si="21"/>
        <v>1224.2067076920687</v>
      </c>
      <c r="L78" s="57">
        <f t="shared" si="22"/>
        <v>1034.0799861637654</v>
      </c>
      <c r="M78" s="58">
        <f t="shared" si="4"/>
        <v>2258.2866938558341</v>
      </c>
      <c r="N78" s="56">
        <f t="shared" si="23"/>
        <v>0</v>
      </c>
      <c r="O78" s="57">
        <f t="shared" si="24"/>
        <v>0</v>
      </c>
      <c r="P78" s="57">
        <f t="shared" si="25"/>
        <v>0</v>
      </c>
      <c r="Q78" s="58">
        <f t="shared" si="5"/>
        <v>0</v>
      </c>
      <c r="R78" s="84">
        <f t="shared" si="26"/>
        <v>369988.30712708668</v>
      </c>
      <c r="S78" s="85">
        <f t="shared" si="27"/>
        <v>757.87321660046769</v>
      </c>
      <c r="T78" s="86">
        <f t="shared" si="6"/>
        <v>1079.1325624540029</v>
      </c>
      <c r="U78" s="87">
        <f t="shared" si="28"/>
        <v>1837.0057790544706</v>
      </c>
      <c r="V78" s="84">
        <f t="shared" si="29"/>
        <v>0</v>
      </c>
      <c r="W78" s="85">
        <f t="shared" si="30"/>
        <v>0</v>
      </c>
      <c r="X78" s="86">
        <f t="shared" si="7"/>
        <v>0</v>
      </c>
      <c r="Y78" s="87">
        <f t="shared" si="31"/>
        <v>0</v>
      </c>
      <c r="Z78" s="101">
        <f t="shared" si="32"/>
        <v>0</v>
      </c>
      <c r="AA78" s="85">
        <f t="shared" si="33"/>
        <v>0</v>
      </c>
      <c r="AB78" s="86">
        <f t="shared" si="8"/>
        <v>0</v>
      </c>
      <c r="AC78" s="87">
        <f t="shared" si="34"/>
        <v>0</v>
      </c>
      <c r="AD78" s="132">
        <f t="shared" si="37"/>
        <v>0</v>
      </c>
      <c r="AE78" s="132">
        <f t="shared" si="9"/>
        <v>0</v>
      </c>
      <c r="AF78" s="132">
        <f t="shared" si="35"/>
        <v>0</v>
      </c>
      <c r="AG78" s="133">
        <f t="shared" si="10"/>
        <v>0</v>
      </c>
      <c r="AH78" s="124">
        <f t="shared" si="36"/>
        <v>0</v>
      </c>
      <c r="AI78" s="125">
        <f t="shared" si="11"/>
        <v>0</v>
      </c>
      <c r="AJ78" s="125">
        <v>0</v>
      </c>
      <c r="AK78" s="126">
        <f t="shared" si="12"/>
        <v>0</v>
      </c>
      <c r="AL78" s="22">
        <f t="shared" si="13"/>
        <v>1002667.5258118783</v>
      </c>
      <c r="AM78" s="22">
        <f t="shared" si="13"/>
        <v>2902.3341173958815</v>
      </c>
      <c r="AN78" s="22">
        <f t="shared" si="13"/>
        <v>2408.7965028837916</v>
      </c>
      <c r="AO78" s="23">
        <f t="shared" si="13"/>
        <v>5311.1306202796732</v>
      </c>
    </row>
    <row r="79" spans="1:41" x14ac:dyDescent="0.25">
      <c r="A79" s="7">
        <v>58</v>
      </c>
      <c r="B79" s="56">
        <f t="shared" si="14"/>
        <v>321534.96864255867</v>
      </c>
      <c r="C79" s="57">
        <f t="shared" si="15"/>
        <v>921.09775944702301</v>
      </c>
      <c r="D79" s="57">
        <f t="shared" si="16"/>
        <v>294.74038792234546</v>
      </c>
      <c r="E79" s="58">
        <f t="shared" si="2"/>
        <v>1215.8381473693685</v>
      </c>
      <c r="F79" s="56">
        <f t="shared" si="17"/>
        <v>0</v>
      </c>
      <c r="G79" s="57">
        <f t="shared" si="18"/>
        <v>0</v>
      </c>
      <c r="H79" s="57">
        <f t="shared" si="19"/>
        <v>0</v>
      </c>
      <c r="I79" s="58">
        <f t="shared" si="3"/>
        <v>0</v>
      </c>
      <c r="J79" s="56">
        <f t="shared" si="20"/>
        <v>308999.78914143756</v>
      </c>
      <c r="K79" s="57">
        <f t="shared" si="21"/>
        <v>1228.2873967177088</v>
      </c>
      <c r="L79" s="57">
        <f t="shared" si="22"/>
        <v>1029.9992971381253</v>
      </c>
      <c r="M79" s="58">
        <f t="shared" si="4"/>
        <v>2258.2866938558341</v>
      </c>
      <c r="N79" s="56">
        <f t="shared" si="23"/>
        <v>0</v>
      </c>
      <c r="O79" s="57">
        <f t="shared" si="24"/>
        <v>0</v>
      </c>
      <c r="P79" s="57">
        <f t="shared" si="25"/>
        <v>0</v>
      </c>
      <c r="Q79" s="58">
        <f t="shared" si="5"/>
        <v>0</v>
      </c>
      <c r="R79" s="84">
        <f t="shared" si="26"/>
        <v>369845.81796700374</v>
      </c>
      <c r="S79" s="85">
        <f t="shared" si="27"/>
        <v>761.35048628246705</v>
      </c>
      <c r="T79" s="86">
        <f t="shared" si="6"/>
        <v>1078.7169690704277</v>
      </c>
      <c r="U79" s="87">
        <f t="shared" si="28"/>
        <v>1840.0674553528947</v>
      </c>
      <c r="V79" s="84">
        <f t="shared" si="29"/>
        <v>0</v>
      </c>
      <c r="W79" s="85">
        <f t="shared" si="30"/>
        <v>0</v>
      </c>
      <c r="X79" s="86">
        <f t="shared" si="7"/>
        <v>0</v>
      </c>
      <c r="Y79" s="87">
        <f t="shared" si="31"/>
        <v>0</v>
      </c>
      <c r="Z79" s="101">
        <f t="shared" si="32"/>
        <v>0</v>
      </c>
      <c r="AA79" s="85">
        <f t="shared" si="33"/>
        <v>0</v>
      </c>
      <c r="AB79" s="86">
        <f t="shared" si="8"/>
        <v>0</v>
      </c>
      <c r="AC79" s="87">
        <f t="shared" si="34"/>
        <v>0</v>
      </c>
      <c r="AD79" s="132">
        <f t="shared" si="37"/>
        <v>0</v>
      </c>
      <c r="AE79" s="132">
        <f t="shared" si="9"/>
        <v>0</v>
      </c>
      <c r="AF79" s="132">
        <f t="shared" si="35"/>
        <v>0</v>
      </c>
      <c r="AG79" s="133">
        <f t="shared" si="10"/>
        <v>0</v>
      </c>
      <c r="AH79" s="124">
        <f t="shared" si="36"/>
        <v>0</v>
      </c>
      <c r="AI79" s="125">
        <f t="shared" si="11"/>
        <v>0</v>
      </c>
      <c r="AJ79" s="125">
        <v>0</v>
      </c>
      <c r="AK79" s="126">
        <f t="shared" si="12"/>
        <v>0</v>
      </c>
      <c r="AL79" s="22">
        <f t="shared" si="13"/>
        <v>1000380.5757509999</v>
      </c>
      <c r="AM79" s="22">
        <f t="shared" si="13"/>
        <v>2910.7356424471986</v>
      </c>
      <c r="AN79" s="22">
        <f t="shared" si="13"/>
        <v>2403.4566541308986</v>
      </c>
      <c r="AO79" s="23">
        <f t="shared" si="13"/>
        <v>5314.1922965780977</v>
      </c>
    </row>
    <row r="80" spans="1:41" x14ac:dyDescent="0.25">
      <c r="A80" s="7">
        <v>59</v>
      </c>
      <c r="B80" s="56">
        <f t="shared" si="14"/>
        <v>320613.87088311167</v>
      </c>
      <c r="C80" s="57">
        <f t="shared" si="15"/>
        <v>921.9420990598494</v>
      </c>
      <c r="D80" s="57">
        <f t="shared" si="16"/>
        <v>293.89604830951907</v>
      </c>
      <c r="E80" s="58">
        <f t="shared" si="2"/>
        <v>1215.8381473693685</v>
      </c>
      <c r="F80" s="56">
        <f t="shared" si="17"/>
        <v>0</v>
      </c>
      <c r="G80" s="57">
        <f t="shared" si="18"/>
        <v>0</v>
      </c>
      <c r="H80" s="57">
        <f t="shared" si="19"/>
        <v>0</v>
      </c>
      <c r="I80" s="58">
        <f t="shared" si="3"/>
        <v>0</v>
      </c>
      <c r="J80" s="56">
        <f t="shared" si="20"/>
        <v>307771.50174471986</v>
      </c>
      <c r="K80" s="57">
        <f t="shared" si="21"/>
        <v>1232.3816880401012</v>
      </c>
      <c r="L80" s="57">
        <f t="shared" si="22"/>
        <v>1025.9050058157329</v>
      </c>
      <c r="M80" s="58">
        <f t="shared" si="4"/>
        <v>2258.2866938558341</v>
      </c>
      <c r="N80" s="56">
        <f t="shared" si="23"/>
        <v>0</v>
      </c>
      <c r="O80" s="57">
        <f t="shared" si="24"/>
        <v>0</v>
      </c>
      <c r="P80" s="57">
        <f t="shared" si="25"/>
        <v>0</v>
      </c>
      <c r="Q80" s="58">
        <f t="shared" si="5"/>
        <v>0</v>
      </c>
      <c r="R80" s="84">
        <f t="shared" si="26"/>
        <v>369699.60825985577</v>
      </c>
      <c r="S80" s="85">
        <f t="shared" si="27"/>
        <v>764.84371035390359</v>
      </c>
      <c r="T80" s="86">
        <f t="shared" si="6"/>
        <v>1078.290524091246</v>
      </c>
      <c r="U80" s="87">
        <f t="shared" si="28"/>
        <v>1843.1342344451496</v>
      </c>
      <c r="V80" s="84">
        <f t="shared" si="29"/>
        <v>0</v>
      </c>
      <c r="W80" s="85">
        <f t="shared" si="30"/>
        <v>0</v>
      </c>
      <c r="X80" s="86">
        <f t="shared" si="7"/>
        <v>0</v>
      </c>
      <c r="Y80" s="87">
        <f t="shared" si="31"/>
        <v>0</v>
      </c>
      <c r="Z80" s="101">
        <f t="shared" si="32"/>
        <v>0</v>
      </c>
      <c r="AA80" s="85">
        <f t="shared" si="33"/>
        <v>0</v>
      </c>
      <c r="AB80" s="86">
        <f t="shared" si="8"/>
        <v>0</v>
      </c>
      <c r="AC80" s="87">
        <f t="shared" si="34"/>
        <v>0</v>
      </c>
      <c r="AD80" s="132">
        <f t="shared" si="37"/>
        <v>0</v>
      </c>
      <c r="AE80" s="132">
        <f t="shared" si="9"/>
        <v>0</v>
      </c>
      <c r="AF80" s="132">
        <f t="shared" si="35"/>
        <v>0</v>
      </c>
      <c r="AG80" s="133">
        <f t="shared" si="10"/>
        <v>0</v>
      </c>
      <c r="AH80" s="124">
        <f t="shared" si="36"/>
        <v>0</v>
      </c>
      <c r="AI80" s="125">
        <f t="shared" si="11"/>
        <v>0</v>
      </c>
      <c r="AJ80" s="125">
        <v>0</v>
      </c>
      <c r="AK80" s="126">
        <f t="shared" si="12"/>
        <v>0</v>
      </c>
      <c r="AL80" s="22">
        <f t="shared" si="13"/>
        <v>998084.9808876873</v>
      </c>
      <c r="AM80" s="22">
        <f t="shared" si="13"/>
        <v>2919.1674974538541</v>
      </c>
      <c r="AN80" s="22">
        <f t="shared" si="13"/>
        <v>2398.091578216498</v>
      </c>
      <c r="AO80" s="23">
        <f t="shared" si="13"/>
        <v>5317.2590756703521</v>
      </c>
    </row>
    <row r="81" spans="1:41" x14ac:dyDescent="0.25">
      <c r="A81" s="7">
        <v>60</v>
      </c>
      <c r="B81" s="56">
        <f t="shared" si="14"/>
        <v>319691.92878405179</v>
      </c>
      <c r="C81" s="57">
        <f t="shared" si="15"/>
        <v>922.78721265065428</v>
      </c>
      <c r="D81" s="57">
        <f t="shared" si="16"/>
        <v>293.05093471871419</v>
      </c>
      <c r="E81" s="58">
        <f t="shared" si="2"/>
        <v>1215.8381473693685</v>
      </c>
      <c r="F81" s="56">
        <f t="shared" si="17"/>
        <v>0</v>
      </c>
      <c r="G81" s="57">
        <f t="shared" si="18"/>
        <v>0</v>
      </c>
      <c r="H81" s="57">
        <f t="shared" si="19"/>
        <v>0</v>
      </c>
      <c r="I81" s="58">
        <f t="shared" si="3"/>
        <v>0</v>
      </c>
      <c r="J81" s="56">
        <f t="shared" si="20"/>
        <v>306539.12005667976</v>
      </c>
      <c r="K81" s="57">
        <f t="shared" si="21"/>
        <v>1236.4896270002348</v>
      </c>
      <c r="L81" s="57">
        <f t="shared" si="22"/>
        <v>1021.7970668555993</v>
      </c>
      <c r="M81" s="58">
        <f t="shared" si="4"/>
        <v>2258.2866938558341</v>
      </c>
      <c r="N81" s="56">
        <f t="shared" si="23"/>
        <v>0</v>
      </c>
      <c r="O81" s="57">
        <f t="shared" si="24"/>
        <v>0</v>
      </c>
      <c r="P81" s="57">
        <f t="shared" si="25"/>
        <v>0</v>
      </c>
      <c r="Q81" s="58">
        <f t="shared" si="5"/>
        <v>0</v>
      </c>
      <c r="R81" s="84">
        <f t="shared" si="26"/>
        <v>369549.65582375106</v>
      </c>
      <c r="S81" s="85">
        <f t="shared" si="27"/>
        <v>768.35296201661754</v>
      </c>
      <c r="T81" s="86">
        <f t="shared" si="6"/>
        <v>1077.8531628192741</v>
      </c>
      <c r="U81" s="87">
        <f t="shared" si="28"/>
        <v>1846.2061248358916</v>
      </c>
      <c r="V81" s="84">
        <f t="shared" si="29"/>
        <v>0</v>
      </c>
      <c r="W81" s="85">
        <f t="shared" si="30"/>
        <v>0</v>
      </c>
      <c r="X81" s="86">
        <f t="shared" si="7"/>
        <v>0</v>
      </c>
      <c r="Y81" s="87">
        <f t="shared" si="31"/>
        <v>0</v>
      </c>
      <c r="Z81" s="101">
        <f t="shared" si="32"/>
        <v>0</v>
      </c>
      <c r="AA81" s="85">
        <f t="shared" si="33"/>
        <v>0</v>
      </c>
      <c r="AB81" s="86">
        <f t="shared" si="8"/>
        <v>0</v>
      </c>
      <c r="AC81" s="87">
        <f t="shared" si="34"/>
        <v>0</v>
      </c>
      <c r="AD81" s="132">
        <f t="shared" si="37"/>
        <v>0</v>
      </c>
      <c r="AE81" s="132">
        <f t="shared" si="9"/>
        <v>0</v>
      </c>
      <c r="AF81" s="132">
        <f t="shared" si="35"/>
        <v>0</v>
      </c>
      <c r="AG81" s="133">
        <f t="shared" si="10"/>
        <v>0</v>
      </c>
      <c r="AH81" s="124">
        <f t="shared" si="36"/>
        <v>0</v>
      </c>
      <c r="AI81" s="125">
        <f t="shared" si="11"/>
        <v>0</v>
      </c>
      <c r="AJ81" s="125">
        <v>0</v>
      </c>
      <c r="AK81" s="126">
        <f t="shared" si="12"/>
        <v>0</v>
      </c>
      <c r="AL81" s="22">
        <f t="shared" si="13"/>
        <v>995780.70466448274</v>
      </c>
      <c r="AM81" s="22">
        <f t="shared" si="13"/>
        <v>2927.6298016675064</v>
      </c>
      <c r="AN81" s="22">
        <f t="shared" si="13"/>
        <v>2392.7011643935875</v>
      </c>
      <c r="AO81" s="23">
        <f t="shared" si="13"/>
        <v>5320.3309660610939</v>
      </c>
    </row>
    <row r="82" spans="1:41" x14ac:dyDescent="0.25">
      <c r="A82" s="7">
        <v>61</v>
      </c>
      <c r="B82" s="56">
        <f t="shared" si="14"/>
        <v>318769.14157140115</v>
      </c>
      <c r="C82" s="57">
        <f t="shared" si="15"/>
        <v>923.63310092891743</v>
      </c>
      <c r="D82" s="57">
        <f t="shared" si="16"/>
        <v>292.2050464404511</v>
      </c>
      <c r="E82" s="58">
        <f t="shared" si="2"/>
        <v>1215.8381473693685</v>
      </c>
      <c r="F82" s="56">
        <f t="shared" si="17"/>
        <v>0</v>
      </c>
      <c r="G82" s="57">
        <f t="shared" si="18"/>
        <v>0</v>
      </c>
      <c r="H82" s="57">
        <f t="shared" si="19"/>
        <v>0</v>
      </c>
      <c r="I82" s="58">
        <f t="shared" si="3"/>
        <v>0</v>
      </c>
      <c r="J82" s="56">
        <f t="shared" si="20"/>
        <v>305302.63042967953</v>
      </c>
      <c r="K82" s="57">
        <f t="shared" si="21"/>
        <v>1240.6112590902355</v>
      </c>
      <c r="L82" s="57">
        <f t="shared" si="22"/>
        <v>1017.6754347655985</v>
      </c>
      <c r="M82" s="58">
        <f t="shared" si="4"/>
        <v>2258.2866938558341</v>
      </c>
      <c r="N82" s="56">
        <f t="shared" si="23"/>
        <v>0</v>
      </c>
      <c r="O82" s="57">
        <f t="shared" si="24"/>
        <v>0</v>
      </c>
      <c r="P82" s="57">
        <f t="shared" si="25"/>
        <v>0</v>
      </c>
      <c r="Q82" s="58">
        <f t="shared" si="5"/>
        <v>0</v>
      </c>
      <c r="R82" s="84">
        <f t="shared" si="26"/>
        <v>369395.93836650404</v>
      </c>
      <c r="S82" s="85">
        <f t="shared" si="27"/>
        <v>771.8783148083146</v>
      </c>
      <c r="T82" s="86">
        <f t="shared" si="6"/>
        <v>1077.4048202356369</v>
      </c>
      <c r="U82" s="87">
        <f t="shared" si="28"/>
        <v>1849.2831350439515</v>
      </c>
      <c r="V82" s="84">
        <f t="shared" si="29"/>
        <v>0</v>
      </c>
      <c r="W82" s="85">
        <f t="shared" si="30"/>
        <v>0</v>
      </c>
      <c r="X82" s="86">
        <f t="shared" si="7"/>
        <v>0</v>
      </c>
      <c r="Y82" s="87">
        <f t="shared" si="31"/>
        <v>0</v>
      </c>
      <c r="Z82" s="101">
        <f t="shared" si="32"/>
        <v>0</v>
      </c>
      <c r="AA82" s="85">
        <f t="shared" si="33"/>
        <v>0</v>
      </c>
      <c r="AB82" s="86">
        <f t="shared" si="8"/>
        <v>0</v>
      </c>
      <c r="AC82" s="87">
        <f t="shared" si="34"/>
        <v>0</v>
      </c>
      <c r="AD82" s="132">
        <f t="shared" si="37"/>
        <v>0</v>
      </c>
      <c r="AE82" s="132">
        <f t="shared" si="9"/>
        <v>0</v>
      </c>
      <c r="AF82" s="132">
        <f t="shared" si="35"/>
        <v>0</v>
      </c>
      <c r="AG82" s="133">
        <f t="shared" si="10"/>
        <v>0</v>
      </c>
      <c r="AH82" s="124">
        <f t="shared" si="36"/>
        <v>0</v>
      </c>
      <c r="AI82" s="125">
        <f t="shared" si="11"/>
        <v>0</v>
      </c>
      <c r="AJ82" s="125">
        <v>0</v>
      </c>
      <c r="AK82" s="126">
        <f t="shared" si="12"/>
        <v>0</v>
      </c>
      <c r="AL82" s="22">
        <f t="shared" si="13"/>
        <v>993467.71036758472</v>
      </c>
      <c r="AM82" s="22">
        <f t="shared" si="13"/>
        <v>2936.1226748274676</v>
      </c>
      <c r="AN82" s="22">
        <f t="shared" si="13"/>
        <v>2387.2853014416864</v>
      </c>
      <c r="AO82" s="23">
        <f t="shared" si="13"/>
        <v>5323.4079762691545</v>
      </c>
    </row>
    <row r="83" spans="1:41" x14ac:dyDescent="0.25">
      <c r="A83" s="7">
        <v>62</v>
      </c>
      <c r="B83" s="56">
        <f t="shared" si="14"/>
        <v>317845.50847047224</v>
      </c>
      <c r="C83" s="57">
        <f t="shared" si="15"/>
        <v>924.47976460476889</v>
      </c>
      <c r="D83" s="57">
        <f t="shared" si="16"/>
        <v>291.35838276459958</v>
      </c>
      <c r="E83" s="58">
        <f t="shared" si="2"/>
        <v>1215.8381473693685</v>
      </c>
      <c r="F83" s="56">
        <f t="shared" si="17"/>
        <v>0</v>
      </c>
      <c r="G83" s="57">
        <f t="shared" si="18"/>
        <v>0</v>
      </c>
      <c r="H83" s="57">
        <f t="shared" si="19"/>
        <v>0</v>
      </c>
      <c r="I83" s="58">
        <f t="shared" si="3"/>
        <v>0</v>
      </c>
      <c r="J83" s="56">
        <f t="shared" si="20"/>
        <v>304062.01917058928</v>
      </c>
      <c r="K83" s="57">
        <f t="shared" si="21"/>
        <v>1244.7466299538696</v>
      </c>
      <c r="L83" s="57">
        <f t="shared" si="22"/>
        <v>1013.5400639019643</v>
      </c>
      <c r="M83" s="58">
        <f t="shared" si="4"/>
        <v>2258.2866938558341</v>
      </c>
      <c r="N83" s="56">
        <f t="shared" si="23"/>
        <v>0</v>
      </c>
      <c r="O83" s="57">
        <f t="shared" si="24"/>
        <v>0</v>
      </c>
      <c r="P83" s="57">
        <f t="shared" si="25"/>
        <v>0</v>
      </c>
      <c r="Q83" s="58">
        <f t="shared" si="5"/>
        <v>0</v>
      </c>
      <c r="R83" s="84">
        <f t="shared" si="26"/>
        <v>369238.43348511524</v>
      </c>
      <c r="S83" s="85">
        <f t="shared" si="27"/>
        <v>775.4198426041055</v>
      </c>
      <c r="T83" s="86">
        <f t="shared" si="6"/>
        <v>1076.9454309982527</v>
      </c>
      <c r="U83" s="87">
        <f t="shared" si="28"/>
        <v>1852.3652736023582</v>
      </c>
      <c r="V83" s="84">
        <f t="shared" si="29"/>
        <v>0</v>
      </c>
      <c r="W83" s="85">
        <f t="shared" si="30"/>
        <v>0</v>
      </c>
      <c r="X83" s="86">
        <f t="shared" si="7"/>
        <v>0</v>
      </c>
      <c r="Y83" s="87">
        <f t="shared" si="31"/>
        <v>0</v>
      </c>
      <c r="Z83" s="101">
        <f t="shared" si="32"/>
        <v>0</v>
      </c>
      <c r="AA83" s="85">
        <f t="shared" si="33"/>
        <v>0</v>
      </c>
      <c r="AB83" s="86">
        <f t="shared" si="8"/>
        <v>0</v>
      </c>
      <c r="AC83" s="87">
        <f t="shared" si="34"/>
        <v>0</v>
      </c>
      <c r="AD83" s="132">
        <f t="shared" si="37"/>
        <v>0</v>
      </c>
      <c r="AE83" s="132">
        <f t="shared" si="9"/>
        <v>0</v>
      </c>
      <c r="AF83" s="132">
        <f t="shared" si="35"/>
        <v>0</v>
      </c>
      <c r="AG83" s="133">
        <f t="shared" si="10"/>
        <v>0</v>
      </c>
      <c r="AH83" s="124">
        <f t="shared" si="36"/>
        <v>0</v>
      </c>
      <c r="AI83" s="125">
        <f t="shared" si="11"/>
        <v>0</v>
      </c>
      <c r="AJ83" s="125">
        <v>0</v>
      </c>
      <c r="AK83" s="126">
        <f t="shared" si="12"/>
        <v>0</v>
      </c>
      <c r="AL83" s="22">
        <f t="shared" si="13"/>
        <v>991145.96112617664</v>
      </c>
      <c r="AM83" s="22">
        <f t="shared" si="13"/>
        <v>2944.646237162744</v>
      </c>
      <c r="AN83" s="22">
        <f t="shared" si="13"/>
        <v>2381.8438776648163</v>
      </c>
      <c r="AO83" s="23">
        <f t="shared" si="13"/>
        <v>5326.4901148275603</v>
      </c>
    </row>
    <row r="84" spans="1:41" x14ac:dyDescent="0.25">
      <c r="A84" s="7">
        <v>63</v>
      </c>
      <c r="B84" s="56">
        <f t="shared" si="14"/>
        <v>316921.02870586747</v>
      </c>
      <c r="C84" s="57">
        <f t="shared" si="15"/>
        <v>925.32720438898991</v>
      </c>
      <c r="D84" s="57">
        <f t="shared" si="16"/>
        <v>290.51094298037856</v>
      </c>
      <c r="E84" s="58">
        <f t="shared" si="2"/>
        <v>1215.8381473693685</v>
      </c>
      <c r="F84" s="56">
        <f t="shared" si="17"/>
        <v>0</v>
      </c>
      <c r="G84" s="57">
        <f t="shared" si="18"/>
        <v>0</v>
      </c>
      <c r="H84" s="57">
        <f t="shared" si="19"/>
        <v>0</v>
      </c>
      <c r="I84" s="58">
        <f t="shared" si="3"/>
        <v>0</v>
      </c>
      <c r="J84" s="56">
        <f t="shared" si="20"/>
        <v>302817.27254063543</v>
      </c>
      <c r="K84" s="57">
        <f t="shared" si="21"/>
        <v>1248.8957853870493</v>
      </c>
      <c r="L84" s="57">
        <f t="shared" si="22"/>
        <v>1009.3909084687848</v>
      </c>
      <c r="M84" s="58">
        <f t="shared" si="4"/>
        <v>2258.2866938558341</v>
      </c>
      <c r="N84" s="56">
        <f t="shared" si="23"/>
        <v>0</v>
      </c>
      <c r="O84" s="57">
        <f t="shared" si="24"/>
        <v>0</v>
      </c>
      <c r="P84" s="57">
        <f t="shared" si="25"/>
        <v>0</v>
      </c>
      <c r="Q84" s="58">
        <f t="shared" si="5"/>
        <v>0</v>
      </c>
      <c r="R84" s="84">
        <f t="shared" si="26"/>
        <v>369077.11866524868</v>
      </c>
      <c r="S84" s="85">
        <f t="shared" si="27"/>
        <v>778.9776196180535</v>
      </c>
      <c r="T84" s="86">
        <f t="shared" si="6"/>
        <v>1076.4749294403086</v>
      </c>
      <c r="U84" s="87">
        <f t="shared" si="28"/>
        <v>1855.4525490583621</v>
      </c>
      <c r="V84" s="84">
        <f t="shared" si="29"/>
        <v>0</v>
      </c>
      <c r="W84" s="85">
        <f t="shared" si="30"/>
        <v>0</v>
      </c>
      <c r="X84" s="86">
        <f t="shared" si="7"/>
        <v>0</v>
      </c>
      <c r="Y84" s="87">
        <f t="shared" si="31"/>
        <v>0</v>
      </c>
      <c r="Z84" s="101">
        <f t="shared" si="32"/>
        <v>0</v>
      </c>
      <c r="AA84" s="85">
        <f t="shared" si="33"/>
        <v>0</v>
      </c>
      <c r="AB84" s="86">
        <f t="shared" si="8"/>
        <v>0</v>
      </c>
      <c r="AC84" s="87">
        <f t="shared" si="34"/>
        <v>0</v>
      </c>
      <c r="AD84" s="132">
        <f t="shared" si="37"/>
        <v>0</v>
      </c>
      <c r="AE84" s="132">
        <f t="shared" si="9"/>
        <v>0</v>
      </c>
      <c r="AF84" s="132">
        <f t="shared" si="35"/>
        <v>0</v>
      </c>
      <c r="AG84" s="133">
        <f t="shared" si="10"/>
        <v>0</v>
      </c>
      <c r="AH84" s="124">
        <f t="shared" si="36"/>
        <v>0</v>
      </c>
      <c r="AI84" s="125">
        <f t="shared" si="11"/>
        <v>0</v>
      </c>
      <c r="AJ84" s="125">
        <v>0</v>
      </c>
      <c r="AK84" s="126">
        <f t="shared" si="12"/>
        <v>0</v>
      </c>
      <c r="AL84" s="22">
        <f t="shared" si="13"/>
        <v>988815.41991175152</v>
      </c>
      <c r="AM84" s="22">
        <f t="shared" si="13"/>
        <v>2953.2006093940927</v>
      </c>
      <c r="AN84" s="22">
        <f t="shared" si="13"/>
        <v>2376.3767808894718</v>
      </c>
      <c r="AO84" s="23">
        <f t="shared" si="13"/>
        <v>5329.5773902835645</v>
      </c>
    </row>
    <row r="85" spans="1:41" x14ac:dyDescent="0.25">
      <c r="A85" s="7">
        <v>64</v>
      </c>
      <c r="B85" s="56">
        <f t="shared" si="14"/>
        <v>315995.7015014785</v>
      </c>
      <c r="C85" s="57">
        <f t="shared" si="15"/>
        <v>926.17542099301318</v>
      </c>
      <c r="D85" s="57">
        <f t="shared" si="16"/>
        <v>289.66272637635529</v>
      </c>
      <c r="E85" s="58">
        <f t="shared" si="2"/>
        <v>1215.8381473693685</v>
      </c>
      <c r="F85" s="56">
        <f t="shared" si="17"/>
        <v>0</v>
      </c>
      <c r="G85" s="57">
        <f t="shared" si="18"/>
        <v>0</v>
      </c>
      <c r="H85" s="57">
        <f t="shared" si="19"/>
        <v>0</v>
      </c>
      <c r="I85" s="58">
        <f t="shared" si="3"/>
        <v>0</v>
      </c>
      <c r="J85" s="56">
        <f t="shared" si="20"/>
        <v>301568.37675524841</v>
      </c>
      <c r="K85" s="57">
        <f t="shared" si="21"/>
        <v>1253.0587713383393</v>
      </c>
      <c r="L85" s="57">
        <f t="shared" si="22"/>
        <v>1005.2279225174948</v>
      </c>
      <c r="M85" s="58">
        <f t="shared" si="4"/>
        <v>2258.2866938558341</v>
      </c>
      <c r="N85" s="56">
        <f t="shared" si="23"/>
        <v>0</v>
      </c>
      <c r="O85" s="57">
        <f t="shared" si="24"/>
        <v>0</v>
      </c>
      <c r="P85" s="57">
        <f t="shared" si="25"/>
        <v>0</v>
      </c>
      <c r="Q85" s="58">
        <f t="shared" si="5"/>
        <v>0</v>
      </c>
      <c r="R85" s="84">
        <f t="shared" si="26"/>
        <v>368911.9712807067</v>
      </c>
      <c r="S85" s="85">
        <f t="shared" si="27"/>
        <v>782.55172040473167</v>
      </c>
      <c r="T85" s="86">
        <f t="shared" si="6"/>
        <v>1075.9932495687278</v>
      </c>
      <c r="U85" s="87">
        <f t="shared" si="28"/>
        <v>1858.5449699734595</v>
      </c>
      <c r="V85" s="84">
        <f t="shared" si="29"/>
        <v>0</v>
      </c>
      <c r="W85" s="85">
        <f t="shared" si="30"/>
        <v>0</v>
      </c>
      <c r="X85" s="86">
        <f t="shared" si="7"/>
        <v>0</v>
      </c>
      <c r="Y85" s="87">
        <f t="shared" si="31"/>
        <v>0</v>
      </c>
      <c r="Z85" s="101">
        <f t="shared" si="32"/>
        <v>0</v>
      </c>
      <c r="AA85" s="85">
        <f t="shared" si="33"/>
        <v>0</v>
      </c>
      <c r="AB85" s="86">
        <f t="shared" si="8"/>
        <v>0</v>
      </c>
      <c r="AC85" s="87">
        <f t="shared" si="34"/>
        <v>0</v>
      </c>
      <c r="AD85" s="132">
        <f t="shared" si="37"/>
        <v>0</v>
      </c>
      <c r="AE85" s="132">
        <f t="shared" si="9"/>
        <v>0</v>
      </c>
      <c r="AF85" s="132">
        <f t="shared" si="35"/>
        <v>0</v>
      </c>
      <c r="AG85" s="133">
        <f t="shared" si="10"/>
        <v>0</v>
      </c>
      <c r="AH85" s="124">
        <f t="shared" si="36"/>
        <v>0</v>
      </c>
      <c r="AI85" s="125">
        <f t="shared" si="11"/>
        <v>0</v>
      </c>
      <c r="AJ85" s="125">
        <v>0</v>
      </c>
      <c r="AK85" s="126">
        <f t="shared" si="12"/>
        <v>0</v>
      </c>
      <c r="AL85" s="22">
        <f t="shared" si="13"/>
        <v>986476.04953743366</v>
      </c>
      <c r="AM85" s="22">
        <f t="shared" si="13"/>
        <v>2961.7859127360844</v>
      </c>
      <c r="AN85" s="22">
        <f t="shared" si="13"/>
        <v>2370.8838984625781</v>
      </c>
      <c r="AO85" s="23">
        <f t="shared" si="13"/>
        <v>5332.6698111986625</v>
      </c>
    </row>
    <row r="86" spans="1:41" x14ac:dyDescent="0.25">
      <c r="A86" s="7">
        <v>65</v>
      </c>
      <c r="B86" s="56">
        <f t="shared" si="14"/>
        <v>315069.52608048549</v>
      </c>
      <c r="C86" s="57">
        <f t="shared" si="15"/>
        <v>927.02441512892347</v>
      </c>
      <c r="D86" s="57">
        <f t="shared" si="16"/>
        <v>288.81373224044506</v>
      </c>
      <c r="E86" s="58">
        <f t="shared" si="2"/>
        <v>1215.8381473693685</v>
      </c>
      <c r="F86" s="56">
        <f t="shared" si="17"/>
        <v>0</v>
      </c>
      <c r="G86" s="57">
        <f t="shared" si="18"/>
        <v>0</v>
      </c>
      <c r="H86" s="57">
        <f t="shared" si="19"/>
        <v>0</v>
      </c>
      <c r="I86" s="58">
        <f t="shared" si="3"/>
        <v>0</v>
      </c>
      <c r="J86" s="56">
        <f t="shared" si="20"/>
        <v>300315.31798391009</v>
      </c>
      <c r="K86" s="57">
        <f t="shared" si="21"/>
        <v>1257.2356339094672</v>
      </c>
      <c r="L86" s="57">
        <f t="shared" si="22"/>
        <v>1001.051059946367</v>
      </c>
      <c r="M86" s="58">
        <f t="shared" si="4"/>
        <v>2258.2866938558341</v>
      </c>
      <c r="N86" s="56">
        <f t="shared" si="23"/>
        <v>0</v>
      </c>
      <c r="O86" s="57">
        <f t="shared" si="24"/>
        <v>0</v>
      </c>
      <c r="P86" s="57">
        <f t="shared" si="25"/>
        <v>0</v>
      </c>
      <c r="Q86" s="58">
        <f t="shared" si="5"/>
        <v>0</v>
      </c>
      <c r="R86" s="84">
        <f t="shared" si="26"/>
        <v>368742.96859290253</v>
      </c>
      <c r="S86" s="85">
        <f t="shared" si="27"/>
        <v>786.14221986078292</v>
      </c>
      <c r="T86" s="86">
        <f t="shared" si="6"/>
        <v>1075.5003250626323</v>
      </c>
      <c r="U86" s="87">
        <f t="shared" si="28"/>
        <v>1861.6425449234152</v>
      </c>
      <c r="V86" s="84">
        <f t="shared" si="29"/>
        <v>0</v>
      </c>
      <c r="W86" s="85">
        <f t="shared" si="30"/>
        <v>0</v>
      </c>
      <c r="X86" s="86">
        <f t="shared" si="7"/>
        <v>0</v>
      </c>
      <c r="Y86" s="87">
        <f t="shared" si="31"/>
        <v>0</v>
      </c>
      <c r="Z86" s="101">
        <f t="shared" si="32"/>
        <v>0</v>
      </c>
      <c r="AA86" s="85">
        <f t="shared" si="33"/>
        <v>0</v>
      </c>
      <c r="AB86" s="86">
        <f t="shared" si="8"/>
        <v>0</v>
      </c>
      <c r="AC86" s="87">
        <f t="shared" si="34"/>
        <v>0</v>
      </c>
      <c r="AD86" s="132">
        <f t="shared" si="37"/>
        <v>0</v>
      </c>
      <c r="AE86" s="132">
        <f t="shared" si="9"/>
        <v>0</v>
      </c>
      <c r="AF86" s="132">
        <f t="shared" si="35"/>
        <v>0</v>
      </c>
      <c r="AG86" s="133">
        <f t="shared" si="10"/>
        <v>0</v>
      </c>
      <c r="AH86" s="124">
        <f t="shared" si="36"/>
        <v>0</v>
      </c>
      <c r="AI86" s="125">
        <f t="shared" si="11"/>
        <v>0</v>
      </c>
      <c r="AJ86" s="125">
        <v>0</v>
      </c>
      <c r="AK86" s="126">
        <f t="shared" si="12"/>
        <v>0</v>
      </c>
      <c r="AL86" s="22">
        <f t="shared" si="13"/>
        <v>984127.81265729817</v>
      </c>
      <c r="AM86" s="22">
        <f t="shared" si="13"/>
        <v>2970.4022688991736</v>
      </c>
      <c r="AN86" s="22">
        <f t="shared" si="13"/>
        <v>2365.3651172494447</v>
      </c>
      <c r="AO86" s="23">
        <f t="shared" si="13"/>
        <v>5335.7673861486182</v>
      </c>
    </row>
    <row r="87" spans="1:41" x14ac:dyDescent="0.25">
      <c r="A87" s="7">
        <v>66</v>
      </c>
      <c r="B87" s="56">
        <f t="shared" si="14"/>
        <v>314142.50166535657</v>
      </c>
      <c r="C87" s="57">
        <f t="shared" si="15"/>
        <v>927.87418750945824</v>
      </c>
      <c r="D87" s="57">
        <f t="shared" si="16"/>
        <v>287.96395985991023</v>
      </c>
      <c r="E87" s="58">
        <f t="shared" ref="E87:E150" si="38">IF($A87&gt;C$7,0,C$12)</f>
        <v>1215.8381473693685</v>
      </c>
      <c r="F87" s="56">
        <f t="shared" si="17"/>
        <v>0</v>
      </c>
      <c r="G87" s="57">
        <f t="shared" si="18"/>
        <v>0</v>
      </c>
      <c r="H87" s="57">
        <f t="shared" si="19"/>
        <v>0</v>
      </c>
      <c r="I87" s="58">
        <f t="shared" ref="I87:I150" si="39">IF($A87&gt;G$7,0,G$12)</f>
        <v>0</v>
      </c>
      <c r="J87" s="56">
        <f t="shared" si="20"/>
        <v>299058.08235000062</v>
      </c>
      <c r="K87" s="57">
        <f t="shared" si="21"/>
        <v>1261.426419355832</v>
      </c>
      <c r="L87" s="57">
        <f t="shared" si="22"/>
        <v>996.86027450000211</v>
      </c>
      <c r="M87" s="58">
        <f t="shared" ref="M87:M150" si="40">IF($A87&gt;K$7,0,K$12)</f>
        <v>2258.2866938558341</v>
      </c>
      <c r="N87" s="56">
        <f t="shared" si="23"/>
        <v>0</v>
      </c>
      <c r="O87" s="57">
        <f t="shared" si="24"/>
        <v>0</v>
      </c>
      <c r="P87" s="57">
        <f t="shared" si="25"/>
        <v>0</v>
      </c>
      <c r="Q87" s="58">
        <f t="shared" ref="Q87:Q150" si="41">IF($A87&gt;O$7,0,O$12)</f>
        <v>0</v>
      </c>
      <c r="R87" s="84">
        <f t="shared" si="26"/>
        <v>368570.08775033016</v>
      </c>
      <c r="S87" s="85">
        <f t="shared" si="27"/>
        <v>789.74919322649134</v>
      </c>
      <c r="T87" s="86">
        <f t="shared" ref="T87:T150" si="42">R87*S$9</f>
        <v>1074.9960892717963</v>
      </c>
      <c r="U87" s="87">
        <f t="shared" si="28"/>
        <v>1864.7452824982877</v>
      </c>
      <c r="V87" s="84">
        <f t="shared" si="29"/>
        <v>0</v>
      </c>
      <c r="W87" s="85">
        <f t="shared" si="30"/>
        <v>0</v>
      </c>
      <c r="X87" s="86">
        <f t="shared" ref="X87:X150" si="43">V87*W$9</f>
        <v>0</v>
      </c>
      <c r="Y87" s="87">
        <f t="shared" si="31"/>
        <v>0</v>
      </c>
      <c r="Z87" s="101">
        <f t="shared" si="32"/>
        <v>0</v>
      </c>
      <c r="AA87" s="85">
        <f t="shared" si="33"/>
        <v>0</v>
      </c>
      <c r="AB87" s="86">
        <f t="shared" ref="AB87:AB150" si="44">Z87*AA$9</f>
        <v>0</v>
      </c>
      <c r="AC87" s="87">
        <f t="shared" si="34"/>
        <v>0</v>
      </c>
      <c r="AD87" s="132">
        <f t="shared" si="37"/>
        <v>0</v>
      </c>
      <c r="AE87" s="132">
        <f t="shared" ref="AE87:AE150" si="45">IF(A87&lt;&gt;AE$7,0,AD87)</f>
        <v>0</v>
      </c>
      <c r="AF87" s="132">
        <f t="shared" si="35"/>
        <v>0</v>
      </c>
      <c r="AG87" s="133">
        <f t="shared" ref="AG87:AG150" si="46">AF87+AE87</f>
        <v>0</v>
      </c>
      <c r="AH87" s="124">
        <f t="shared" si="36"/>
        <v>0</v>
      </c>
      <c r="AI87" s="125">
        <f t="shared" ref="AI87:AI150" si="47">IF($A87=AI$7,$AH87,0)</f>
        <v>0</v>
      </c>
      <c r="AJ87" s="125">
        <v>0</v>
      </c>
      <c r="AK87" s="126">
        <f t="shared" ref="AK87:AK150" si="48">IF(A87=AI$7,AI87,0)</f>
        <v>0</v>
      </c>
      <c r="AL87" s="22">
        <f t="shared" ref="AL87:AO150" si="49">B87+F87+J87+N87+R87+V87+Z87+AD87+AH87</f>
        <v>981770.67176568741</v>
      </c>
      <c r="AM87" s="22">
        <f t="shared" si="49"/>
        <v>2979.0498000917814</v>
      </c>
      <c r="AN87" s="22">
        <f t="shared" si="49"/>
        <v>2359.8203236317086</v>
      </c>
      <c r="AO87" s="23">
        <f t="shared" si="49"/>
        <v>5338.87012372349</v>
      </c>
    </row>
    <row r="88" spans="1:41" x14ac:dyDescent="0.25">
      <c r="A88" s="7">
        <v>67</v>
      </c>
      <c r="B88" s="56">
        <f t="shared" ref="B88:B151" si="50">B87-C87</f>
        <v>313214.6274778471</v>
      </c>
      <c r="C88" s="57">
        <f t="shared" ref="C88:C151" si="51">E88-D88</f>
        <v>928.72473884800866</v>
      </c>
      <c r="D88" s="57">
        <f t="shared" ref="D88:D151" si="52">C$9*B88</f>
        <v>287.11340852135987</v>
      </c>
      <c r="E88" s="58">
        <f t="shared" si="38"/>
        <v>1215.8381473693685</v>
      </c>
      <c r="F88" s="56">
        <f t="shared" ref="F88:F151" si="53">F87-G87</f>
        <v>0</v>
      </c>
      <c r="G88" s="57">
        <f t="shared" ref="G88:G151" si="54">I88-H88</f>
        <v>0</v>
      </c>
      <c r="H88" s="57">
        <f t="shared" ref="H88:H151" si="55">G$9*F88</f>
        <v>0</v>
      </c>
      <c r="I88" s="58">
        <f t="shared" si="39"/>
        <v>0</v>
      </c>
      <c r="J88" s="56">
        <f t="shared" ref="J88:J151" si="56">J87-K87</f>
        <v>297796.65593064477</v>
      </c>
      <c r="K88" s="57">
        <f t="shared" ref="K88:K151" si="57">M88-L88</f>
        <v>1265.6311740870181</v>
      </c>
      <c r="L88" s="57">
        <f t="shared" ref="L88:L151" si="58">K$9*J88</f>
        <v>992.65551976881602</v>
      </c>
      <c r="M88" s="58">
        <f t="shared" si="40"/>
        <v>2258.2866938558341</v>
      </c>
      <c r="N88" s="56">
        <f t="shared" ref="N88:N151" si="59">N87-O87</f>
        <v>0</v>
      </c>
      <c r="O88" s="57">
        <f t="shared" ref="O88:O151" si="60">Q88-P88</f>
        <v>0</v>
      </c>
      <c r="P88" s="57">
        <f t="shared" ref="P88:P151" si="61">O$9*N88</f>
        <v>0</v>
      </c>
      <c r="Q88" s="58">
        <f t="shared" si="41"/>
        <v>0</v>
      </c>
      <c r="R88" s="84">
        <f t="shared" ref="R88:R151" si="62">(R87-S87)*(1+S$11)</f>
        <v>368393.30578803219</v>
      </c>
      <c r="S88" s="85">
        <f t="shared" ref="S88:S151" si="63">IF(R88&gt;1,U88-T88,0)</f>
        <v>793.3727160873575</v>
      </c>
      <c r="T88" s="86">
        <f t="shared" si="42"/>
        <v>1074.480475215094</v>
      </c>
      <c r="U88" s="87">
        <f t="shared" ref="U88:U151" si="64">IF(R88&lt;1,0,U87*(1+S$11))</f>
        <v>1867.8531913024515</v>
      </c>
      <c r="V88" s="84">
        <f t="shared" ref="V88:V151" si="65">(V87-W87)*(1+W$11)</f>
        <v>0</v>
      </c>
      <c r="W88" s="85">
        <f t="shared" ref="W88:W151" si="66">IF(V88&gt;1,Y88-X88,0)</f>
        <v>0</v>
      </c>
      <c r="X88" s="86">
        <f t="shared" si="43"/>
        <v>0</v>
      </c>
      <c r="Y88" s="87">
        <f t="shared" ref="Y88:Y151" si="67">IF(V88&lt;1,0,Y87*(1+W$11))</f>
        <v>0</v>
      </c>
      <c r="Z88" s="101">
        <f t="shared" ref="Z88:Z151" si="68">(Z87-AA87)*(1+AA$11)</f>
        <v>0</v>
      </c>
      <c r="AA88" s="85">
        <f t="shared" ref="AA88:AA151" si="69">IF(Z88&gt;1,AC88-AB88,0)</f>
        <v>0</v>
      </c>
      <c r="AB88" s="86">
        <f t="shared" si="44"/>
        <v>0</v>
      </c>
      <c r="AC88" s="87">
        <f t="shared" ref="AC88:AC151" si="70">IF(Z88&lt;1,0,AC87*(1+AA$11))</f>
        <v>0</v>
      </c>
      <c r="AD88" s="132">
        <f t="shared" si="37"/>
        <v>0</v>
      </c>
      <c r="AE88" s="132">
        <f t="shared" si="45"/>
        <v>0</v>
      </c>
      <c r="AF88" s="132">
        <f t="shared" ref="AF88:AF151" si="71">IF(A88&lt;=AE$7,AE$9*AD88,0)</f>
        <v>0</v>
      </c>
      <c r="AG88" s="133">
        <f t="shared" si="46"/>
        <v>0</v>
      </c>
      <c r="AH88" s="124">
        <f t="shared" ref="AH88:AH151" si="72">IF(A88&lt;=AI$7,AH87*(1+AI$9)*(1+AI$11),0)</f>
        <v>0</v>
      </c>
      <c r="AI88" s="125">
        <f t="shared" si="47"/>
        <v>0</v>
      </c>
      <c r="AJ88" s="125">
        <v>0</v>
      </c>
      <c r="AK88" s="126">
        <f t="shared" si="48"/>
        <v>0</v>
      </c>
      <c r="AL88" s="22">
        <f t="shared" si="49"/>
        <v>979404.58919652412</v>
      </c>
      <c r="AM88" s="22">
        <f t="shared" si="49"/>
        <v>2987.7286290223847</v>
      </c>
      <c r="AN88" s="22">
        <f t="shared" si="49"/>
        <v>2354.2494035052696</v>
      </c>
      <c r="AO88" s="23">
        <f t="shared" si="49"/>
        <v>5341.9780325276542</v>
      </c>
    </row>
    <row r="89" spans="1:41" x14ac:dyDescent="0.25">
      <c r="A89" s="7">
        <v>68</v>
      </c>
      <c r="B89" s="56">
        <f t="shared" si="50"/>
        <v>312285.90273899911</v>
      </c>
      <c r="C89" s="57">
        <f t="shared" si="51"/>
        <v>929.57606985861923</v>
      </c>
      <c r="D89" s="57">
        <f t="shared" si="52"/>
        <v>286.26207751074924</v>
      </c>
      <c r="E89" s="58">
        <f t="shared" si="38"/>
        <v>1215.8381473693685</v>
      </c>
      <c r="F89" s="56">
        <f t="shared" si="53"/>
        <v>0</v>
      </c>
      <c r="G89" s="57">
        <f t="shared" si="54"/>
        <v>0</v>
      </c>
      <c r="H89" s="57">
        <f t="shared" si="55"/>
        <v>0</v>
      </c>
      <c r="I89" s="58">
        <f t="shared" si="39"/>
        <v>0</v>
      </c>
      <c r="J89" s="56">
        <f t="shared" si="56"/>
        <v>296531.02475655777</v>
      </c>
      <c r="K89" s="57">
        <f t="shared" si="57"/>
        <v>1269.8499446673081</v>
      </c>
      <c r="L89" s="57">
        <f t="shared" si="58"/>
        <v>988.43674918852594</v>
      </c>
      <c r="M89" s="58">
        <f t="shared" si="40"/>
        <v>2258.2866938558341</v>
      </c>
      <c r="N89" s="56">
        <f t="shared" si="59"/>
        <v>0</v>
      </c>
      <c r="O89" s="57">
        <f t="shared" si="60"/>
        <v>0</v>
      </c>
      <c r="P89" s="57">
        <f t="shared" si="61"/>
        <v>0</v>
      </c>
      <c r="Q89" s="58">
        <f t="shared" si="41"/>
        <v>0</v>
      </c>
      <c r="R89" s="84">
        <f t="shared" si="62"/>
        <v>368212.59962706472</v>
      </c>
      <c r="S89" s="85">
        <f t="shared" si="63"/>
        <v>797.01286437568342</v>
      </c>
      <c r="T89" s="86">
        <f t="shared" si="42"/>
        <v>1073.9534155789388</v>
      </c>
      <c r="U89" s="87">
        <f t="shared" si="64"/>
        <v>1870.9662799546222</v>
      </c>
      <c r="V89" s="84">
        <f t="shared" si="65"/>
        <v>0</v>
      </c>
      <c r="W89" s="85">
        <f t="shared" si="66"/>
        <v>0</v>
      </c>
      <c r="X89" s="86">
        <f t="shared" si="43"/>
        <v>0</v>
      </c>
      <c r="Y89" s="87">
        <f t="shared" si="67"/>
        <v>0</v>
      </c>
      <c r="Z89" s="101">
        <f t="shared" si="68"/>
        <v>0</v>
      </c>
      <c r="AA89" s="85">
        <f t="shared" si="69"/>
        <v>0</v>
      </c>
      <c r="AB89" s="86">
        <f t="shared" si="44"/>
        <v>0</v>
      </c>
      <c r="AC89" s="87">
        <f t="shared" si="70"/>
        <v>0</v>
      </c>
      <c r="AD89" s="132">
        <f t="shared" ref="AD89:AD152" si="73">IF(A89&lt;=AE$7,(1+AE$11)*AD88,0)</f>
        <v>0</v>
      </c>
      <c r="AE89" s="132">
        <f t="shared" si="45"/>
        <v>0</v>
      </c>
      <c r="AF89" s="132">
        <f t="shared" si="71"/>
        <v>0</v>
      </c>
      <c r="AG89" s="133">
        <f t="shared" si="46"/>
        <v>0</v>
      </c>
      <c r="AH89" s="124">
        <f t="shared" si="72"/>
        <v>0</v>
      </c>
      <c r="AI89" s="125">
        <f t="shared" si="47"/>
        <v>0</v>
      </c>
      <c r="AJ89" s="125">
        <v>0</v>
      </c>
      <c r="AK89" s="126">
        <f t="shared" si="48"/>
        <v>0</v>
      </c>
      <c r="AL89" s="22">
        <f t="shared" si="49"/>
        <v>977029.52712262166</v>
      </c>
      <c r="AM89" s="22">
        <f t="shared" si="49"/>
        <v>2996.4388789016107</v>
      </c>
      <c r="AN89" s="22">
        <f t="shared" si="49"/>
        <v>2348.6522422782141</v>
      </c>
      <c r="AO89" s="23">
        <f t="shared" si="49"/>
        <v>5345.0911211798248</v>
      </c>
    </row>
    <row r="90" spans="1:41" x14ac:dyDescent="0.25">
      <c r="A90" s="7">
        <v>69</v>
      </c>
      <c r="B90" s="56">
        <f t="shared" si="50"/>
        <v>311356.32666914049</v>
      </c>
      <c r="C90" s="57">
        <f t="shared" si="51"/>
        <v>930.42818125598967</v>
      </c>
      <c r="D90" s="57">
        <f t="shared" si="52"/>
        <v>285.4099661133788</v>
      </c>
      <c r="E90" s="58">
        <f t="shared" si="38"/>
        <v>1215.8381473693685</v>
      </c>
      <c r="F90" s="56">
        <f t="shared" si="53"/>
        <v>0</v>
      </c>
      <c r="G90" s="57">
        <f t="shared" si="54"/>
        <v>0</v>
      </c>
      <c r="H90" s="57">
        <f t="shared" si="55"/>
        <v>0</v>
      </c>
      <c r="I90" s="58">
        <f t="shared" si="39"/>
        <v>0</v>
      </c>
      <c r="J90" s="56">
        <f t="shared" si="56"/>
        <v>295261.17481189047</v>
      </c>
      <c r="K90" s="57">
        <f t="shared" si="57"/>
        <v>1274.0827778161993</v>
      </c>
      <c r="L90" s="57">
        <f t="shared" si="58"/>
        <v>984.20391603963492</v>
      </c>
      <c r="M90" s="58">
        <f t="shared" si="40"/>
        <v>2258.2866938558341</v>
      </c>
      <c r="N90" s="56">
        <f t="shared" si="59"/>
        <v>0</v>
      </c>
      <c r="O90" s="57">
        <f t="shared" si="60"/>
        <v>0</v>
      </c>
      <c r="P90" s="57">
        <f t="shared" si="61"/>
        <v>0</v>
      </c>
      <c r="Q90" s="58">
        <f t="shared" si="41"/>
        <v>0</v>
      </c>
      <c r="R90" s="84">
        <f t="shared" si="62"/>
        <v>368027.94607396022</v>
      </c>
      <c r="S90" s="85">
        <f t="shared" si="63"/>
        <v>800.66971437216262</v>
      </c>
      <c r="T90" s="86">
        <f t="shared" si="42"/>
        <v>1073.4148427157174</v>
      </c>
      <c r="U90" s="87">
        <f t="shared" si="64"/>
        <v>1874.0845570878801</v>
      </c>
      <c r="V90" s="84">
        <f t="shared" si="65"/>
        <v>0</v>
      </c>
      <c r="W90" s="85">
        <f t="shared" si="66"/>
        <v>0</v>
      </c>
      <c r="X90" s="86">
        <f t="shared" si="43"/>
        <v>0</v>
      </c>
      <c r="Y90" s="87">
        <f t="shared" si="67"/>
        <v>0</v>
      </c>
      <c r="Z90" s="101">
        <f t="shared" si="68"/>
        <v>0</v>
      </c>
      <c r="AA90" s="85">
        <f t="shared" si="69"/>
        <v>0</v>
      </c>
      <c r="AB90" s="86">
        <f t="shared" si="44"/>
        <v>0</v>
      </c>
      <c r="AC90" s="87">
        <f t="shared" si="70"/>
        <v>0</v>
      </c>
      <c r="AD90" s="132">
        <f t="shared" si="73"/>
        <v>0</v>
      </c>
      <c r="AE90" s="132">
        <f t="shared" si="45"/>
        <v>0</v>
      </c>
      <c r="AF90" s="132">
        <f t="shared" si="71"/>
        <v>0</v>
      </c>
      <c r="AG90" s="133">
        <f t="shared" si="46"/>
        <v>0</v>
      </c>
      <c r="AH90" s="124">
        <f t="shared" si="72"/>
        <v>0</v>
      </c>
      <c r="AI90" s="125">
        <f t="shared" si="47"/>
        <v>0</v>
      </c>
      <c r="AJ90" s="125">
        <v>0</v>
      </c>
      <c r="AK90" s="126">
        <f t="shared" si="48"/>
        <v>0</v>
      </c>
      <c r="AL90" s="22">
        <f t="shared" si="49"/>
        <v>974645.44755499111</v>
      </c>
      <c r="AM90" s="22">
        <f t="shared" si="49"/>
        <v>3005.1806734443517</v>
      </c>
      <c r="AN90" s="22">
        <f t="shared" si="49"/>
        <v>2343.0287248687309</v>
      </c>
      <c r="AO90" s="23">
        <f t="shared" si="49"/>
        <v>5348.2093983130826</v>
      </c>
    </row>
    <row r="91" spans="1:41" x14ac:dyDescent="0.25">
      <c r="A91" s="7">
        <v>70</v>
      </c>
      <c r="B91" s="56">
        <f t="shared" si="50"/>
        <v>310425.89848788449</v>
      </c>
      <c r="C91" s="57">
        <f t="shared" si="51"/>
        <v>931.28107375547438</v>
      </c>
      <c r="D91" s="57">
        <f t="shared" si="52"/>
        <v>284.55707361389415</v>
      </c>
      <c r="E91" s="58">
        <f t="shared" si="38"/>
        <v>1215.8381473693685</v>
      </c>
      <c r="F91" s="56">
        <f t="shared" si="53"/>
        <v>0</v>
      </c>
      <c r="G91" s="57">
        <f t="shared" si="54"/>
        <v>0</v>
      </c>
      <c r="H91" s="57">
        <f t="shared" si="55"/>
        <v>0</v>
      </c>
      <c r="I91" s="58">
        <f t="shared" si="39"/>
        <v>0</v>
      </c>
      <c r="J91" s="56">
        <f t="shared" si="56"/>
        <v>293987.09203407425</v>
      </c>
      <c r="K91" s="57">
        <f t="shared" si="57"/>
        <v>1278.3297204089199</v>
      </c>
      <c r="L91" s="57">
        <f t="shared" si="58"/>
        <v>979.95697344691416</v>
      </c>
      <c r="M91" s="58">
        <f t="shared" si="40"/>
        <v>2258.2866938558341</v>
      </c>
      <c r="N91" s="56">
        <f t="shared" si="59"/>
        <v>0</v>
      </c>
      <c r="O91" s="57">
        <f t="shared" si="60"/>
        <v>0</v>
      </c>
      <c r="P91" s="57">
        <f t="shared" si="61"/>
        <v>0</v>
      </c>
      <c r="Q91" s="58">
        <f t="shared" si="41"/>
        <v>0</v>
      </c>
      <c r="R91" s="84">
        <f t="shared" si="62"/>
        <v>367839.32182018738</v>
      </c>
      <c r="S91" s="85">
        <f t="shared" si="63"/>
        <v>804.34334270748013</v>
      </c>
      <c r="T91" s="86">
        <f t="shared" si="42"/>
        <v>1072.8646886422132</v>
      </c>
      <c r="U91" s="87">
        <f t="shared" si="64"/>
        <v>1877.2080313496933</v>
      </c>
      <c r="V91" s="84">
        <f t="shared" si="65"/>
        <v>0</v>
      </c>
      <c r="W91" s="85">
        <f t="shared" si="66"/>
        <v>0</v>
      </c>
      <c r="X91" s="86">
        <f t="shared" si="43"/>
        <v>0</v>
      </c>
      <c r="Y91" s="87">
        <f t="shared" si="67"/>
        <v>0</v>
      </c>
      <c r="Z91" s="101">
        <f t="shared" si="68"/>
        <v>0</v>
      </c>
      <c r="AA91" s="85">
        <f t="shared" si="69"/>
        <v>0</v>
      </c>
      <c r="AB91" s="86">
        <f t="shared" si="44"/>
        <v>0</v>
      </c>
      <c r="AC91" s="87">
        <f t="shared" si="70"/>
        <v>0</v>
      </c>
      <c r="AD91" s="132">
        <f t="shared" si="73"/>
        <v>0</v>
      </c>
      <c r="AE91" s="132">
        <f t="shared" si="45"/>
        <v>0</v>
      </c>
      <c r="AF91" s="132">
        <f t="shared" si="71"/>
        <v>0</v>
      </c>
      <c r="AG91" s="133">
        <f t="shared" si="46"/>
        <v>0</v>
      </c>
      <c r="AH91" s="124">
        <f t="shared" si="72"/>
        <v>0</v>
      </c>
      <c r="AI91" s="125">
        <f t="shared" si="47"/>
        <v>0</v>
      </c>
      <c r="AJ91" s="125">
        <v>0</v>
      </c>
      <c r="AK91" s="126">
        <f t="shared" si="48"/>
        <v>0</v>
      </c>
      <c r="AL91" s="22">
        <f t="shared" si="49"/>
        <v>972252.31234214618</v>
      </c>
      <c r="AM91" s="22">
        <f t="shared" si="49"/>
        <v>3013.9541368718742</v>
      </c>
      <c r="AN91" s="22">
        <f t="shared" si="49"/>
        <v>2337.3787357030214</v>
      </c>
      <c r="AO91" s="23">
        <f t="shared" si="49"/>
        <v>5351.3328725748961</v>
      </c>
    </row>
    <row r="92" spans="1:41" x14ac:dyDescent="0.25">
      <c r="A92" s="7">
        <v>71</v>
      </c>
      <c r="B92" s="56">
        <f t="shared" si="50"/>
        <v>309494.61741412902</v>
      </c>
      <c r="C92" s="57">
        <f t="shared" si="51"/>
        <v>932.13474807308353</v>
      </c>
      <c r="D92" s="57">
        <f t="shared" si="52"/>
        <v>283.70339929628494</v>
      </c>
      <c r="E92" s="58">
        <f t="shared" si="38"/>
        <v>1215.8381473693685</v>
      </c>
      <c r="F92" s="56">
        <f t="shared" si="53"/>
        <v>0</v>
      </c>
      <c r="G92" s="57">
        <f t="shared" si="54"/>
        <v>0</v>
      </c>
      <c r="H92" s="57">
        <f t="shared" si="55"/>
        <v>0</v>
      </c>
      <c r="I92" s="58">
        <f t="shared" si="39"/>
        <v>0</v>
      </c>
      <c r="J92" s="56">
        <f t="shared" si="56"/>
        <v>292708.7623136653</v>
      </c>
      <c r="K92" s="57">
        <f t="shared" si="57"/>
        <v>1282.5908194769497</v>
      </c>
      <c r="L92" s="57">
        <f t="shared" si="58"/>
        <v>975.69587437888435</v>
      </c>
      <c r="M92" s="58">
        <f t="shared" si="40"/>
        <v>2258.2866938558341</v>
      </c>
      <c r="N92" s="56">
        <f t="shared" si="59"/>
        <v>0</v>
      </c>
      <c r="O92" s="57">
        <f t="shared" si="60"/>
        <v>0</v>
      </c>
      <c r="P92" s="57">
        <f t="shared" si="61"/>
        <v>0</v>
      </c>
      <c r="Q92" s="58">
        <f t="shared" si="41"/>
        <v>0</v>
      </c>
      <c r="R92" s="84">
        <f t="shared" si="62"/>
        <v>367646.70344160905</v>
      </c>
      <c r="S92" s="85">
        <f t="shared" si="63"/>
        <v>808.03382636391643</v>
      </c>
      <c r="T92" s="86">
        <f t="shared" si="42"/>
        <v>1072.3028850380265</v>
      </c>
      <c r="U92" s="87">
        <f t="shared" si="64"/>
        <v>1880.3367114019429</v>
      </c>
      <c r="V92" s="84">
        <f t="shared" si="65"/>
        <v>0</v>
      </c>
      <c r="W92" s="85">
        <f t="shared" si="66"/>
        <v>0</v>
      </c>
      <c r="X92" s="86">
        <f t="shared" si="43"/>
        <v>0</v>
      </c>
      <c r="Y92" s="87">
        <f t="shared" si="67"/>
        <v>0</v>
      </c>
      <c r="Z92" s="101">
        <f t="shared" si="68"/>
        <v>0</v>
      </c>
      <c r="AA92" s="85">
        <f t="shared" si="69"/>
        <v>0</v>
      </c>
      <c r="AB92" s="86">
        <f t="shared" si="44"/>
        <v>0</v>
      </c>
      <c r="AC92" s="87">
        <f t="shared" si="70"/>
        <v>0</v>
      </c>
      <c r="AD92" s="132">
        <f t="shared" si="73"/>
        <v>0</v>
      </c>
      <c r="AE92" s="132">
        <f t="shared" si="45"/>
        <v>0</v>
      </c>
      <c r="AF92" s="132">
        <f t="shared" si="71"/>
        <v>0</v>
      </c>
      <c r="AG92" s="133">
        <f t="shared" si="46"/>
        <v>0</v>
      </c>
      <c r="AH92" s="124">
        <f t="shared" si="72"/>
        <v>0</v>
      </c>
      <c r="AI92" s="125">
        <f t="shared" si="47"/>
        <v>0</v>
      </c>
      <c r="AJ92" s="125">
        <v>0</v>
      </c>
      <c r="AK92" s="126">
        <f t="shared" si="48"/>
        <v>0</v>
      </c>
      <c r="AL92" s="22">
        <f t="shared" si="49"/>
        <v>969850.08316940337</v>
      </c>
      <c r="AM92" s="22">
        <f t="shared" si="49"/>
        <v>3022.7593939139497</v>
      </c>
      <c r="AN92" s="22">
        <f t="shared" si="49"/>
        <v>2331.7021587131958</v>
      </c>
      <c r="AO92" s="23">
        <f t="shared" si="49"/>
        <v>5354.4615526271455</v>
      </c>
    </row>
    <row r="93" spans="1:41" x14ac:dyDescent="0.25">
      <c r="A93" s="7">
        <v>72</v>
      </c>
      <c r="B93" s="56">
        <f t="shared" si="50"/>
        <v>308562.48266605596</v>
      </c>
      <c r="C93" s="57">
        <f t="shared" si="51"/>
        <v>932.98920492548382</v>
      </c>
      <c r="D93" s="57">
        <f t="shared" si="52"/>
        <v>282.84894244388465</v>
      </c>
      <c r="E93" s="58">
        <f t="shared" si="38"/>
        <v>1215.8381473693685</v>
      </c>
      <c r="F93" s="56">
        <f t="shared" si="53"/>
        <v>0</v>
      </c>
      <c r="G93" s="57">
        <f t="shared" si="54"/>
        <v>0</v>
      </c>
      <c r="H93" s="57">
        <f t="shared" si="55"/>
        <v>0</v>
      </c>
      <c r="I93" s="58">
        <f t="shared" si="39"/>
        <v>0</v>
      </c>
      <c r="J93" s="56">
        <f t="shared" si="56"/>
        <v>291426.17149418837</v>
      </c>
      <c r="K93" s="57">
        <f t="shared" si="57"/>
        <v>1286.8661222085393</v>
      </c>
      <c r="L93" s="57">
        <f t="shared" si="58"/>
        <v>971.42057164729465</v>
      </c>
      <c r="M93" s="58">
        <f t="shared" si="40"/>
        <v>2258.2866938558341</v>
      </c>
      <c r="N93" s="56">
        <f t="shared" si="59"/>
        <v>0</v>
      </c>
      <c r="O93" s="57">
        <f t="shared" si="60"/>
        <v>0</v>
      </c>
      <c r="P93" s="57">
        <f t="shared" si="61"/>
        <v>0</v>
      </c>
      <c r="Q93" s="58">
        <f t="shared" si="41"/>
        <v>0</v>
      </c>
      <c r="R93" s="84">
        <f t="shared" si="62"/>
        <v>367450.06739793724</v>
      </c>
      <c r="S93" s="85">
        <f t="shared" si="63"/>
        <v>811.74124267696243</v>
      </c>
      <c r="T93" s="86">
        <f t="shared" si="42"/>
        <v>1071.7293632439837</v>
      </c>
      <c r="U93" s="87">
        <f t="shared" si="64"/>
        <v>1883.4706059209461</v>
      </c>
      <c r="V93" s="84">
        <f t="shared" si="65"/>
        <v>0</v>
      </c>
      <c r="W93" s="85">
        <f t="shared" si="66"/>
        <v>0</v>
      </c>
      <c r="X93" s="86">
        <f t="shared" si="43"/>
        <v>0</v>
      </c>
      <c r="Y93" s="87">
        <f t="shared" si="67"/>
        <v>0</v>
      </c>
      <c r="Z93" s="101">
        <f t="shared" si="68"/>
        <v>0</v>
      </c>
      <c r="AA93" s="85">
        <f t="shared" si="69"/>
        <v>0</v>
      </c>
      <c r="AB93" s="86">
        <f t="shared" si="44"/>
        <v>0</v>
      </c>
      <c r="AC93" s="87">
        <f t="shared" si="70"/>
        <v>0</v>
      </c>
      <c r="AD93" s="132">
        <f t="shared" si="73"/>
        <v>0</v>
      </c>
      <c r="AE93" s="132">
        <f t="shared" si="45"/>
        <v>0</v>
      </c>
      <c r="AF93" s="132">
        <f t="shared" si="71"/>
        <v>0</v>
      </c>
      <c r="AG93" s="133">
        <f t="shared" si="46"/>
        <v>0</v>
      </c>
      <c r="AH93" s="124">
        <f t="shared" si="72"/>
        <v>0</v>
      </c>
      <c r="AI93" s="125">
        <f t="shared" si="47"/>
        <v>0</v>
      </c>
      <c r="AJ93" s="125">
        <v>0</v>
      </c>
      <c r="AK93" s="126">
        <f t="shared" si="48"/>
        <v>0</v>
      </c>
      <c r="AL93" s="22">
        <f t="shared" si="49"/>
        <v>967438.72155818157</v>
      </c>
      <c r="AM93" s="22">
        <f t="shared" si="49"/>
        <v>3031.5965698109858</v>
      </c>
      <c r="AN93" s="22">
        <f t="shared" si="49"/>
        <v>2325.9988773351629</v>
      </c>
      <c r="AO93" s="23">
        <f t="shared" si="49"/>
        <v>5357.5954471461482</v>
      </c>
    </row>
    <row r="94" spans="1:41" x14ac:dyDescent="0.25">
      <c r="A94" s="7">
        <v>73</v>
      </c>
      <c r="B94" s="56">
        <f t="shared" si="50"/>
        <v>307629.49346113048</v>
      </c>
      <c r="C94" s="57">
        <f t="shared" si="51"/>
        <v>933.84444502999884</v>
      </c>
      <c r="D94" s="57">
        <f t="shared" si="52"/>
        <v>281.99370233936963</v>
      </c>
      <c r="E94" s="58">
        <f t="shared" si="38"/>
        <v>1215.8381473693685</v>
      </c>
      <c r="F94" s="56">
        <f t="shared" si="53"/>
        <v>0</v>
      </c>
      <c r="G94" s="57">
        <f t="shared" si="54"/>
        <v>0</v>
      </c>
      <c r="H94" s="57">
        <f t="shared" si="55"/>
        <v>0</v>
      </c>
      <c r="I94" s="58">
        <f t="shared" si="39"/>
        <v>0</v>
      </c>
      <c r="J94" s="56">
        <f t="shared" si="56"/>
        <v>290139.30537197983</v>
      </c>
      <c r="K94" s="57">
        <f t="shared" si="57"/>
        <v>1291.1556759492346</v>
      </c>
      <c r="L94" s="57">
        <f t="shared" si="58"/>
        <v>967.13101790659948</v>
      </c>
      <c r="M94" s="58">
        <f t="shared" si="40"/>
        <v>2258.2866938558341</v>
      </c>
      <c r="N94" s="56">
        <f t="shared" si="59"/>
        <v>0</v>
      </c>
      <c r="O94" s="57">
        <f t="shared" si="60"/>
        <v>0</v>
      </c>
      <c r="P94" s="57">
        <f t="shared" si="61"/>
        <v>0</v>
      </c>
      <c r="Q94" s="58">
        <f t="shared" si="41"/>
        <v>0</v>
      </c>
      <c r="R94" s="84">
        <f t="shared" si="62"/>
        <v>367249.39003218571</v>
      </c>
      <c r="S94" s="85">
        <f t="shared" si="63"/>
        <v>815.46566933693953</v>
      </c>
      <c r="T94" s="86">
        <f t="shared" si="42"/>
        <v>1071.1440542605417</v>
      </c>
      <c r="U94" s="87">
        <f t="shared" si="64"/>
        <v>1886.6097235974812</v>
      </c>
      <c r="V94" s="84">
        <f t="shared" si="65"/>
        <v>0</v>
      </c>
      <c r="W94" s="85">
        <f t="shared" si="66"/>
        <v>0</v>
      </c>
      <c r="X94" s="86">
        <f t="shared" si="43"/>
        <v>0</v>
      </c>
      <c r="Y94" s="87">
        <f t="shared" si="67"/>
        <v>0</v>
      </c>
      <c r="Z94" s="101">
        <f t="shared" si="68"/>
        <v>0</v>
      </c>
      <c r="AA94" s="85">
        <f t="shared" si="69"/>
        <v>0</v>
      </c>
      <c r="AB94" s="86">
        <f t="shared" si="44"/>
        <v>0</v>
      </c>
      <c r="AC94" s="87">
        <f t="shared" si="70"/>
        <v>0</v>
      </c>
      <c r="AD94" s="132">
        <f t="shared" si="73"/>
        <v>0</v>
      </c>
      <c r="AE94" s="132">
        <f t="shared" si="45"/>
        <v>0</v>
      </c>
      <c r="AF94" s="132">
        <f t="shared" si="71"/>
        <v>0</v>
      </c>
      <c r="AG94" s="133">
        <f t="shared" si="46"/>
        <v>0</v>
      </c>
      <c r="AH94" s="124">
        <f t="shared" si="72"/>
        <v>0</v>
      </c>
      <c r="AI94" s="125">
        <f t="shared" si="47"/>
        <v>0</v>
      </c>
      <c r="AJ94" s="125">
        <v>0</v>
      </c>
      <c r="AK94" s="126">
        <f t="shared" si="48"/>
        <v>0</v>
      </c>
      <c r="AL94" s="22">
        <f t="shared" si="49"/>
        <v>965018.18886529608</v>
      </c>
      <c r="AM94" s="22">
        <f t="shared" si="49"/>
        <v>3040.4657903161733</v>
      </c>
      <c r="AN94" s="22">
        <f t="shared" si="49"/>
        <v>2320.2687745065105</v>
      </c>
      <c r="AO94" s="23">
        <f t="shared" si="49"/>
        <v>5360.7345648226838</v>
      </c>
    </row>
    <row r="95" spans="1:41" x14ac:dyDescent="0.25">
      <c r="A95" s="7">
        <v>74</v>
      </c>
      <c r="B95" s="56">
        <f t="shared" si="50"/>
        <v>306695.64901610051</v>
      </c>
      <c r="C95" s="57">
        <f t="shared" si="51"/>
        <v>934.70046910460962</v>
      </c>
      <c r="D95" s="57">
        <f t="shared" si="52"/>
        <v>281.13767826475885</v>
      </c>
      <c r="E95" s="58">
        <f t="shared" si="38"/>
        <v>1215.8381473693685</v>
      </c>
      <c r="F95" s="56">
        <f t="shared" si="53"/>
        <v>0</v>
      </c>
      <c r="G95" s="57">
        <f t="shared" si="54"/>
        <v>0</v>
      </c>
      <c r="H95" s="57">
        <f t="shared" si="55"/>
        <v>0</v>
      </c>
      <c r="I95" s="58">
        <f t="shared" si="39"/>
        <v>0</v>
      </c>
      <c r="J95" s="56">
        <f t="shared" si="56"/>
        <v>288848.1496960306</v>
      </c>
      <c r="K95" s="57">
        <f t="shared" si="57"/>
        <v>1295.4595282023988</v>
      </c>
      <c r="L95" s="57">
        <f t="shared" si="58"/>
        <v>962.82716565343537</v>
      </c>
      <c r="M95" s="58">
        <f t="shared" si="40"/>
        <v>2258.2866938558341</v>
      </c>
      <c r="N95" s="56">
        <f t="shared" si="59"/>
        <v>0</v>
      </c>
      <c r="O95" s="57">
        <f t="shared" si="60"/>
        <v>0</v>
      </c>
      <c r="P95" s="57">
        <f t="shared" si="61"/>
        <v>0</v>
      </c>
      <c r="Q95" s="58">
        <f t="shared" si="41"/>
        <v>0</v>
      </c>
      <c r="R95" s="84">
        <f t="shared" si="62"/>
        <v>367044.64757012017</v>
      </c>
      <c r="S95" s="85">
        <f t="shared" si="63"/>
        <v>819.20718439062648</v>
      </c>
      <c r="T95" s="86">
        <f t="shared" si="42"/>
        <v>1070.5468887461839</v>
      </c>
      <c r="U95" s="87">
        <f t="shared" si="64"/>
        <v>1889.7540731368103</v>
      </c>
      <c r="V95" s="84">
        <f t="shared" si="65"/>
        <v>0</v>
      </c>
      <c r="W95" s="85">
        <f t="shared" si="66"/>
        <v>0</v>
      </c>
      <c r="X95" s="86">
        <f t="shared" si="43"/>
        <v>0</v>
      </c>
      <c r="Y95" s="87">
        <f t="shared" si="67"/>
        <v>0</v>
      </c>
      <c r="Z95" s="101">
        <f t="shared" si="68"/>
        <v>0</v>
      </c>
      <c r="AA95" s="85">
        <f t="shared" si="69"/>
        <v>0</v>
      </c>
      <c r="AB95" s="86">
        <f t="shared" si="44"/>
        <v>0</v>
      </c>
      <c r="AC95" s="87">
        <f t="shared" si="70"/>
        <v>0</v>
      </c>
      <c r="AD95" s="132">
        <f t="shared" si="73"/>
        <v>0</v>
      </c>
      <c r="AE95" s="132">
        <f t="shared" si="45"/>
        <v>0</v>
      </c>
      <c r="AF95" s="132">
        <f t="shared" si="71"/>
        <v>0</v>
      </c>
      <c r="AG95" s="133">
        <f t="shared" si="46"/>
        <v>0</v>
      </c>
      <c r="AH95" s="124">
        <f t="shared" si="72"/>
        <v>0</v>
      </c>
      <c r="AI95" s="125">
        <f t="shared" si="47"/>
        <v>0</v>
      </c>
      <c r="AJ95" s="125">
        <v>0</v>
      </c>
      <c r="AK95" s="126">
        <f t="shared" si="48"/>
        <v>0</v>
      </c>
      <c r="AL95" s="22">
        <f t="shared" si="49"/>
        <v>962588.44628225127</v>
      </c>
      <c r="AM95" s="22">
        <f t="shared" si="49"/>
        <v>3049.3671816976348</v>
      </c>
      <c r="AN95" s="22">
        <f t="shared" si="49"/>
        <v>2314.5117326643781</v>
      </c>
      <c r="AO95" s="23">
        <f t="shared" si="49"/>
        <v>5363.8789143620124</v>
      </c>
    </row>
    <row r="96" spans="1:41" x14ac:dyDescent="0.25">
      <c r="A96" s="7">
        <v>75</v>
      </c>
      <c r="B96" s="56">
        <f t="shared" si="50"/>
        <v>305760.94854699587</v>
      </c>
      <c r="C96" s="57">
        <f t="shared" si="51"/>
        <v>935.55727786795558</v>
      </c>
      <c r="D96" s="57">
        <f t="shared" si="52"/>
        <v>280.28086950141289</v>
      </c>
      <c r="E96" s="58">
        <f t="shared" si="38"/>
        <v>1215.8381473693685</v>
      </c>
      <c r="F96" s="56">
        <f t="shared" si="53"/>
        <v>0</v>
      </c>
      <c r="G96" s="57">
        <f t="shared" si="54"/>
        <v>0</v>
      </c>
      <c r="H96" s="57">
        <f t="shared" si="55"/>
        <v>0</v>
      </c>
      <c r="I96" s="58">
        <f t="shared" si="39"/>
        <v>0</v>
      </c>
      <c r="J96" s="56">
        <f t="shared" si="56"/>
        <v>287552.69016782817</v>
      </c>
      <c r="K96" s="57">
        <f t="shared" si="57"/>
        <v>1299.7777266297401</v>
      </c>
      <c r="L96" s="57">
        <f t="shared" si="58"/>
        <v>958.508967226094</v>
      </c>
      <c r="M96" s="58">
        <f t="shared" si="40"/>
        <v>2258.2866938558341</v>
      </c>
      <c r="N96" s="56">
        <f t="shared" si="59"/>
        <v>0</v>
      </c>
      <c r="O96" s="57">
        <f t="shared" si="60"/>
        <v>0</v>
      </c>
      <c r="P96" s="57">
        <f t="shared" si="61"/>
        <v>0</v>
      </c>
      <c r="Q96" s="58">
        <f t="shared" si="41"/>
        <v>0</v>
      </c>
      <c r="R96" s="84">
        <f t="shared" si="62"/>
        <v>366835.81611970579</v>
      </c>
      <c r="S96" s="85">
        <f t="shared" si="63"/>
        <v>822.96586624289648</v>
      </c>
      <c r="T96" s="86">
        <f t="shared" si="42"/>
        <v>1069.9377970158087</v>
      </c>
      <c r="U96" s="87">
        <f t="shared" si="64"/>
        <v>1892.9036632587051</v>
      </c>
      <c r="V96" s="84">
        <f t="shared" si="65"/>
        <v>0</v>
      </c>
      <c r="W96" s="85">
        <f t="shared" si="66"/>
        <v>0</v>
      </c>
      <c r="X96" s="86">
        <f t="shared" si="43"/>
        <v>0</v>
      </c>
      <c r="Y96" s="87">
        <f t="shared" si="67"/>
        <v>0</v>
      </c>
      <c r="Z96" s="101">
        <f t="shared" si="68"/>
        <v>0</v>
      </c>
      <c r="AA96" s="85">
        <f t="shared" si="69"/>
        <v>0</v>
      </c>
      <c r="AB96" s="86">
        <f t="shared" si="44"/>
        <v>0</v>
      </c>
      <c r="AC96" s="87">
        <f t="shared" si="70"/>
        <v>0</v>
      </c>
      <c r="AD96" s="132">
        <f t="shared" si="73"/>
        <v>0</v>
      </c>
      <c r="AE96" s="132">
        <f t="shared" si="45"/>
        <v>0</v>
      </c>
      <c r="AF96" s="132">
        <f t="shared" si="71"/>
        <v>0</v>
      </c>
      <c r="AG96" s="133">
        <f t="shared" si="46"/>
        <v>0</v>
      </c>
      <c r="AH96" s="124">
        <f t="shared" si="72"/>
        <v>0</v>
      </c>
      <c r="AI96" s="125">
        <f t="shared" si="47"/>
        <v>0</v>
      </c>
      <c r="AJ96" s="125">
        <v>0</v>
      </c>
      <c r="AK96" s="126">
        <f t="shared" si="48"/>
        <v>0</v>
      </c>
      <c r="AL96" s="22">
        <f t="shared" si="49"/>
        <v>960149.4548345299</v>
      </c>
      <c r="AM96" s="22">
        <f t="shared" si="49"/>
        <v>3058.300870740592</v>
      </c>
      <c r="AN96" s="22">
        <f t="shared" si="49"/>
        <v>2308.7276337433159</v>
      </c>
      <c r="AO96" s="23">
        <f t="shared" si="49"/>
        <v>5367.0285044839075</v>
      </c>
    </row>
    <row r="97" spans="1:41" x14ac:dyDescent="0.25">
      <c r="A97" s="7">
        <v>76</v>
      </c>
      <c r="B97" s="56">
        <f t="shared" si="50"/>
        <v>304825.3912691279</v>
      </c>
      <c r="C97" s="57">
        <f t="shared" si="51"/>
        <v>936.41487203933457</v>
      </c>
      <c r="D97" s="57">
        <f t="shared" si="52"/>
        <v>279.42327533003396</v>
      </c>
      <c r="E97" s="58">
        <f t="shared" si="38"/>
        <v>1215.8381473693685</v>
      </c>
      <c r="F97" s="56">
        <f t="shared" si="53"/>
        <v>0</v>
      </c>
      <c r="G97" s="57">
        <f t="shared" si="54"/>
        <v>0</v>
      </c>
      <c r="H97" s="57">
        <f t="shared" si="55"/>
        <v>0</v>
      </c>
      <c r="I97" s="58">
        <f t="shared" si="39"/>
        <v>0</v>
      </c>
      <c r="J97" s="56">
        <f t="shared" si="56"/>
        <v>286252.91244119842</v>
      </c>
      <c r="K97" s="57">
        <f t="shared" si="57"/>
        <v>1304.1103190518393</v>
      </c>
      <c r="L97" s="57">
        <f t="shared" si="58"/>
        <v>954.1763748039948</v>
      </c>
      <c r="M97" s="58">
        <f t="shared" si="40"/>
        <v>2258.2866938558341</v>
      </c>
      <c r="N97" s="56">
        <f t="shared" si="59"/>
        <v>0</v>
      </c>
      <c r="O97" s="57">
        <f t="shared" si="60"/>
        <v>0</v>
      </c>
      <c r="P97" s="57">
        <f t="shared" si="61"/>
        <v>0</v>
      </c>
      <c r="Q97" s="58">
        <f t="shared" si="41"/>
        <v>0</v>
      </c>
      <c r="R97" s="84">
        <f t="shared" si="62"/>
        <v>366622.87167055201</v>
      </c>
      <c r="S97" s="85">
        <f t="shared" si="63"/>
        <v>826.74179365835971</v>
      </c>
      <c r="T97" s="86">
        <f t="shared" si="42"/>
        <v>1069.31670903911</v>
      </c>
      <c r="U97" s="87">
        <f t="shared" si="64"/>
        <v>1896.0585026974697</v>
      </c>
      <c r="V97" s="84">
        <f t="shared" si="65"/>
        <v>0</v>
      </c>
      <c r="W97" s="85">
        <f t="shared" si="66"/>
        <v>0</v>
      </c>
      <c r="X97" s="86">
        <f t="shared" si="43"/>
        <v>0</v>
      </c>
      <c r="Y97" s="87">
        <f t="shared" si="67"/>
        <v>0</v>
      </c>
      <c r="Z97" s="101">
        <f t="shared" si="68"/>
        <v>0</v>
      </c>
      <c r="AA97" s="85">
        <f t="shared" si="69"/>
        <v>0</v>
      </c>
      <c r="AB97" s="86">
        <f t="shared" si="44"/>
        <v>0</v>
      </c>
      <c r="AC97" s="87">
        <f t="shared" si="70"/>
        <v>0</v>
      </c>
      <c r="AD97" s="132">
        <f t="shared" si="73"/>
        <v>0</v>
      </c>
      <c r="AE97" s="132">
        <f t="shared" si="45"/>
        <v>0</v>
      </c>
      <c r="AF97" s="132">
        <f t="shared" si="71"/>
        <v>0</v>
      </c>
      <c r="AG97" s="133">
        <f t="shared" si="46"/>
        <v>0</v>
      </c>
      <c r="AH97" s="124">
        <f t="shared" si="72"/>
        <v>0</v>
      </c>
      <c r="AI97" s="125">
        <f t="shared" si="47"/>
        <v>0</v>
      </c>
      <c r="AJ97" s="125">
        <v>0</v>
      </c>
      <c r="AK97" s="126">
        <f t="shared" si="48"/>
        <v>0</v>
      </c>
      <c r="AL97" s="22">
        <f t="shared" si="49"/>
        <v>957701.17538087838</v>
      </c>
      <c r="AM97" s="22">
        <f t="shared" si="49"/>
        <v>3067.2669847495335</v>
      </c>
      <c r="AN97" s="22">
        <f t="shared" si="49"/>
        <v>2302.9163591731385</v>
      </c>
      <c r="AO97" s="23">
        <f t="shared" si="49"/>
        <v>5370.1833439226721</v>
      </c>
    </row>
    <row r="98" spans="1:41" x14ac:dyDescent="0.25">
      <c r="A98" s="7">
        <v>77</v>
      </c>
      <c r="B98" s="56">
        <f t="shared" si="50"/>
        <v>303888.97639708855</v>
      </c>
      <c r="C98" s="57">
        <f t="shared" si="51"/>
        <v>937.27325233870397</v>
      </c>
      <c r="D98" s="57">
        <f t="shared" si="52"/>
        <v>278.56489503066456</v>
      </c>
      <c r="E98" s="58">
        <f t="shared" si="38"/>
        <v>1215.8381473693685</v>
      </c>
      <c r="F98" s="56">
        <f t="shared" si="53"/>
        <v>0</v>
      </c>
      <c r="G98" s="57">
        <f t="shared" si="54"/>
        <v>0</v>
      </c>
      <c r="H98" s="57">
        <f t="shared" si="55"/>
        <v>0</v>
      </c>
      <c r="I98" s="58">
        <f t="shared" si="39"/>
        <v>0</v>
      </c>
      <c r="J98" s="56">
        <f t="shared" si="56"/>
        <v>284948.80212214659</v>
      </c>
      <c r="K98" s="57">
        <f t="shared" si="57"/>
        <v>1308.4573534486788</v>
      </c>
      <c r="L98" s="57">
        <f t="shared" si="58"/>
        <v>949.82934040715531</v>
      </c>
      <c r="M98" s="58">
        <f t="shared" si="40"/>
        <v>2258.2866938558341</v>
      </c>
      <c r="N98" s="56">
        <f t="shared" si="59"/>
        <v>0</v>
      </c>
      <c r="O98" s="57">
        <f t="shared" si="60"/>
        <v>0</v>
      </c>
      <c r="P98" s="57">
        <f t="shared" si="61"/>
        <v>0</v>
      </c>
      <c r="Q98" s="58">
        <f t="shared" si="41"/>
        <v>0</v>
      </c>
      <c r="R98" s="84">
        <f t="shared" si="62"/>
        <v>366405.79009335517</v>
      </c>
      <c r="S98" s="85">
        <f t="shared" si="63"/>
        <v>830.53504576301293</v>
      </c>
      <c r="T98" s="86">
        <f t="shared" si="42"/>
        <v>1068.6835544389526</v>
      </c>
      <c r="U98" s="87">
        <f t="shared" si="64"/>
        <v>1899.2186002019655</v>
      </c>
      <c r="V98" s="84">
        <f t="shared" si="65"/>
        <v>0</v>
      </c>
      <c r="W98" s="85">
        <f t="shared" si="66"/>
        <v>0</v>
      </c>
      <c r="X98" s="86">
        <f t="shared" si="43"/>
        <v>0</v>
      </c>
      <c r="Y98" s="87">
        <f t="shared" si="67"/>
        <v>0</v>
      </c>
      <c r="Z98" s="101">
        <f t="shared" si="68"/>
        <v>0</v>
      </c>
      <c r="AA98" s="85">
        <f t="shared" si="69"/>
        <v>0</v>
      </c>
      <c r="AB98" s="86">
        <f t="shared" si="44"/>
        <v>0</v>
      </c>
      <c r="AC98" s="87">
        <f t="shared" si="70"/>
        <v>0</v>
      </c>
      <c r="AD98" s="132">
        <f t="shared" si="73"/>
        <v>0</v>
      </c>
      <c r="AE98" s="132">
        <f t="shared" si="45"/>
        <v>0</v>
      </c>
      <c r="AF98" s="132">
        <f t="shared" si="71"/>
        <v>0</v>
      </c>
      <c r="AG98" s="133">
        <f t="shared" si="46"/>
        <v>0</v>
      </c>
      <c r="AH98" s="124">
        <f t="shared" si="72"/>
        <v>0</v>
      </c>
      <c r="AI98" s="125">
        <f t="shared" si="47"/>
        <v>0</v>
      </c>
      <c r="AJ98" s="125">
        <v>0</v>
      </c>
      <c r="AK98" s="126">
        <f t="shared" si="48"/>
        <v>0</v>
      </c>
      <c r="AL98" s="22">
        <f t="shared" si="49"/>
        <v>955243.5686125902</v>
      </c>
      <c r="AM98" s="22">
        <f t="shared" si="49"/>
        <v>3076.2656515503959</v>
      </c>
      <c r="AN98" s="22">
        <f t="shared" si="49"/>
        <v>2297.0777898767724</v>
      </c>
      <c r="AO98" s="23">
        <f t="shared" si="49"/>
        <v>5373.3434414271678</v>
      </c>
    </row>
    <row r="99" spans="1:41" x14ac:dyDescent="0.25">
      <c r="A99" s="7">
        <v>78</v>
      </c>
      <c r="B99" s="56">
        <f t="shared" si="50"/>
        <v>302951.70314474986</v>
      </c>
      <c r="C99" s="57">
        <f t="shared" si="51"/>
        <v>938.1324194866811</v>
      </c>
      <c r="D99" s="57">
        <f t="shared" si="52"/>
        <v>277.70572788268743</v>
      </c>
      <c r="E99" s="58">
        <f t="shared" si="38"/>
        <v>1215.8381473693685</v>
      </c>
      <c r="F99" s="56">
        <f t="shared" si="53"/>
        <v>0</v>
      </c>
      <c r="G99" s="57">
        <f t="shared" si="54"/>
        <v>0</v>
      </c>
      <c r="H99" s="57">
        <f t="shared" si="55"/>
        <v>0</v>
      </c>
      <c r="I99" s="58">
        <f t="shared" si="39"/>
        <v>0</v>
      </c>
      <c r="J99" s="56">
        <f t="shared" si="56"/>
        <v>283640.34476869792</v>
      </c>
      <c r="K99" s="57">
        <f t="shared" si="57"/>
        <v>1312.8188779601742</v>
      </c>
      <c r="L99" s="57">
        <f t="shared" si="58"/>
        <v>945.46781589565978</v>
      </c>
      <c r="M99" s="58">
        <f t="shared" si="40"/>
        <v>2258.2866938558341</v>
      </c>
      <c r="N99" s="56">
        <f t="shared" si="59"/>
        <v>0</v>
      </c>
      <c r="O99" s="57">
        <f t="shared" si="60"/>
        <v>0</v>
      </c>
      <c r="P99" s="57">
        <f t="shared" si="61"/>
        <v>0</v>
      </c>
      <c r="Q99" s="58">
        <f t="shared" si="41"/>
        <v>0</v>
      </c>
      <c r="R99" s="84">
        <f t="shared" si="62"/>
        <v>366184.54713933816</v>
      </c>
      <c r="S99" s="85">
        <f t="shared" si="63"/>
        <v>834.34570204589909</v>
      </c>
      <c r="T99" s="86">
        <f t="shared" si="42"/>
        <v>1068.0382624897363</v>
      </c>
      <c r="U99" s="87">
        <f t="shared" si="64"/>
        <v>1902.3839645356354</v>
      </c>
      <c r="V99" s="84">
        <f t="shared" si="65"/>
        <v>0</v>
      </c>
      <c r="W99" s="85">
        <f t="shared" si="66"/>
        <v>0</v>
      </c>
      <c r="X99" s="86">
        <f t="shared" si="43"/>
        <v>0</v>
      </c>
      <c r="Y99" s="87">
        <f t="shared" si="67"/>
        <v>0</v>
      </c>
      <c r="Z99" s="101">
        <f t="shared" si="68"/>
        <v>0</v>
      </c>
      <c r="AA99" s="85">
        <f t="shared" si="69"/>
        <v>0</v>
      </c>
      <c r="AB99" s="86">
        <f t="shared" si="44"/>
        <v>0</v>
      </c>
      <c r="AC99" s="87">
        <f t="shared" si="70"/>
        <v>0</v>
      </c>
      <c r="AD99" s="132">
        <f t="shared" si="73"/>
        <v>0</v>
      </c>
      <c r="AE99" s="132">
        <f t="shared" si="45"/>
        <v>0</v>
      </c>
      <c r="AF99" s="132">
        <f t="shared" si="71"/>
        <v>0</v>
      </c>
      <c r="AG99" s="133">
        <f t="shared" si="46"/>
        <v>0</v>
      </c>
      <c r="AH99" s="124">
        <f t="shared" si="72"/>
        <v>0</v>
      </c>
      <c r="AI99" s="125">
        <f t="shared" si="47"/>
        <v>0</v>
      </c>
      <c r="AJ99" s="125">
        <v>0</v>
      </c>
      <c r="AK99" s="126">
        <f t="shared" si="48"/>
        <v>0</v>
      </c>
      <c r="AL99" s="22">
        <f t="shared" si="49"/>
        <v>952776.59505278594</v>
      </c>
      <c r="AM99" s="22">
        <f t="shared" si="49"/>
        <v>3085.2969994927544</v>
      </c>
      <c r="AN99" s="22">
        <f t="shared" si="49"/>
        <v>2291.2118062680838</v>
      </c>
      <c r="AO99" s="23">
        <f t="shared" si="49"/>
        <v>5376.5088057608382</v>
      </c>
    </row>
    <row r="100" spans="1:41" x14ac:dyDescent="0.25">
      <c r="A100" s="7">
        <v>79</v>
      </c>
      <c r="B100" s="56">
        <f t="shared" si="50"/>
        <v>302013.57072526315</v>
      </c>
      <c r="C100" s="57">
        <f t="shared" si="51"/>
        <v>938.99237420454392</v>
      </c>
      <c r="D100" s="57">
        <f t="shared" si="52"/>
        <v>276.84577316482461</v>
      </c>
      <c r="E100" s="58">
        <f t="shared" si="38"/>
        <v>1215.8381473693685</v>
      </c>
      <c r="F100" s="56">
        <f t="shared" si="53"/>
        <v>0</v>
      </c>
      <c r="G100" s="57">
        <f t="shared" si="54"/>
        <v>0</v>
      </c>
      <c r="H100" s="57">
        <f t="shared" si="55"/>
        <v>0</v>
      </c>
      <c r="I100" s="58">
        <f t="shared" si="39"/>
        <v>0</v>
      </c>
      <c r="J100" s="56">
        <f t="shared" si="56"/>
        <v>282327.52589073777</v>
      </c>
      <c r="K100" s="57">
        <f t="shared" si="57"/>
        <v>1317.1949408867081</v>
      </c>
      <c r="L100" s="57">
        <f t="shared" si="58"/>
        <v>941.09175296912599</v>
      </c>
      <c r="M100" s="58">
        <f t="shared" si="40"/>
        <v>2258.2866938558341</v>
      </c>
      <c r="N100" s="56">
        <f t="shared" si="59"/>
        <v>0</v>
      </c>
      <c r="O100" s="57">
        <f t="shared" si="60"/>
        <v>0</v>
      </c>
      <c r="P100" s="57">
        <f t="shared" si="61"/>
        <v>0</v>
      </c>
      <c r="Q100" s="58">
        <f t="shared" si="41"/>
        <v>0</v>
      </c>
      <c r="R100" s="84">
        <f t="shared" si="62"/>
        <v>365959.11843968777</v>
      </c>
      <c r="S100" s="85">
        <f t="shared" si="63"/>
        <v>838.17384236077237</v>
      </c>
      <c r="T100" s="86">
        <f t="shared" si="42"/>
        <v>1067.3807621157559</v>
      </c>
      <c r="U100" s="87">
        <f t="shared" si="64"/>
        <v>1905.5546044765283</v>
      </c>
      <c r="V100" s="84">
        <f t="shared" si="65"/>
        <v>0</v>
      </c>
      <c r="W100" s="85">
        <f t="shared" si="66"/>
        <v>0</v>
      </c>
      <c r="X100" s="86">
        <f t="shared" si="43"/>
        <v>0</v>
      </c>
      <c r="Y100" s="87">
        <f t="shared" si="67"/>
        <v>0</v>
      </c>
      <c r="Z100" s="101">
        <f t="shared" si="68"/>
        <v>0</v>
      </c>
      <c r="AA100" s="85">
        <f t="shared" si="69"/>
        <v>0</v>
      </c>
      <c r="AB100" s="86">
        <f t="shared" si="44"/>
        <v>0</v>
      </c>
      <c r="AC100" s="87">
        <f t="shared" si="70"/>
        <v>0</v>
      </c>
      <c r="AD100" s="132">
        <f t="shared" si="73"/>
        <v>0</v>
      </c>
      <c r="AE100" s="132">
        <f t="shared" si="45"/>
        <v>0</v>
      </c>
      <c r="AF100" s="132">
        <f t="shared" si="71"/>
        <v>0</v>
      </c>
      <c r="AG100" s="133">
        <f t="shared" si="46"/>
        <v>0</v>
      </c>
      <c r="AH100" s="124">
        <f t="shared" si="72"/>
        <v>0</v>
      </c>
      <c r="AI100" s="125">
        <f t="shared" si="47"/>
        <v>0</v>
      </c>
      <c r="AJ100" s="125">
        <v>0</v>
      </c>
      <c r="AK100" s="126">
        <f t="shared" si="48"/>
        <v>0</v>
      </c>
      <c r="AL100" s="22">
        <f t="shared" si="49"/>
        <v>950300.21505568863</v>
      </c>
      <c r="AM100" s="22">
        <f t="shared" si="49"/>
        <v>3094.3611574520246</v>
      </c>
      <c r="AN100" s="22">
        <f t="shared" si="49"/>
        <v>2285.3182882497067</v>
      </c>
      <c r="AO100" s="23">
        <f t="shared" si="49"/>
        <v>5379.6794457017313</v>
      </c>
    </row>
    <row r="101" spans="1:41" x14ac:dyDescent="0.25">
      <c r="A101" s="7">
        <v>80</v>
      </c>
      <c r="B101" s="56">
        <f t="shared" si="50"/>
        <v>301074.57835105859</v>
      </c>
      <c r="C101" s="57">
        <f t="shared" si="51"/>
        <v>939.85311721423136</v>
      </c>
      <c r="D101" s="57">
        <f t="shared" si="52"/>
        <v>275.98503015513705</v>
      </c>
      <c r="E101" s="58">
        <f t="shared" si="38"/>
        <v>1215.8381473693685</v>
      </c>
      <c r="F101" s="56">
        <f t="shared" si="53"/>
        <v>0</v>
      </c>
      <c r="G101" s="57">
        <f t="shared" si="54"/>
        <v>0</v>
      </c>
      <c r="H101" s="57">
        <f t="shared" si="55"/>
        <v>0</v>
      </c>
      <c r="I101" s="58">
        <f t="shared" si="39"/>
        <v>0</v>
      </c>
      <c r="J101" s="56">
        <f t="shared" si="56"/>
        <v>281010.33094985108</v>
      </c>
      <c r="K101" s="57">
        <f t="shared" si="57"/>
        <v>1321.5855906896636</v>
      </c>
      <c r="L101" s="57">
        <f t="shared" si="58"/>
        <v>936.70110316617036</v>
      </c>
      <c r="M101" s="58">
        <f t="shared" si="40"/>
        <v>2258.2866938558341</v>
      </c>
      <c r="N101" s="56">
        <f t="shared" si="59"/>
        <v>0</v>
      </c>
      <c r="O101" s="57">
        <f t="shared" si="60"/>
        <v>0</v>
      </c>
      <c r="P101" s="57">
        <f t="shared" si="61"/>
        <v>0</v>
      </c>
      <c r="Q101" s="58">
        <f t="shared" si="41"/>
        <v>0</v>
      </c>
      <c r="R101" s="84">
        <f t="shared" si="62"/>
        <v>365729.47950498923</v>
      </c>
      <c r="S101" s="85">
        <f t="shared" si="63"/>
        <v>842.01954692777076</v>
      </c>
      <c r="T101" s="86">
        <f t="shared" si="42"/>
        <v>1066.7109818895519</v>
      </c>
      <c r="U101" s="87">
        <f t="shared" si="64"/>
        <v>1908.7305288173227</v>
      </c>
      <c r="V101" s="84">
        <f t="shared" si="65"/>
        <v>0</v>
      </c>
      <c r="W101" s="85">
        <f t="shared" si="66"/>
        <v>0</v>
      </c>
      <c r="X101" s="86">
        <f t="shared" si="43"/>
        <v>0</v>
      </c>
      <c r="Y101" s="87">
        <f t="shared" si="67"/>
        <v>0</v>
      </c>
      <c r="Z101" s="101">
        <f t="shared" si="68"/>
        <v>0</v>
      </c>
      <c r="AA101" s="85">
        <f t="shared" si="69"/>
        <v>0</v>
      </c>
      <c r="AB101" s="86">
        <f t="shared" si="44"/>
        <v>0</v>
      </c>
      <c r="AC101" s="87">
        <f t="shared" si="70"/>
        <v>0</v>
      </c>
      <c r="AD101" s="132">
        <f t="shared" si="73"/>
        <v>0</v>
      </c>
      <c r="AE101" s="132">
        <f t="shared" si="45"/>
        <v>0</v>
      </c>
      <c r="AF101" s="132">
        <f t="shared" si="71"/>
        <v>0</v>
      </c>
      <c r="AG101" s="133">
        <f t="shared" si="46"/>
        <v>0</v>
      </c>
      <c r="AH101" s="124">
        <f t="shared" si="72"/>
        <v>0</v>
      </c>
      <c r="AI101" s="125">
        <f t="shared" si="47"/>
        <v>0</v>
      </c>
      <c r="AJ101" s="125">
        <v>0</v>
      </c>
      <c r="AK101" s="126">
        <f t="shared" si="48"/>
        <v>0</v>
      </c>
      <c r="AL101" s="22">
        <f t="shared" si="49"/>
        <v>947814.38880589884</v>
      </c>
      <c r="AM101" s="22">
        <f t="shared" si="49"/>
        <v>3103.4582548316657</v>
      </c>
      <c r="AN101" s="22">
        <f t="shared" si="49"/>
        <v>2279.3971152108593</v>
      </c>
      <c r="AO101" s="23">
        <f t="shared" si="49"/>
        <v>5382.8553700425255</v>
      </c>
    </row>
    <row r="102" spans="1:41" x14ac:dyDescent="0.25">
      <c r="A102" s="7">
        <v>81</v>
      </c>
      <c r="B102" s="56">
        <f t="shared" si="50"/>
        <v>300134.72523384436</v>
      </c>
      <c r="C102" s="57">
        <f t="shared" si="51"/>
        <v>940.71464923834446</v>
      </c>
      <c r="D102" s="57">
        <f t="shared" si="52"/>
        <v>275.12349813102401</v>
      </c>
      <c r="E102" s="58">
        <f t="shared" si="38"/>
        <v>1215.8381473693685</v>
      </c>
      <c r="F102" s="56">
        <f t="shared" si="53"/>
        <v>0</v>
      </c>
      <c r="G102" s="57">
        <f t="shared" si="54"/>
        <v>0</v>
      </c>
      <c r="H102" s="57">
        <f t="shared" si="55"/>
        <v>0</v>
      </c>
      <c r="I102" s="58">
        <f t="shared" si="39"/>
        <v>0</v>
      </c>
      <c r="J102" s="56">
        <f t="shared" si="56"/>
        <v>279688.7453591614</v>
      </c>
      <c r="K102" s="57">
        <f t="shared" si="57"/>
        <v>1325.9908759919626</v>
      </c>
      <c r="L102" s="57">
        <f t="shared" si="58"/>
        <v>932.29581786387143</v>
      </c>
      <c r="M102" s="58">
        <f t="shared" si="40"/>
        <v>2258.2866938558341</v>
      </c>
      <c r="N102" s="56">
        <f t="shared" si="59"/>
        <v>0</v>
      </c>
      <c r="O102" s="57">
        <f t="shared" si="60"/>
        <v>0</v>
      </c>
      <c r="P102" s="57">
        <f t="shared" si="61"/>
        <v>0</v>
      </c>
      <c r="Q102" s="58">
        <f t="shared" si="41"/>
        <v>0</v>
      </c>
      <c r="R102" s="84">
        <f t="shared" si="62"/>
        <v>365495.60572465823</v>
      </c>
      <c r="S102" s="85">
        <f t="shared" si="63"/>
        <v>845.88289633509862</v>
      </c>
      <c r="T102" s="86">
        <f t="shared" si="42"/>
        <v>1066.0288500302531</v>
      </c>
      <c r="U102" s="87">
        <f t="shared" si="64"/>
        <v>1911.9117463653517</v>
      </c>
      <c r="V102" s="84">
        <f t="shared" si="65"/>
        <v>0</v>
      </c>
      <c r="W102" s="85">
        <f t="shared" si="66"/>
        <v>0</v>
      </c>
      <c r="X102" s="86">
        <f t="shared" si="43"/>
        <v>0</v>
      </c>
      <c r="Y102" s="87">
        <f t="shared" si="67"/>
        <v>0</v>
      </c>
      <c r="Z102" s="101">
        <f t="shared" si="68"/>
        <v>0</v>
      </c>
      <c r="AA102" s="85">
        <f t="shared" si="69"/>
        <v>0</v>
      </c>
      <c r="AB102" s="86">
        <f t="shared" si="44"/>
        <v>0</v>
      </c>
      <c r="AC102" s="87">
        <f t="shared" si="70"/>
        <v>0</v>
      </c>
      <c r="AD102" s="132">
        <f t="shared" si="73"/>
        <v>0</v>
      </c>
      <c r="AE102" s="132">
        <f t="shared" si="45"/>
        <v>0</v>
      </c>
      <c r="AF102" s="132">
        <f t="shared" si="71"/>
        <v>0</v>
      </c>
      <c r="AG102" s="133">
        <f t="shared" si="46"/>
        <v>0</v>
      </c>
      <c r="AH102" s="124">
        <f t="shared" si="72"/>
        <v>0</v>
      </c>
      <c r="AI102" s="125">
        <f t="shared" si="47"/>
        <v>0</v>
      </c>
      <c r="AJ102" s="125">
        <v>0</v>
      </c>
      <c r="AK102" s="126">
        <f t="shared" si="48"/>
        <v>0</v>
      </c>
      <c r="AL102" s="22">
        <f t="shared" si="49"/>
        <v>945319.076317664</v>
      </c>
      <c r="AM102" s="22">
        <f t="shared" si="49"/>
        <v>3112.588421565406</v>
      </c>
      <c r="AN102" s="22">
        <f t="shared" si="49"/>
        <v>2273.4481660251486</v>
      </c>
      <c r="AO102" s="23">
        <f t="shared" si="49"/>
        <v>5386.0365875905545</v>
      </c>
    </row>
    <row r="103" spans="1:41" x14ac:dyDescent="0.25">
      <c r="A103" s="7">
        <v>82</v>
      </c>
      <c r="B103" s="56">
        <f t="shared" si="50"/>
        <v>299194.01058460603</v>
      </c>
      <c r="C103" s="57">
        <f t="shared" si="51"/>
        <v>941.57697100014627</v>
      </c>
      <c r="D103" s="57">
        <f t="shared" si="52"/>
        <v>274.2611763692222</v>
      </c>
      <c r="E103" s="58">
        <f t="shared" si="38"/>
        <v>1215.8381473693685</v>
      </c>
      <c r="F103" s="56">
        <f t="shared" si="53"/>
        <v>0</v>
      </c>
      <c r="G103" s="57">
        <f t="shared" si="54"/>
        <v>0</v>
      </c>
      <c r="H103" s="57">
        <f t="shared" si="55"/>
        <v>0</v>
      </c>
      <c r="I103" s="58">
        <f t="shared" si="39"/>
        <v>0</v>
      </c>
      <c r="J103" s="56">
        <f t="shared" si="56"/>
        <v>278362.75448316947</v>
      </c>
      <c r="K103" s="57">
        <f t="shared" si="57"/>
        <v>1330.4108455786024</v>
      </c>
      <c r="L103" s="57">
        <f t="shared" si="58"/>
        <v>927.87584827723163</v>
      </c>
      <c r="M103" s="58">
        <f t="shared" si="40"/>
        <v>2258.2866938558341</v>
      </c>
      <c r="N103" s="56">
        <f t="shared" si="59"/>
        <v>0</v>
      </c>
      <c r="O103" s="57">
        <f t="shared" si="60"/>
        <v>0</v>
      </c>
      <c r="P103" s="57">
        <f t="shared" si="61"/>
        <v>0</v>
      </c>
      <c r="Q103" s="58">
        <f t="shared" si="41"/>
        <v>0</v>
      </c>
      <c r="R103" s="84">
        <f t="shared" si="62"/>
        <v>365257.47236637038</v>
      </c>
      <c r="S103" s="85">
        <f t="shared" si="63"/>
        <v>849.76397154071378</v>
      </c>
      <c r="T103" s="86">
        <f t="shared" si="42"/>
        <v>1065.3342944019137</v>
      </c>
      <c r="U103" s="87">
        <f t="shared" si="64"/>
        <v>1915.0982659426274</v>
      </c>
      <c r="V103" s="84">
        <f t="shared" si="65"/>
        <v>0</v>
      </c>
      <c r="W103" s="85">
        <f t="shared" si="66"/>
        <v>0</v>
      </c>
      <c r="X103" s="86">
        <f t="shared" si="43"/>
        <v>0</v>
      </c>
      <c r="Y103" s="87">
        <f t="shared" si="67"/>
        <v>0</v>
      </c>
      <c r="Z103" s="101">
        <f t="shared" si="68"/>
        <v>0</v>
      </c>
      <c r="AA103" s="85">
        <f t="shared" si="69"/>
        <v>0</v>
      </c>
      <c r="AB103" s="86">
        <f t="shared" si="44"/>
        <v>0</v>
      </c>
      <c r="AC103" s="87">
        <f t="shared" si="70"/>
        <v>0</v>
      </c>
      <c r="AD103" s="132">
        <f t="shared" si="73"/>
        <v>0</v>
      </c>
      <c r="AE103" s="132">
        <f t="shared" si="45"/>
        <v>0</v>
      </c>
      <c r="AF103" s="132">
        <f t="shared" si="71"/>
        <v>0</v>
      </c>
      <c r="AG103" s="133">
        <f t="shared" si="46"/>
        <v>0</v>
      </c>
      <c r="AH103" s="124">
        <f t="shared" si="72"/>
        <v>0</v>
      </c>
      <c r="AI103" s="125">
        <f t="shared" si="47"/>
        <v>0</v>
      </c>
      <c r="AJ103" s="125">
        <v>0</v>
      </c>
      <c r="AK103" s="126">
        <f t="shared" si="48"/>
        <v>0</v>
      </c>
      <c r="AL103" s="22">
        <f t="shared" si="49"/>
        <v>942814.23743414588</v>
      </c>
      <c r="AM103" s="22">
        <f t="shared" si="49"/>
        <v>3121.7517881194626</v>
      </c>
      <c r="AN103" s="22">
        <f t="shared" si="49"/>
        <v>2267.4713190483676</v>
      </c>
      <c r="AO103" s="23">
        <f t="shared" si="49"/>
        <v>5389.2231071678298</v>
      </c>
    </row>
    <row r="104" spans="1:41" x14ac:dyDescent="0.25">
      <c r="A104" s="7">
        <v>83</v>
      </c>
      <c r="B104" s="56">
        <f t="shared" si="50"/>
        <v>298252.43361360591</v>
      </c>
      <c r="C104" s="57">
        <f t="shared" si="51"/>
        <v>942.44008322356308</v>
      </c>
      <c r="D104" s="57">
        <f t="shared" si="52"/>
        <v>273.39806414580545</v>
      </c>
      <c r="E104" s="58">
        <f t="shared" si="38"/>
        <v>1215.8381473693685</v>
      </c>
      <c r="F104" s="56">
        <f t="shared" si="53"/>
        <v>0</v>
      </c>
      <c r="G104" s="57">
        <f t="shared" si="54"/>
        <v>0</v>
      </c>
      <c r="H104" s="57">
        <f t="shared" si="55"/>
        <v>0</v>
      </c>
      <c r="I104" s="58">
        <f t="shared" si="39"/>
        <v>0</v>
      </c>
      <c r="J104" s="56">
        <f t="shared" si="56"/>
        <v>277032.34363759088</v>
      </c>
      <c r="K104" s="57">
        <f t="shared" si="57"/>
        <v>1334.8455483971977</v>
      </c>
      <c r="L104" s="57">
        <f t="shared" si="58"/>
        <v>923.44114545863636</v>
      </c>
      <c r="M104" s="58">
        <f t="shared" si="40"/>
        <v>2258.2866938558341</v>
      </c>
      <c r="N104" s="56">
        <f t="shared" si="59"/>
        <v>0</v>
      </c>
      <c r="O104" s="57">
        <f t="shared" si="60"/>
        <v>0</v>
      </c>
      <c r="P104" s="57">
        <f t="shared" si="61"/>
        <v>0</v>
      </c>
      <c r="Q104" s="58">
        <f t="shared" si="41"/>
        <v>0</v>
      </c>
      <c r="R104" s="84">
        <f t="shared" si="62"/>
        <v>365015.05457548774</v>
      </c>
      <c r="S104" s="85">
        <f t="shared" si="63"/>
        <v>853.66285387402581</v>
      </c>
      <c r="T104" s="86">
        <f t="shared" si="42"/>
        <v>1064.6272425118393</v>
      </c>
      <c r="U104" s="87">
        <f t="shared" si="64"/>
        <v>1918.2900963858651</v>
      </c>
      <c r="V104" s="84">
        <f t="shared" si="65"/>
        <v>0</v>
      </c>
      <c r="W104" s="85">
        <f t="shared" si="66"/>
        <v>0</v>
      </c>
      <c r="X104" s="86">
        <f t="shared" si="43"/>
        <v>0</v>
      </c>
      <c r="Y104" s="87">
        <f t="shared" si="67"/>
        <v>0</v>
      </c>
      <c r="Z104" s="101">
        <f t="shared" si="68"/>
        <v>0</v>
      </c>
      <c r="AA104" s="85">
        <f t="shared" si="69"/>
        <v>0</v>
      </c>
      <c r="AB104" s="86">
        <f t="shared" si="44"/>
        <v>0</v>
      </c>
      <c r="AC104" s="87">
        <f t="shared" si="70"/>
        <v>0</v>
      </c>
      <c r="AD104" s="132">
        <f t="shared" si="73"/>
        <v>0</v>
      </c>
      <c r="AE104" s="132">
        <f t="shared" si="45"/>
        <v>0</v>
      </c>
      <c r="AF104" s="132">
        <f t="shared" si="71"/>
        <v>0</v>
      </c>
      <c r="AG104" s="133">
        <f t="shared" si="46"/>
        <v>0</v>
      </c>
      <c r="AH104" s="124">
        <f t="shared" si="72"/>
        <v>0</v>
      </c>
      <c r="AI104" s="125">
        <f t="shared" si="47"/>
        <v>0</v>
      </c>
      <c r="AJ104" s="125">
        <v>0</v>
      </c>
      <c r="AK104" s="126">
        <f t="shared" si="48"/>
        <v>0</v>
      </c>
      <c r="AL104" s="22">
        <f t="shared" si="49"/>
        <v>940299.83182668453</v>
      </c>
      <c r="AM104" s="22">
        <f t="shared" si="49"/>
        <v>3130.9484854947868</v>
      </c>
      <c r="AN104" s="22">
        <f t="shared" si="49"/>
        <v>2261.4664521162813</v>
      </c>
      <c r="AO104" s="23">
        <f t="shared" si="49"/>
        <v>5392.4149376110672</v>
      </c>
    </row>
    <row r="105" spans="1:41" x14ac:dyDescent="0.25">
      <c r="A105" s="7">
        <v>84</v>
      </c>
      <c r="B105" s="56">
        <f t="shared" si="50"/>
        <v>297309.99353038234</v>
      </c>
      <c r="C105" s="57">
        <f t="shared" si="51"/>
        <v>943.30398663318465</v>
      </c>
      <c r="D105" s="57">
        <f t="shared" si="52"/>
        <v>272.53416073618382</v>
      </c>
      <c r="E105" s="58">
        <f t="shared" si="38"/>
        <v>1215.8381473693685</v>
      </c>
      <c r="F105" s="56">
        <f t="shared" si="53"/>
        <v>0</v>
      </c>
      <c r="G105" s="57">
        <f t="shared" si="54"/>
        <v>0</v>
      </c>
      <c r="H105" s="57">
        <f t="shared" si="55"/>
        <v>0</v>
      </c>
      <c r="I105" s="58">
        <f t="shared" si="39"/>
        <v>0</v>
      </c>
      <c r="J105" s="56">
        <f t="shared" si="56"/>
        <v>275697.49808919366</v>
      </c>
      <c r="K105" s="57">
        <f t="shared" si="57"/>
        <v>1339.2950335585219</v>
      </c>
      <c r="L105" s="57">
        <f t="shared" si="58"/>
        <v>918.99166029731225</v>
      </c>
      <c r="M105" s="58">
        <f t="shared" si="40"/>
        <v>2258.2866938558341</v>
      </c>
      <c r="N105" s="56">
        <f t="shared" si="59"/>
        <v>0</v>
      </c>
      <c r="O105" s="57">
        <f t="shared" si="60"/>
        <v>0</v>
      </c>
      <c r="P105" s="57">
        <f t="shared" si="61"/>
        <v>0</v>
      </c>
      <c r="Q105" s="58">
        <f t="shared" si="41"/>
        <v>0</v>
      </c>
      <c r="R105" s="84">
        <f t="shared" si="62"/>
        <v>364768.32737448305</v>
      </c>
      <c r="S105" s="85">
        <f t="shared" si="63"/>
        <v>857.57962503759927</v>
      </c>
      <c r="T105" s="86">
        <f t="shared" si="42"/>
        <v>1063.907621508909</v>
      </c>
      <c r="U105" s="87">
        <f t="shared" si="64"/>
        <v>1921.4872465465082</v>
      </c>
      <c r="V105" s="84">
        <f t="shared" si="65"/>
        <v>0</v>
      </c>
      <c r="W105" s="85">
        <f t="shared" si="66"/>
        <v>0</v>
      </c>
      <c r="X105" s="86">
        <f t="shared" si="43"/>
        <v>0</v>
      </c>
      <c r="Y105" s="87">
        <f t="shared" si="67"/>
        <v>0</v>
      </c>
      <c r="Z105" s="101">
        <f t="shared" si="68"/>
        <v>0</v>
      </c>
      <c r="AA105" s="85">
        <f t="shared" si="69"/>
        <v>0</v>
      </c>
      <c r="AB105" s="86">
        <f t="shared" si="44"/>
        <v>0</v>
      </c>
      <c r="AC105" s="87">
        <f t="shared" si="70"/>
        <v>0</v>
      </c>
      <c r="AD105" s="132">
        <f t="shared" si="73"/>
        <v>0</v>
      </c>
      <c r="AE105" s="132">
        <f t="shared" si="45"/>
        <v>0</v>
      </c>
      <c r="AF105" s="132">
        <f t="shared" si="71"/>
        <v>0</v>
      </c>
      <c r="AG105" s="133">
        <f t="shared" si="46"/>
        <v>0</v>
      </c>
      <c r="AH105" s="124">
        <f t="shared" si="72"/>
        <v>0</v>
      </c>
      <c r="AI105" s="125">
        <f t="shared" si="47"/>
        <v>0</v>
      </c>
      <c r="AJ105" s="125">
        <v>0</v>
      </c>
      <c r="AK105" s="126">
        <f t="shared" si="48"/>
        <v>0</v>
      </c>
      <c r="AL105" s="22">
        <f t="shared" si="49"/>
        <v>937775.81899405899</v>
      </c>
      <c r="AM105" s="22">
        <f t="shared" si="49"/>
        <v>3140.1786452293059</v>
      </c>
      <c r="AN105" s="22">
        <f t="shared" si="49"/>
        <v>2255.4334425424049</v>
      </c>
      <c r="AO105" s="23">
        <f t="shared" si="49"/>
        <v>5395.6120877717112</v>
      </c>
    </row>
    <row r="106" spans="1:41" x14ac:dyDescent="0.25">
      <c r="A106" s="7">
        <v>85</v>
      </c>
      <c r="B106" s="56">
        <f t="shared" si="50"/>
        <v>296366.68954374915</v>
      </c>
      <c r="C106" s="57">
        <f t="shared" si="51"/>
        <v>944.16868195426514</v>
      </c>
      <c r="D106" s="57">
        <f t="shared" si="52"/>
        <v>271.66946541510339</v>
      </c>
      <c r="E106" s="58">
        <f t="shared" si="38"/>
        <v>1215.8381473693685</v>
      </c>
      <c r="F106" s="56">
        <f t="shared" si="53"/>
        <v>0</v>
      </c>
      <c r="G106" s="57">
        <f t="shared" si="54"/>
        <v>0</v>
      </c>
      <c r="H106" s="57">
        <f t="shared" si="55"/>
        <v>0</v>
      </c>
      <c r="I106" s="58">
        <f t="shared" si="39"/>
        <v>0</v>
      </c>
      <c r="J106" s="56">
        <f t="shared" si="56"/>
        <v>274358.20305563515</v>
      </c>
      <c r="K106" s="57">
        <f t="shared" si="57"/>
        <v>1343.7593503370501</v>
      </c>
      <c r="L106" s="57">
        <f t="shared" si="58"/>
        <v>914.52734351878394</v>
      </c>
      <c r="M106" s="58">
        <f t="shared" si="40"/>
        <v>2258.2866938558341</v>
      </c>
      <c r="N106" s="56">
        <f t="shared" si="59"/>
        <v>0</v>
      </c>
      <c r="O106" s="57">
        <f t="shared" si="60"/>
        <v>0</v>
      </c>
      <c r="P106" s="57">
        <f t="shared" si="61"/>
        <v>0</v>
      </c>
      <c r="Q106" s="58">
        <f t="shared" si="41"/>
        <v>0</v>
      </c>
      <c r="R106" s="84">
        <f t="shared" si="62"/>
        <v>364517.26566236117</v>
      </c>
      <c r="S106" s="85">
        <f t="shared" si="63"/>
        <v>861.5143671088656</v>
      </c>
      <c r="T106" s="86">
        <f t="shared" si="42"/>
        <v>1063.1753581818868</v>
      </c>
      <c r="U106" s="87">
        <f t="shared" si="64"/>
        <v>1924.6897252907524</v>
      </c>
      <c r="V106" s="84">
        <f t="shared" si="65"/>
        <v>0</v>
      </c>
      <c r="W106" s="85">
        <f t="shared" si="66"/>
        <v>0</v>
      </c>
      <c r="X106" s="86">
        <f t="shared" si="43"/>
        <v>0</v>
      </c>
      <c r="Y106" s="87">
        <f t="shared" si="67"/>
        <v>0</v>
      </c>
      <c r="Z106" s="101">
        <f t="shared" si="68"/>
        <v>0</v>
      </c>
      <c r="AA106" s="85">
        <f t="shared" si="69"/>
        <v>0</v>
      </c>
      <c r="AB106" s="86">
        <f t="shared" si="44"/>
        <v>0</v>
      </c>
      <c r="AC106" s="87">
        <f t="shared" si="70"/>
        <v>0</v>
      </c>
      <c r="AD106" s="132">
        <f t="shared" si="73"/>
        <v>0</v>
      </c>
      <c r="AE106" s="132">
        <f t="shared" si="45"/>
        <v>0</v>
      </c>
      <c r="AF106" s="132">
        <f t="shared" si="71"/>
        <v>0</v>
      </c>
      <c r="AG106" s="133">
        <f t="shared" si="46"/>
        <v>0</v>
      </c>
      <c r="AH106" s="124">
        <f t="shared" si="72"/>
        <v>0</v>
      </c>
      <c r="AI106" s="125">
        <f t="shared" si="47"/>
        <v>0</v>
      </c>
      <c r="AJ106" s="125">
        <v>0</v>
      </c>
      <c r="AK106" s="126">
        <f t="shared" si="48"/>
        <v>0</v>
      </c>
      <c r="AL106" s="22">
        <f t="shared" si="49"/>
        <v>935242.15826174547</v>
      </c>
      <c r="AM106" s="22">
        <f t="shared" si="49"/>
        <v>3149.4423994001809</v>
      </c>
      <c r="AN106" s="22">
        <f t="shared" si="49"/>
        <v>2249.3721671157741</v>
      </c>
      <c r="AO106" s="23">
        <f t="shared" si="49"/>
        <v>5398.8145665159554</v>
      </c>
    </row>
    <row r="107" spans="1:41" x14ac:dyDescent="0.25">
      <c r="A107" s="7">
        <v>86</v>
      </c>
      <c r="B107" s="56">
        <f t="shared" si="50"/>
        <v>295422.52086179488</v>
      </c>
      <c r="C107" s="57">
        <f t="shared" si="51"/>
        <v>945.0341699127232</v>
      </c>
      <c r="D107" s="57">
        <f t="shared" si="52"/>
        <v>270.80397745664533</v>
      </c>
      <c r="E107" s="58">
        <f t="shared" si="38"/>
        <v>1215.8381473693685</v>
      </c>
      <c r="F107" s="56">
        <f t="shared" si="53"/>
        <v>0</v>
      </c>
      <c r="G107" s="57">
        <f t="shared" si="54"/>
        <v>0</v>
      </c>
      <c r="H107" s="57">
        <f t="shared" si="55"/>
        <v>0</v>
      </c>
      <c r="I107" s="58">
        <f t="shared" si="39"/>
        <v>0</v>
      </c>
      <c r="J107" s="56">
        <f t="shared" si="56"/>
        <v>273014.44370529812</v>
      </c>
      <c r="K107" s="57">
        <f t="shared" si="57"/>
        <v>1348.2385481715069</v>
      </c>
      <c r="L107" s="57">
        <f t="shared" si="58"/>
        <v>910.0481456843271</v>
      </c>
      <c r="M107" s="58">
        <f t="shared" si="40"/>
        <v>2258.2866938558341</v>
      </c>
      <c r="N107" s="56">
        <f t="shared" si="59"/>
        <v>0</v>
      </c>
      <c r="O107" s="57">
        <f t="shared" si="60"/>
        <v>0</v>
      </c>
      <c r="P107" s="57">
        <f t="shared" si="61"/>
        <v>0</v>
      </c>
      <c r="Q107" s="58">
        <f t="shared" si="41"/>
        <v>0</v>
      </c>
      <c r="R107" s="84">
        <f t="shared" si="62"/>
        <v>364261.84421407775</v>
      </c>
      <c r="S107" s="85">
        <f t="shared" si="63"/>
        <v>865.46716254184366</v>
      </c>
      <c r="T107" s="86">
        <f t="shared" si="42"/>
        <v>1062.4303789577268</v>
      </c>
      <c r="U107" s="87">
        <f t="shared" si="64"/>
        <v>1927.8975414995705</v>
      </c>
      <c r="V107" s="84">
        <f t="shared" si="65"/>
        <v>0</v>
      </c>
      <c r="W107" s="85">
        <f t="shared" si="66"/>
        <v>0</v>
      </c>
      <c r="X107" s="86">
        <f t="shared" si="43"/>
        <v>0</v>
      </c>
      <c r="Y107" s="87">
        <f t="shared" si="67"/>
        <v>0</v>
      </c>
      <c r="Z107" s="101">
        <f t="shared" si="68"/>
        <v>0</v>
      </c>
      <c r="AA107" s="85">
        <f t="shared" si="69"/>
        <v>0</v>
      </c>
      <c r="AB107" s="86">
        <f t="shared" si="44"/>
        <v>0</v>
      </c>
      <c r="AC107" s="87">
        <f t="shared" si="70"/>
        <v>0</v>
      </c>
      <c r="AD107" s="132">
        <f t="shared" si="73"/>
        <v>0</v>
      </c>
      <c r="AE107" s="132">
        <f t="shared" si="45"/>
        <v>0</v>
      </c>
      <c r="AF107" s="132">
        <f t="shared" si="71"/>
        <v>0</v>
      </c>
      <c r="AG107" s="133">
        <f t="shared" si="46"/>
        <v>0</v>
      </c>
      <c r="AH107" s="124">
        <f t="shared" si="72"/>
        <v>0</v>
      </c>
      <c r="AI107" s="125">
        <f t="shared" si="47"/>
        <v>0</v>
      </c>
      <c r="AJ107" s="125">
        <v>0</v>
      </c>
      <c r="AK107" s="126">
        <f t="shared" si="48"/>
        <v>0</v>
      </c>
      <c r="AL107" s="22">
        <f t="shared" si="49"/>
        <v>932698.80878117075</v>
      </c>
      <c r="AM107" s="22">
        <f t="shared" si="49"/>
        <v>3158.739880626074</v>
      </c>
      <c r="AN107" s="22">
        <f t="shared" si="49"/>
        <v>2243.2825020986993</v>
      </c>
      <c r="AO107" s="23">
        <f t="shared" si="49"/>
        <v>5402.0223827247728</v>
      </c>
    </row>
    <row r="108" spans="1:41" x14ac:dyDescent="0.25">
      <c r="A108" s="7">
        <v>87</v>
      </c>
      <c r="B108" s="56">
        <f t="shared" si="50"/>
        <v>294477.48669188214</v>
      </c>
      <c r="C108" s="57">
        <f t="shared" si="51"/>
        <v>945.90045123514324</v>
      </c>
      <c r="D108" s="57">
        <f t="shared" si="52"/>
        <v>269.93769613422529</v>
      </c>
      <c r="E108" s="58">
        <f t="shared" si="38"/>
        <v>1215.8381473693685</v>
      </c>
      <c r="F108" s="56">
        <f t="shared" si="53"/>
        <v>0</v>
      </c>
      <c r="G108" s="57">
        <f t="shared" si="54"/>
        <v>0</v>
      </c>
      <c r="H108" s="57">
        <f t="shared" si="55"/>
        <v>0</v>
      </c>
      <c r="I108" s="58">
        <f t="shared" si="39"/>
        <v>0</v>
      </c>
      <c r="J108" s="56">
        <f t="shared" si="56"/>
        <v>271666.20515712659</v>
      </c>
      <c r="K108" s="57">
        <f t="shared" si="57"/>
        <v>1352.7326766654121</v>
      </c>
      <c r="L108" s="57">
        <f t="shared" si="58"/>
        <v>905.55401719042197</v>
      </c>
      <c r="M108" s="58">
        <f t="shared" si="40"/>
        <v>2258.2866938558341</v>
      </c>
      <c r="N108" s="56">
        <f t="shared" si="59"/>
        <v>0</v>
      </c>
      <c r="O108" s="57">
        <f t="shared" si="60"/>
        <v>0</v>
      </c>
      <c r="P108" s="57">
        <f t="shared" si="61"/>
        <v>0</v>
      </c>
      <c r="Q108" s="58">
        <f t="shared" si="41"/>
        <v>0</v>
      </c>
      <c r="R108" s="84">
        <f t="shared" si="62"/>
        <v>364002.03767995513</v>
      </c>
      <c r="S108" s="85">
        <f t="shared" si="63"/>
        <v>869.43809416886734</v>
      </c>
      <c r="T108" s="86">
        <f t="shared" si="42"/>
        <v>1061.6726098998693</v>
      </c>
      <c r="U108" s="87">
        <f t="shared" si="64"/>
        <v>1931.1107040687366</v>
      </c>
      <c r="V108" s="84">
        <f t="shared" si="65"/>
        <v>0</v>
      </c>
      <c r="W108" s="85">
        <f t="shared" si="66"/>
        <v>0</v>
      </c>
      <c r="X108" s="86">
        <f t="shared" si="43"/>
        <v>0</v>
      </c>
      <c r="Y108" s="87">
        <f t="shared" si="67"/>
        <v>0</v>
      </c>
      <c r="Z108" s="101">
        <f t="shared" si="68"/>
        <v>0</v>
      </c>
      <c r="AA108" s="85">
        <f t="shared" si="69"/>
        <v>0</v>
      </c>
      <c r="AB108" s="86">
        <f t="shared" si="44"/>
        <v>0</v>
      </c>
      <c r="AC108" s="87">
        <f t="shared" si="70"/>
        <v>0</v>
      </c>
      <c r="AD108" s="132">
        <f t="shared" si="73"/>
        <v>0</v>
      </c>
      <c r="AE108" s="132">
        <f t="shared" si="45"/>
        <v>0</v>
      </c>
      <c r="AF108" s="132">
        <f t="shared" si="71"/>
        <v>0</v>
      </c>
      <c r="AG108" s="133">
        <f t="shared" si="46"/>
        <v>0</v>
      </c>
      <c r="AH108" s="124">
        <f t="shared" si="72"/>
        <v>0</v>
      </c>
      <c r="AI108" s="125">
        <f t="shared" si="47"/>
        <v>0</v>
      </c>
      <c r="AJ108" s="125">
        <v>0</v>
      </c>
      <c r="AK108" s="126">
        <f t="shared" si="48"/>
        <v>0</v>
      </c>
      <c r="AL108" s="22">
        <f t="shared" si="49"/>
        <v>930145.7295289638</v>
      </c>
      <c r="AM108" s="22">
        <f t="shared" si="49"/>
        <v>3168.0712220694227</v>
      </c>
      <c r="AN108" s="22">
        <f t="shared" si="49"/>
        <v>2237.1643232245165</v>
      </c>
      <c r="AO108" s="23">
        <f t="shared" si="49"/>
        <v>5405.2355452939391</v>
      </c>
    </row>
    <row r="109" spans="1:41" x14ac:dyDescent="0.25">
      <c r="A109" s="7">
        <v>88</v>
      </c>
      <c r="B109" s="56">
        <f t="shared" si="50"/>
        <v>293531.58624064701</v>
      </c>
      <c r="C109" s="57">
        <f t="shared" si="51"/>
        <v>946.7675266487754</v>
      </c>
      <c r="D109" s="57">
        <f t="shared" si="52"/>
        <v>269.07062072059313</v>
      </c>
      <c r="E109" s="58">
        <f t="shared" si="38"/>
        <v>1215.8381473693685</v>
      </c>
      <c r="F109" s="56">
        <f t="shared" si="53"/>
        <v>0</v>
      </c>
      <c r="G109" s="57">
        <f t="shared" si="54"/>
        <v>0</v>
      </c>
      <c r="H109" s="57">
        <f t="shared" si="55"/>
        <v>0</v>
      </c>
      <c r="I109" s="58">
        <f t="shared" si="39"/>
        <v>0</v>
      </c>
      <c r="J109" s="56">
        <f t="shared" si="56"/>
        <v>270313.47248046118</v>
      </c>
      <c r="K109" s="57">
        <f t="shared" si="57"/>
        <v>1357.2417855876301</v>
      </c>
      <c r="L109" s="57">
        <f t="shared" si="58"/>
        <v>901.04490826820393</v>
      </c>
      <c r="M109" s="58">
        <f t="shared" si="40"/>
        <v>2258.2866938558341</v>
      </c>
      <c r="N109" s="56">
        <f t="shared" si="59"/>
        <v>0</v>
      </c>
      <c r="O109" s="57">
        <f t="shared" si="60"/>
        <v>0</v>
      </c>
      <c r="P109" s="57">
        <f t="shared" si="61"/>
        <v>0</v>
      </c>
      <c r="Q109" s="58">
        <f t="shared" si="41"/>
        <v>0</v>
      </c>
      <c r="R109" s="84">
        <f t="shared" si="62"/>
        <v>363737.82058509596</v>
      </c>
      <c r="S109" s="85">
        <f t="shared" si="63"/>
        <v>873.42724520232127</v>
      </c>
      <c r="T109" s="86">
        <f t="shared" si="42"/>
        <v>1060.9019767065299</v>
      </c>
      <c r="U109" s="87">
        <f t="shared" si="64"/>
        <v>1934.3292219088512</v>
      </c>
      <c r="V109" s="84">
        <f t="shared" si="65"/>
        <v>0</v>
      </c>
      <c r="W109" s="85">
        <f t="shared" si="66"/>
        <v>0</v>
      </c>
      <c r="X109" s="86">
        <f t="shared" si="43"/>
        <v>0</v>
      </c>
      <c r="Y109" s="87">
        <f t="shared" si="67"/>
        <v>0</v>
      </c>
      <c r="Z109" s="101">
        <f t="shared" si="68"/>
        <v>0</v>
      </c>
      <c r="AA109" s="85">
        <f t="shared" si="69"/>
        <v>0</v>
      </c>
      <c r="AB109" s="86">
        <f t="shared" si="44"/>
        <v>0</v>
      </c>
      <c r="AC109" s="87">
        <f t="shared" si="70"/>
        <v>0</v>
      </c>
      <c r="AD109" s="132">
        <f t="shared" si="73"/>
        <v>0</v>
      </c>
      <c r="AE109" s="132">
        <f t="shared" si="45"/>
        <v>0</v>
      </c>
      <c r="AF109" s="132">
        <f t="shared" si="71"/>
        <v>0</v>
      </c>
      <c r="AG109" s="133">
        <f t="shared" si="46"/>
        <v>0</v>
      </c>
      <c r="AH109" s="124">
        <f t="shared" si="72"/>
        <v>0</v>
      </c>
      <c r="AI109" s="125">
        <f t="shared" si="47"/>
        <v>0</v>
      </c>
      <c r="AJ109" s="125">
        <v>0</v>
      </c>
      <c r="AK109" s="126">
        <f t="shared" si="48"/>
        <v>0</v>
      </c>
      <c r="AL109" s="22">
        <f t="shared" si="49"/>
        <v>927582.87930620415</v>
      </c>
      <c r="AM109" s="22">
        <f t="shared" si="49"/>
        <v>3177.4365574387266</v>
      </c>
      <c r="AN109" s="22">
        <f t="shared" si="49"/>
        <v>2231.0175056953267</v>
      </c>
      <c r="AO109" s="23">
        <f t="shared" si="49"/>
        <v>5408.4540631340533</v>
      </c>
    </row>
    <row r="110" spans="1:41" x14ac:dyDescent="0.25">
      <c r="A110" s="7">
        <v>89</v>
      </c>
      <c r="B110" s="56">
        <f t="shared" si="50"/>
        <v>292584.81871399825</v>
      </c>
      <c r="C110" s="57">
        <f t="shared" si="51"/>
        <v>947.63539688153674</v>
      </c>
      <c r="D110" s="57">
        <f t="shared" si="52"/>
        <v>268.20275048783174</v>
      </c>
      <c r="E110" s="58">
        <f t="shared" si="38"/>
        <v>1215.8381473693685</v>
      </c>
      <c r="F110" s="56">
        <f t="shared" si="53"/>
        <v>0</v>
      </c>
      <c r="G110" s="57">
        <f t="shared" si="54"/>
        <v>0</v>
      </c>
      <c r="H110" s="57">
        <f t="shared" si="55"/>
        <v>0</v>
      </c>
      <c r="I110" s="58">
        <f t="shared" si="39"/>
        <v>0</v>
      </c>
      <c r="J110" s="56">
        <f t="shared" si="56"/>
        <v>268956.23069487355</v>
      </c>
      <c r="K110" s="57">
        <f t="shared" si="57"/>
        <v>1361.7659248729221</v>
      </c>
      <c r="L110" s="57">
        <f t="shared" si="58"/>
        <v>896.52076898291193</v>
      </c>
      <c r="M110" s="58">
        <f t="shared" si="40"/>
        <v>2258.2866938558341</v>
      </c>
      <c r="N110" s="56">
        <f t="shared" si="59"/>
        <v>0</v>
      </c>
      <c r="O110" s="57">
        <f t="shared" si="60"/>
        <v>0</v>
      </c>
      <c r="P110" s="57">
        <f t="shared" si="61"/>
        <v>0</v>
      </c>
      <c r="Q110" s="58">
        <f t="shared" si="41"/>
        <v>0</v>
      </c>
      <c r="R110" s="84">
        <f t="shared" si="62"/>
        <v>363469.1673287935</v>
      </c>
      <c r="S110" s="85">
        <f t="shared" si="63"/>
        <v>877.43469923638486</v>
      </c>
      <c r="T110" s="86">
        <f t="shared" si="42"/>
        <v>1060.1184047089812</v>
      </c>
      <c r="U110" s="87">
        <f t="shared" si="64"/>
        <v>1937.553103945366</v>
      </c>
      <c r="V110" s="84">
        <f t="shared" si="65"/>
        <v>0</v>
      </c>
      <c r="W110" s="85">
        <f t="shared" si="66"/>
        <v>0</v>
      </c>
      <c r="X110" s="86">
        <f t="shared" si="43"/>
        <v>0</v>
      </c>
      <c r="Y110" s="87">
        <f t="shared" si="67"/>
        <v>0</v>
      </c>
      <c r="Z110" s="101">
        <f t="shared" si="68"/>
        <v>0</v>
      </c>
      <c r="AA110" s="85">
        <f t="shared" si="69"/>
        <v>0</v>
      </c>
      <c r="AB110" s="86">
        <f t="shared" si="44"/>
        <v>0</v>
      </c>
      <c r="AC110" s="87">
        <f t="shared" si="70"/>
        <v>0</v>
      </c>
      <c r="AD110" s="132">
        <f t="shared" si="73"/>
        <v>0</v>
      </c>
      <c r="AE110" s="132">
        <f t="shared" si="45"/>
        <v>0</v>
      </c>
      <c r="AF110" s="132">
        <f t="shared" si="71"/>
        <v>0</v>
      </c>
      <c r="AG110" s="133">
        <f t="shared" si="46"/>
        <v>0</v>
      </c>
      <c r="AH110" s="124">
        <f t="shared" si="72"/>
        <v>0</v>
      </c>
      <c r="AI110" s="125">
        <f t="shared" si="47"/>
        <v>0</v>
      </c>
      <c r="AJ110" s="125">
        <v>0</v>
      </c>
      <c r="AK110" s="126">
        <f t="shared" si="48"/>
        <v>0</v>
      </c>
      <c r="AL110" s="22">
        <f t="shared" si="49"/>
        <v>925010.21673766524</v>
      </c>
      <c r="AM110" s="22">
        <f t="shared" si="49"/>
        <v>3186.8360209908437</v>
      </c>
      <c r="AN110" s="22">
        <f t="shared" si="49"/>
        <v>2224.8419241797246</v>
      </c>
      <c r="AO110" s="23">
        <f t="shared" si="49"/>
        <v>5411.6779451705688</v>
      </c>
    </row>
    <row r="111" spans="1:41" x14ac:dyDescent="0.25">
      <c r="A111" s="7">
        <v>90</v>
      </c>
      <c r="B111" s="56">
        <f t="shared" si="50"/>
        <v>291637.18331711669</v>
      </c>
      <c r="C111" s="57">
        <f t="shared" si="51"/>
        <v>948.50406266201139</v>
      </c>
      <c r="D111" s="57">
        <f t="shared" si="52"/>
        <v>267.33408470735702</v>
      </c>
      <c r="E111" s="58">
        <f t="shared" si="38"/>
        <v>1215.8381473693685</v>
      </c>
      <c r="F111" s="56">
        <f t="shared" si="53"/>
        <v>0</v>
      </c>
      <c r="G111" s="57">
        <f t="shared" si="54"/>
        <v>0</v>
      </c>
      <c r="H111" s="57">
        <f t="shared" si="55"/>
        <v>0</v>
      </c>
      <c r="I111" s="58">
        <f t="shared" si="39"/>
        <v>0</v>
      </c>
      <c r="J111" s="56">
        <f t="shared" si="56"/>
        <v>267594.4647700006</v>
      </c>
      <c r="K111" s="57">
        <f t="shared" si="57"/>
        <v>1366.3051446224986</v>
      </c>
      <c r="L111" s="57">
        <f t="shared" si="58"/>
        <v>891.98154923333539</v>
      </c>
      <c r="M111" s="58">
        <f t="shared" si="40"/>
        <v>2258.2866938558341</v>
      </c>
      <c r="N111" s="56">
        <f t="shared" si="59"/>
        <v>0</v>
      </c>
      <c r="O111" s="57">
        <f t="shared" si="60"/>
        <v>0</v>
      </c>
      <c r="P111" s="57">
        <f t="shared" si="61"/>
        <v>0</v>
      </c>
      <c r="Q111" s="58">
        <f t="shared" si="41"/>
        <v>0</v>
      </c>
      <c r="R111" s="84">
        <f t="shared" si="62"/>
        <v>363196.05218393973</v>
      </c>
      <c r="S111" s="85">
        <f t="shared" si="63"/>
        <v>881.46054024878413</v>
      </c>
      <c r="T111" s="86">
        <f t="shared" si="42"/>
        <v>1059.3218188698243</v>
      </c>
      <c r="U111" s="87">
        <f t="shared" si="64"/>
        <v>1940.7823591186084</v>
      </c>
      <c r="V111" s="84">
        <f t="shared" si="65"/>
        <v>0</v>
      </c>
      <c r="W111" s="85">
        <f t="shared" si="66"/>
        <v>0</v>
      </c>
      <c r="X111" s="86">
        <f t="shared" si="43"/>
        <v>0</v>
      </c>
      <c r="Y111" s="87">
        <f t="shared" si="67"/>
        <v>0</v>
      </c>
      <c r="Z111" s="101">
        <f t="shared" si="68"/>
        <v>0</v>
      </c>
      <c r="AA111" s="85">
        <f t="shared" si="69"/>
        <v>0</v>
      </c>
      <c r="AB111" s="86">
        <f t="shared" si="44"/>
        <v>0</v>
      </c>
      <c r="AC111" s="87">
        <f t="shared" si="70"/>
        <v>0</v>
      </c>
      <c r="AD111" s="132">
        <f t="shared" si="73"/>
        <v>0</v>
      </c>
      <c r="AE111" s="132">
        <f t="shared" si="45"/>
        <v>0</v>
      </c>
      <c r="AF111" s="132">
        <f t="shared" si="71"/>
        <v>0</v>
      </c>
      <c r="AG111" s="133">
        <f t="shared" si="46"/>
        <v>0</v>
      </c>
      <c r="AH111" s="124">
        <f t="shared" si="72"/>
        <v>0</v>
      </c>
      <c r="AI111" s="125">
        <f t="shared" si="47"/>
        <v>0</v>
      </c>
      <c r="AJ111" s="125">
        <v>0</v>
      </c>
      <c r="AK111" s="126">
        <f t="shared" si="48"/>
        <v>0</v>
      </c>
      <c r="AL111" s="22">
        <f t="shared" si="49"/>
        <v>922427.70027105708</v>
      </c>
      <c r="AM111" s="22">
        <f t="shared" si="49"/>
        <v>3196.2697475332943</v>
      </c>
      <c r="AN111" s="22">
        <f t="shared" si="49"/>
        <v>2218.6374528105166</v>
      </c>
      <c r="AO111" s="23">
        <f t="shared" si="49"/>
        <v>5414.9072003438105</v>
      </c>
    </row>
    <row r="112" spans="1:41" x14ac:dyDescent="0.25">
      <c r="A112" s="7">
        <v>91</v>
      </c>
      <c r="B112" s="56">
        <f t="shared" si="50"/>
        <v>290688.67925445468</v>
      </c>
      <c r="C112" s="57">
        <f t="shared" si="51"/>
        <v>949.37352471945167</v>
      </c>
      <c r="D112" s="57">
        <f t="shared" si="52"/>
        <v>266.46462264991681</v>
      </c>
      <c r="E112" s="58">
        <f t="shared" si="38"/>
        <v>1215.8381473693685</v>
      </c>
      <c r="F112" s="56">
        <f t="shared" si="53"/>
        <v>0</v>
      </c>
      <c r="G112" s="57">
        <f t="shared" si="54"/>
        <v>0</v>
      </c>
      <c r="H112" s="57">
        <f t="shared" si="55"/>
        <v>0</v>
      </c>
      <c r="I112" s="58">
        <f t="shared" si="39"/>
        <v>0</v>
      </c>
      <c r="J112" s="56">
        <f t="shared" si="56"/>
        <v>266228.15962537809</v>
      </c>
      <c r="K112" s="57">
        <f t="shared" si="57"/>
        <v>1370.8594951045739</v>
      </c>
      <c r="L112" s="57">
        <f t="shared" si="58"/>
        <v>887.42719875126033</v>
      </c>
      <c r="M112" s="58">
        <f t="shared" si="40"/>
        <v>2258.2866938558341</v>
      </c>
      <c r="N112" s="56">
        <f t="shared" si="59"/>
        <v>0</v>
      </c>
      <c r="O112" s="57">
        <f t="shared" si="60"/>
        <v>0</v>
      </c>
      <c r="P112" s="57">
        <f t="shared" si="61"/>
        <v>0</v>
      </c>
      <c r="Q112" s="58">
        <f t="shared" si="41"/>
        <v>0</v>
      </c>
      <c r="R112" s="84">
        <f t="shared" si="62"/>
        <v>362918.44929643045</v>
      </c>
      <c r="S112" s="85">
        <f t="shared" si="63"/>
        <v>885.5048526025505</v>
      </c>
      <c r="T112" s="86">
        <f t="shared" si="42"/>
        <v>1058.5121437812556</v>
      </c>
      <c r="U112" s="87">
        <f t="shared" si="64"/>
        <v>1944.0169963838061</v>
      </c>
      <c r="V112" s="84">
        <f t="shared" si="65"/>
        <v>0</v>
      </c>
      <c r="W112" s="85">
        <f t="shared" si="66"/>
        <v>0</v>
      </c>
      <c r="X112" s="86">
        <f t="shared" si="43"/>
        <v>0</v>
      </c>
      <c r="Y112" s="87">
        <f t="shared" si="67"/>
        <v>0</v>
      </c>
      <c r="Z112" s="101">
        <f t="shared" si="68"/>
        <v>0</v>
      </c>
      <c r="AA112" s="85">
        <f t="shared" si="69"/>
        <v>0</v>
      </c>
      <c r="AB112" s="86">
        <f t="shared" si="44"/>
        <v>0</v>
      </c>
      <c r="AC112" s="87">
        <f t="shared" si="70"/>
        <v>0</v>
      </c>
      <c r="AD112" s="132">
        <f t="shared" si="73"/>
        <v>0</v>
      </c>
      <c r="AE112" s="132">
        <f t="shared" si="45"/>
        <v>0</v>
      </c>
      <c r="AF112" s="132">
        <f t="shared" si="71"/>
        <v>0</v>
      </c>
      <c r="AG112" s="133">
        <f t="shared" si="46"/>
        <v>0</v>
      </c>
      <c r="AH112" s="124">
        <f t="shared" si="72"/>
        <v>0</v>
      </c>
      <c r="AI112" s="125">
        <f t="shared" si="47"/>
        <v>0</v>
      </c>
      <c r="AJ112" s="125">
        <v>0</v>
      </c>
      <c r="AK112" s="126">
        <f t="shared" si="48"/>
        <v>0</v>
      </c>
      <c r="AL112" s="22">
        <f t="shared" si="49"/>
        <v>919835.28817626322</v>
      </c>
      <c r="AM112" s="22">
        <f t="shared" si="49"/>
        <v>3205.7378724265764</v>
      </c>
      <c r="AN112" s="22">
        <f t="shared" si="49"/>
        <v>2212.4039651824328</v>
      </c>
      <c r="AO112" s="23">
        <f t="shared" si="49"/>
        <v>5418.1418376090087</v>
      </c>
    </row>
    <row r="113" spans="1:41" x14ac:dyDescent="0.25">
      <c r="A113" s="7">
        <v>92</v>
      </c>
      <c r="B113" s="56">
        <f t="shared" si="50"/>
        <v>289739.30572973524</v>
      </c>
      <c r="C113" s="57">
        <f t="shared" si="51"/>
        <v>950.24378378377787</v>
      </c>
      <c r="D113" s="57">
        <f t="shared" si="52"/>
        <v>265.59436358559066</v>
      </c>
      <c r="E113" s="58">
        <f t="shared" si="38"/>
        <v>1215.8381473693685</v>
      </c>
      <c r="F113" s="56">
        <f t="shared" si="53"/>
        <v>0</v>
      </c>
      <c r="G113" s="57">
        <f t="shared" si="54"/>
        <v>0</v>
      </c>
      <c r="H113" s="57">
        <f t="shared" si="55"/>
        <v>0</v>
      </c>
      <c r="I113" s="58">
        <f t="shared" si="39"/>
        <v>0</v>
      </c>
      <c r="J113" s="56">
        <f t="shared" si="56"/>
        <v>264857.30013027351</v>
      </c>
      <c r="K113" s="57">
        <f t="shared" si="57"/>
        <v>1375.4290267549222</v>
      </c>
      <c r="L113" s="57">
        <f t="shared" si="58"/>
        <v>882.85766710091173</v>
      </c>
      <c r="M113" s="58">
        <f t="shared" si="40"/>
        <v>2258.2866938558341</v>
      </c>
      <c r="N113" s="56">
        <f t="shared" si="59"/>
        <v>0</v>
      </c>
      <c r="O113" s="57">
        <f t="shared" si="60"/>
        <v>0</v>
      </c>
      <c r="P113" s="57">
        <f t="shared" si="61"/>
        <v>0</v>
      </c>
      <c r="Q113" s="58">
        <f t="shared" si="41"/>
        <v>0</v>
      </c>
      <c r="R113" s="84">
        <f t="shared" si="62"/>
        <v>362636.33268456761</v>
      </c>
      <c r="S113" s="85">
        <f t="shared" si="63"/>
        <v>889.5677210477902</v>
      </c>
      <c r="T113" s="86">
        <f t="shared" si="42"/>
        <v>1057.6893036633223</v>
      </c>
      <c r="U113" s="87">
        <f t="shared" si="64"/>
        <v>1947.2570247111125</v>
      </c>
      <c r="V113" s="84">
        <f t="shared" si="65"/>
        <v>0</v>
      </c>
      <c r="W113" s="85">
        <f t="shared" si="66"/>
        <v>0</v>
      </c>
      <c r="X113" s="86">
        <f t="shared" si="43"/>
        <v>0</v>
      </c>
      <c r="Y113" s="87">
        <f t="shared" si="67"/>
        <v>0</v>
      </c>
      <c r="Z113" s="101">
        <f t="shared" si="68"/>
        <v>0</v>
      </c>
      <c r="AA113" s="85">
        <f t="shared" si="69"/>
        <v>0</v>
      </c>
      <c r="AB113" s="86">
        <f t="shared" si="44"/>
        <v>0</v>
      </c>
      <c r="AC113" s="87">
        <f t="shared" si="70"/>
        <v>0</v>
      </c>
      <c r="AD113" s="132">
        <f t="shared" si="73"/>
        <v>0</v>
      </c>
      <c r="AE113" s="132">
        <f t="shared" si="45"/>
        <v>0</v>
      </c>
      <c r="AF113" s="132">
        <f t="shared" si="71"/>
        <v>0</v>
      </c>
      <c r="AG113" s="133">
        <f t="shared" si="46"/>
        <v>0</v>
      </c>
      <c r="AH113" s="124">
        <f t="shared" si="72"/>
        <v>0</v>
      </c>
      <c r="AI113" s="125">
        <f t="shared" si="47"/>
        <v>0</v>
      </c>
      <c r="AJ113" s="125">
        <v>0</v>
      </c>
      <c r="AK113" s="126">
        <f t="shared" si="48"/>
        <v>0</v>
      </c>
      <c r="AL113" s="22">
        <f t="shared" si="49"/>
        <v>917232.93854457629</v>
      </c>
      <c r="AM113" s="22">
        <f t="shared" si="49"/>
        <v>3215.2405315864903</v>
      </c>
      <c r="AN113" s="22">
        <f t="shared" si="49"/>
        <v>2206.1413343498248</v>
      </c>
      <c r="AO113" s="23">
        <f t="shared" si="49"/>
        <v>5421.3818659363151</v>
      </c>
    </row>
    <row r="114" spans="1:41" x14ac:dyDescent="0.25">
      <c r="A114" s="7">
        <v>93</v>
      </c>
      <c r="B114" s="56">
        <f t="shared" si="50"/>
        <v>288789.06194595149</v>
      </c>
      <c r="C114" s="57">
        <f t="shared" si="51"/>
        <v>951.1148405855796</v>
      </c>
      <c r="D114" s="57">
        <f t="shared" si="52"/>
        <v>264.72330678378887</v>
      </c>
      <c r="E114" s="58">
        <f t="shared" si="38"/>
        <v>1215.8381473693685</v>
      </c>
      <c r="F114" s="56">
        <f t="shared" si="53"/>
        <v>0</v>
      </c>
      <c r="G114" s="57">
        <f t="shared" si="54"/>
        <v>0</v>
      </c>
      <c r="H114" s="57">
        <f t="shared" si="55"/>
        <v>0</v>
      </c>
      <c r="I114" s="58">
        <f t="shared" si="39"/>
        <v>0</v>
      </c>
      <c r="J114" s="56">
        <f t="shared" si="56"/>
        <v>263481.87110351858</v>
      </c>
      <c r="K114" s="57">
        <f t="shared" si="57"/>
        <v>1380.0137901774388</v>
      </c>
      <c r="L114" s="57">
        <f t="shared" si="58"/>
        <v>878.27290367839532</v>
      </c>
      <c r="M114" s="58">
        <f t="shared" si="40"/>
        <v>2258.2866938558341</v>
      </c>
      <c r="N114" s="56">
        <f t="shared" si="59"/>
        <v>0</v>
      </c>
      <c r="O114" s="57">
        <f t="shared" si="60"/>
        <v>0</v>
      </c>
      <c r="P114" s="57">
        <f t="shared" si="61"/>
        <v>0</v>
      </c>
      <c r="Q114" s="58">
        <f t="shared" si="41"/>
        <v>0</v>
      </c>
      <c r="R114" s="84">
        <f t="shared" si="62"/>
        <v>362349.67623845901</v>
      </c>
      <c r="S114" s="85">
        <f t="shared" si="63"/>
        <v>893.64923072345891</v>
      </c>
      <c r="T114" s="86">
        <f t="shared" si="42"/>
        <v>1056.8532223621721</v>
      </c>
      <c r="U114" s="87">
        <f t="shared" si="64"/>
        <v>1950.502453085631</v>
      </c>
      <c r="V114" s="84">
        <f t="shared" si="65"/>
        <v>0</v>
      </c>
      <c r="W114" s="85">
        <f t="shared" si="66"/>
        <v>0</v>
      </c>
      <c r="X114" s="86">
        <f t="shared" si="43"/>
        <v>0</v>
      </c>
      <c r="Y114" s="87">
        <f t="shared" si="67"/>
        <v>0</v>
      </c>
      <c r="Z114" s="101">
        <f t="shared" si="68"/>
        <v>0</v>
      </c>
      <c r="AA114" s="85">
        <f t="shared" si="69"/>
        <v>0</v>
      </c>
      <c r="AB114" s="86">
        <f t="shared" si="44"/>
        <v>0</v>
      </c>
      <c r="AC114" s="87">
        <f t="shared" si="70"/>
        <v>0</v>
      </c>
      <c r="AD114" s="132">
        <f t="shared" si="73"/>
        <v>0</v>
      </c>
      <c r="AE114" s="132">
        <f t="shared" si="45"/>
        <v>0</v>
      </c>
      <c r="AF114" s="132">
        <f t="shared" si="71"/>
        <v>0</v>
      </c>
      <c r="AG114" s="133">
        <f t="shared" si="46"/>
        <v>0</v>
      </c>
      <c r="AH114" s="124">
        <f t="shared" si="72"/>
        <v>0</v>
      </c>
      <c r="AI114" s="125">
        <f t="shared" si="47"/>
        <v>0</v>
      </c>
      <c r="AJ114" s="125">
        <v>0</v>
      </c>
      <c r="AK114" s="126">
        <f t="shared" si="48"/>
        <v>0</v>
      </c>
      <c r="AL114" s="22">
        <f t="shared" si="49"/>
        <v>914620.60928792902</v>
      </c>
      <c r="AM114" s="22">
        <f t="shared" si="49"/>
        <v>3224.7778614864774</v>
      </c>
      <c r="AN114" s="22">
        <f t="shared" si="49"/>
        <v>2199.849432824356</v>
      </c>
      <c r="AO114" s="23">
        <f t="shared" si="49"/>
        <v>5424.6272943108333</v>
      </c>
    </row>
    <row r="115" spans="1:41" x14ac:dyDescent="0.25">
      <c r="A115" s="7">
        <v>94</v>
      </c>
      <c r="B115" s="56">
        <f t="shared" si="50"/>
        <v>287837.94710536592</v>
      </c>
      <c r="C115" s="57">
        <f t="shared" si="51"/>
        <v>951.98669585611628</v>
      </c>
      <c r="D115" s="57">
        <f t="shared" si="52"/>
        <v>263.85145151325213</v>
      </c>
      <c r="E115" s="58">
        <f t="shared" si="38"/>
        <v>1215.8381473693685</v>
      </c>
      <c r="F115" s="56">
        <f t="shared" si="53"/>
        <v>0</v>
      </c>
      <c r="G115" s="57">
        <f t="shared" si="54"/>
        <v>0</v>
      </c>
      <c r="H115" s="57">
        <f t="shared" si="55"/>
        <v>0</v>
      </c>
      <c r="I115" s="58">
        <f t="shared" si="39"/>
        <v>0</v>
      </c>
      <c r="J115" s="56">
        <f t="shared" si="56"/>
        <v>262101.85731334114</v>
      </c>
      <c r="K115" s="57">
        <f t="shared" si="57"/>
        <v>1384.613836144697</v>
      </c>
      <c r="L115" s="57">
        <f t="shared" si="58"/>
        <v>873.67285771113723</v>
      </c>
      <c r="M115" s="58">
        <f t="shared" si="40"/>
        <v>2258.2866938558341</v>
      </c>
      <c r="N115" s="56">
        <f t="shared" si="59"/>
        <v>0</v>
      </c>
      <c r="O115" s="57">
        <f t="shared" si="60"/>
        <v>0</v>
      </c>
      <c r="P115" s="57">
        <f t="shared" si="61"/>
        <v>0</v>
      </c>
      <c r="Q115" s="58">
        <f t="shared" si="41"/>
        <v>0</v>
      </c>
      <c r="R115" s="84">
        <f t="shared" si="62"/>
        <v>362058.45371941512</v>
      </c>
      <c r="S115" s="85">
        <f t="shared" si="63"/>
        <v>897.74946715914621</v>
      </c>
      <c r="T115" s="86">
        <f t="shared" si="42"/>
        <v>1056.0038233482942</v>
      </c>
      <c r="U115" s="87">
        <f t="shared" si="64"/>
        <v>1953.7532905074404</v>
      </c>
      <c r="V115" s="84">
        <f t="shared" si="65"/>
        <v>0</v>
      </c>
      <c r="W115" s="85">
        <f t="shared" si="66"/>
        <v>0</v>
      </c>
      <c r="X115" s="86">
        <f t="shared" si="43"/>
        <v>0</v>
      </c>
      <c r="Y115" s="87">
        <f t="shared" si="67"/>
        <v>0</v>
      </c>
      <c r="Z115" s="101">
        <f t="shared" si="68"/>
        <v>0</v>
      </c>
      <c r="AA115" s="85">
        <f t="shared" si="69"/>
        <v>0</v>
      </c>
      <c r="AB115" s="86">
        <f t="shared" si="44"/>
        <v>0</v>
      </c>
      <c r="AC115" s="87">
        <f t="shared" si="70"/>
        <v>0</v>
      </c>
      <c r="AD115" s="132">
        <f t="shared" si="73"/>
        <v>0</v>
      </c>
      <c r="AE115" s="132">
        <f t="shared" si="45"/>
        <v>0</v>
      </c>
      <c r="AF115" s="132">
        <f t="shared" si="71"/>
        <v>0</v>
      </c>
      <c r="AG115" s="133">
        <f t="shared" si="46"/>
        <v>0</v>
      </c>
      <c r="AH115" s="124">
        <f t="shared" si="72"/>
        <v>0</v>
      </c>
      <c r="AI115" s="125">
        <f t="shared" si="47"/>
        <v>0</v>
      </c>
      <c r="AJ115" s="125">
        <v>0</v>
      </c>
      <c r="AK115" s="126">
        <f t="shared" si="48"/>
        <v>0</v>
      </c>
      <c r="AL115" s="22">
        <f t="shared" si="49"/>
        <v>911998.25813812215</v>
      </c>
      <c r="AM115" s="22">
        <f t="shared" si="49"/>
        <v>3234.3499991599597</v>
      </c>
      <c r="AN115" s="22">
        <f t="shared" si="49"/>
        <v>2193.5281325726837</v>
      </c>
      <c r="AO115" s="23">
        <f t="shared" si="49"/>
        <v>5427.8781317326429</v>
      </c>
    </row>
    <row r="116" spans="1:41" x14ac:dyDescent="0.25">
      <c r="A116" s="7">
        <v>95</v>
      </c>
      <c r="B116" s="56">
        <f t="shared" si="50"/>
        <v>286885.96040950983</v>
      </c>
      <c r="C116" s="57">
        <f t="shared" si="51"/>
        <v>952.85935032731777</v>
      </c>
      <c r="D116" s="57">
        <f t="shared" si="52"/>
        <v>262.9787970420507</v>
      </c>
      <c r="E116" s="58">
        <f t="shared" si="38"/>
        <v>1215.8381473693685</v>
      </c>
      <c r="F116" s="56">
        <f t="shared" si="53"/>
        <v>0</v>
      </c>
      <c r="G116" s="57">
        <f t="shared" si="54"/>
        <v>0</v>
      </c>
      <c r="H116" s="57">
        <f t="shared" si="55"/>
        <v>0</v>
      </c>
      <c r="I116" s="58">
        <f t="shared" si="39"/>
        <v>0</v>
      </c>
      <c r="J116" s="56">
        <f t="shared" si="56"/>
        <v>260717.24347719643</v>
      </c>
      <c r="K116" s="57">
        <f t="shared" si="57"/>
        <v>1389.2292155985126</v>
      </c>
      <c r="L116" s="57">
        <f t="shared" si="58"/>
        <v>869.05747825732146</v>
      </c>
      <c r="M116" s="58">
        <f t="shared" si="40"/>
        <v>2258.2866938558341</v>
      </c>
      <c r="N116" s="56">
        <f t="shared" si="59"/>
        <v>0</v>
      </c>
      <c r="O116" s="57">
        <f t="shared" si="60"/>
        <v>0</v>
      </c>
      <c r="P116" s="57">
        <f t="shared" si="61"/>
        <v>0</v>
      </c>
      <c r="Q116" s="58">
        <f t="shared" si="41"/>
        <v>0</v>
      </c>
      <c r="R116" s="84">
        <f t="shared" si="62"/>
        <v>361762.63875934307</v>
      </c>
      <c r="S116" s="85">
        <f t="shared" si="63"/>
        <v>901.86851627686883</v>
      </c>
      <c r="T116" s="86">
        <f t="shared" si="42"/>
        <v>1055.1410297147506</v>
      </c>
      <c r="U116" s="87">
        <f t="shared" si="64"/>
        <v>1957.0095459916195</v>
      </c>
      <c r="V116" s="84">
        <f t="shared" si="65"/>
        <v>0</v>
      </c>
      <c r="W116" s="85">
        <f t="shared" si="66"/>
        <v>0</v>
      </c>
      <c r="X116" s="86">
        <f t="shared" si="43"/>
        <v>0</v>
      </c>
      <c r="Y116" s="87">
        <f t="shared" si="67"/>
        <v>0</v>
      </c>
      <c r="Z116" s="101">
        <f t="shared" si="68"/>
        <v>0</v>
      </c>
      <c r="AA116" s="85">
        <f t="shared" si="69"/>
        <v>0</v>
      </c>
      <c r="AB116" s="86">
        <f t="shared" si="44"/>
        <v>0</v>
      </c>
      <c r="AC116" s="87">
        <f t="shared" si="70"/>
        <v>0</v>
      </c>
      <c r="AD116" s="132">
        <f t="shared" si="73"/>
        <v>0</v>
      </c>
      <c r="AE116" s="132">
        <f t="shared" si="45"/>
        <v>0</v>
      </c>
      <c r="AF116" s="132">
        <f t="shared" si="71"/>
        <v>0</v>
      </c>
      <c r="AG116" s="133">
        <f t="shared" si="46"/>
        <v>0</v>
      </c>
      <c r="AH116" s="124">
        <f t="shared" si="72"/>
        <v>0</v>
      </c>
      <c r="AI116" s="125">
        <f t="shared" si="47"/>
        <v>0</v>
      </c>
      <c r="AJ116" s="125">
        <v>0</v>
      </c>
      <c r="AK116" s="126">
        <f t="shared" si="48"/>
        <v>0</v>
      </c>
      <c r="AL116" s="22">
        <f t="shared" si="49"/>
        <v>909365.84264604934</v>
      </c>
      <c r="AM116" s="22">
        <f t="shared" si="49"/>
        <v>3243.957082202699</v>
      </c>
      <c r="AN116" s="22">
        <f t="shared" si="49"/>
        <v>2187.1773050141228</v>
      </c>
      <c r="AO116" s="23">
        <f t="shared" si="49"/>
        <v>5431.1343872168218</v>
      </c>
    </row>
    <row r="117" spans="1:41" x14ac:dyDescent="0.25">
      <c r="A117" s="7">
        <v>96</v>
      </c>
      <c r="B117" s="56">
        <f t="shared" si="50"/>
        <v>285933.10105918249</v>
      </c>
      <c r="C117" s="57">
        <f t="shared" si="51"/>
        <v>953.73280473178443</v>
      </c>
      <c r="D117" s="57">
        <f t="shared" si="52"/>
        <v>262.10534263758399</v>
      </c>
      <c r="E117" s="58">
        <f t="shared" si="38"/>
        <v>1215.8381473693685</v>
      </c>
      <c r="F117" s="56">
        <f t="shared" si="53"/>
        <v>0</v>
      </c>
      <c r="G117" s="57">
        <f t="shared" si="54"/>
        <v>0</v>
      </c>
      <c r="H117" s="57">
        <f t="shared" si="55"/>
        <v>0</v>
      </c>
      <c r="I117" s="58">
        <f t="shared" si="39"/>
        <v>0</v>
      </c>
      <c r="J117" s="56">
        <f t="shared" si="56"/>
        <v>259328.01426159791</v>
      </c>
      <c r="K117" s="57">
        <f t="shared" si="57"/>
        <v>1393.8599796505077</v>
      </c>
      <c r="L117" s="57">
        <f t="shared" si="58"/>
        <v>864.42671420532645</v>
      </c>
      <c r="M117" s="58">
        <f t="shared" si="40"/>
        <v>2258.2866938558341</v>
      </c>
      <c r="N117" s="56">
        <f t="shared" si="59"/>
        <v>0</v>
      </c>
      <c r="O117" s="57">
        <f t="shared" si="60"/>
        <v>0</v>
      </c>
      <c r="P117" s="57">
        <f t="shared" si="61"/>
        <v>0</v>
      </c>
      <c r="Q117" s="58">
        <f t="shared" si="41"/>
        <v>0</v>
      </c>
      <c r="R117" s="84">
        <f t="shared" si="62"/>
        <v>361462.20486013801</v>
      </c>
      <c r="S117" s="85">
        <f t="shared" si="63"/>
        <v>906.00646439286947</v>
      </c>
      <c r="T117" s="86">
        <f t="shared" si="42"/>
        <v>1054.2647641754027</v>
      </c>
      <c r="U117" s="87">
        <f t="shared" si="64"/>
        <v>1960.2712285682721</v>
      </c>
      <c r="V117" s="84">
        <f t="shared" si="65"/>
        <v>0</v>
      </c>
      <c r="W117" s="85">
        <f t="shared" si="66"/>
        <v>0</v>
      </c>
      <c r="X117" s="86">
        <f t="shared" si="43"/>
        <v>0</v>
      </c>
      <c r="Y117" s="87">
        <f t="shared" si="67"/>
        <v>0</v>
      </c>
      <c r="Z117" s="101">
        <f t="shared" si="68"/>
        <v>0</v>
      </c>
      <c r="AA117" s="85">
        <f t="shared" si="69"/>
        <v>0</v>
      </c>
      <c r="AB117" s="86">
        <f t="shared" si="44"/>
        <v>0</v>
      </c>
      <c r="AC117" s="87">
        <f t="shared" si="70"/>
        <v>0</v>
      </c>
      <c r="AD117" s="132">
        <f t="shared" si="73"/>
        <v>0</v>
      </c>
      <c r="AE117" s="132">
        <f t="shared" si="45"/>
        <v>0</v>
      </c>
      <c r="AF117" s="132">
        <f t="shared" si="71"/>
        <v>0</v>
      </c>
      <c r="AG117" s="133">
        <f t="shared" si="46"/>
        <v>0</v>
      </c>
      <c r="AH117" s="124">
        <f t="shared" si="72"/>
        <v>0</v>
      </c>
      <c r="AI117" s="125">
        <f t="shared" si="47"/>
        <v>0</v>
      </c>
      <c r="AJ117" s="125">
        <v>0</v>
      </c>
      <c r="AK117" s="126">
        <f t="shared" si="48"/>
        <v>0</v>
      </c>
      <c r="AL117" s="22">
        <f t="shared" si="49"/>
        <v>906723.32018091844</v>
      </c>
      <c r="AM117" s="22">
        <f t="shared" si="49"/>
        <v>3253.5992487751614</v>
      </c>
      <c r="AN117" s="22">
        <f t="shared" si="49"/>
        <v>2180.796821018313</v>
      </c>
      <c r="AO117" s="23">
        <f t="shared" si="49"/>
        <v>5434.3960697934745</v>
      </c>
    </row>
    <row r="118" spans="1:41" x14ac:dyDescent="0.25">
      <c r="A118" s="7">
        <v>97</v>
      </c>
      <c r="B118" s="56">
        <f t="shared" si="50"/>
        <v>284979.36825445073</v>
      </c>
      <c r="C118" s="57">
        <f t="shared" si="51"/>
        <v>954.60705980278863</v>
      </c>
      <c r="D118" s="57">
        <f t="shared" si="52"/>
        <v>261.23108756657984</v>
      </c>
      <c r="E118" s="58">
        <f t="shared" si="38"/>
        <v>1215.8381473693685</v>
      </c>
      <c r="F118" s="56">
        <f t="shared" si="53"/>
        <v>0</v>
      </c>
      <c r="G118" s="57">
        <f t="shared" si="54"/>
        <v>0</v>
      </c>
      <c r="H118" s="57">
        <f t="shared" si="55"/>
        <v>0</v>
      </c>
      <c r="I118" s="58">
        <f t="shared" si="39"/>
        <v>0</v>
      </c>
      <c r="J118" s="56">
        <f t="shared" si="56"/>
        <v>257934.15428194741</v>
      </c>
      <c r="K118" s="57">
        <f t="shared" si="57"/>
        <v>1398.5061795826759</v>
      </c>
      <c r="L118" s="57">
        <f t="shared" si="58"/>
        <v>859.78051427315813</v>
      </c>
      <c r="M118" s="58">
        <f t="shared" si="40"/>
        <v>2258.2866938558341</v>
      </c>
      <c r="N118" s="56">
        <f t="shared" si="59"/>
        <v>0</v>
      </c>
      <c r="O118" s="57">
        <f t="shared" si="60"/>
        <v>0</v>
      </c>
      <c r="P118" s="57">
        <f t="shared" si="61"/>
        <v>0</v>
      </c>
      <c r="Q118" s="58">
        <f t="shared" si="41"/>
        <v>0</v>
      </c>
      <c r="R118" s="84">
        <f t="shared" si="62"/>
        <v>361157.12539307139</v>
      </c>
      <c r="S118" s="85">
        <f t="shared" si="63"/>
        <v>910.16339821942779</v>
      </c>
      <c r="T118" s="86">
        <f t="shared" si="42"/>
        <v>1053.3749490631249</v>
      </c>
      <c r="U118" s="87">
        <f t="shared" si="64"/>
        <v>1963.5383472825526</v>
      </c>
      <c r="V118" s="84">
        <f t="shared" si="65"/>
        <v>0</v>
      </c>
      <c r="W118" s="85">
        <f t="shared" si="66"/>
        <v>0</v>
      </c>
      <c r="X118" s="86">
        <f t="shared" si="43"/>
        <v>0</v>
      </c>
      <c r="Y118" s="87">
        <f t="shared" si="67"/>
        <v>0</v>
      </c>
      <c r="Z118" s="101">
        <f t="shared" si="68"/>
        <v>0</v>
      </c>
      <c r="AA118" s="85">
        <f t="shared" si="69"/>
        <v>0</v>
      </c>
      <c r="AB118" s="86">
        <f t="shared" si="44"/>
        <v>0</v>
      </c>
      <c r="AC118" s="87">
        <f t="shared" si="70"/>
        <v>0</v>
      </c>
      <c r="AD118" s="132">
        <f t="shared" si="73"/>
        <v>0</v>
      </c>
      <c r="AE118" s="132">
        <f t="shared" si="45"/>
        <v>0</v>
      </c>
      <c r="AF118" s="132">
        <f t="shared" si="71"/>
        <v>0</v>
      </c>
      <c r="AG118" s="133">
        <f t="shared" si="46"/>
        <v>0</v>
      </c>
      <c r="AH118" s="124">
        <f t="shared" si="72"/>
        <v>0</v>
      </c>
      <c r="AI118" s="125">
        <f t="shared" si="47"/>
        <v>0</v>
      </c>
      <c r="AJ118" s="125">
        <v>0</v>
      </c>
      <c r="AK118" s="126">
        <f t="shared" si="48"/>
        <v>0</v>
      </c>
      <c r="AL118" s="22">
        <f t="shared" si="49"/>
        <v>904070.64792946959</v>
      </c>
      <c r="AM118" s="22">
        <f t="shared" si="49"/>
        <v>3263.2766376048921</v>
      </c>
      <c r="AN118" s="22">
        <f t="shared" si="49"/>
        <v>2174.3865509028628</v>
      </c>
      <c r="AO118" s="23">
        <f t="shared" si="49"/>
        <v>5437.663188507755</v>
      </c>
    </row>
    <row r="119" spans="1:41" x14ac:dyDescent="0.25">
      <c r="A119" s="7">
        <v>98</v>
      </c>
      <c r="B119" s="56">
        <f t="shared" si="50"/>
        <v>284024.76119464793</v>
      </c>
      <c r="C119" s="57">
        <f t="shared" si="51"/>
        <v>955.48211627427452</v>
      </c>
      <c r="D119" s="57">
        <f t="shared" si="52"/>
        <v>260.35603109509395</v>
      </c>
      <c r="E119" s="58">
        <f t="shared" si="38"/>
        <v>1215.8381473693685</v>
      </c>
      <c r="F119" s="56">
        <f t="shared" si="53"/>
        <v>0</v>
      </c>
      <c r="G119" s="57">
        <f t="shared" si="54"/>
        <v>0</v>
      </c>
      <c r="H119" s="57">
        <f t="shared" si="55"/>
        <v>0</v>
      </c>
      <c r="I119" s="58">
        <f t="shared" si="39"/>
        <v>0</v>
      </c>
      <c r="J119" s="56">
        <f t="shared" si="56"/>
        <v>256535.64810236474</v>
      </c>
      <c r="K119" s="57">
        <f t="shared" si="57"/>
        <v>1403.1678668479517</v>
      </c>
      <c r="L119" s="57">
        <f t="shared" si="58"/>
        <v>855.11882700788249</v>
      </c>
      <c r="M119" s="58">
        <f t="shared" si="40"/>
        <v>2258.2866938558341</v>
      </c>
      <c r="N119" s="56">
        <f t="shared" si="59"/>
        <v>0</v>
      </c>
      <c r="O119" s="57">
        <f t="shared" si="60"/>
        <v>0</v>
      </c>
      <c r="P119" s="57">
        <f t="shared" si="61"/>
        <v>0</v>
      </c>
      <c r="Q119" s="58">
        <f t="shared" si="41"/>
        <v>0</v>
      </c>
      <c r="R119" s="84">
        <f t="shared" si="62"/>
        <v>360847.37359817669</v>
      </c>
      <c r="S119" s="85">
        <f t="shared" si="63"/>
        <v>914.33940486667484</v>
      </c>
      <c r="T119" s="86">
        <f t="shared" si="42"/>
        <v>1052.4715063280155</v>
      </c>
      <c r="U119" s="87">
        <f t="shared" si="64"/>
        <v>1966.8109111946903</v>
      </c>
      <c r="V119" s="84">
        <f t="shared" si="65"/>
        <v>0</v>
      </c>
      <c r="W119" s="85">
        <f t="shared" si="66"/>
        <v>0</v>
      </c>
      <c r="X119" s="86">
        <f t="shared" si="43"/>
        <v>0</v>
      </c>
      <c r="Y119" s="87">
        <f t="shared" si="67"/>
        <v>0</v>
      </c>
      <c r="Z119" s="101">
        <f t="shared" si="68"/>
        <v>0</v>
      </c>
      <c r="AA119" s="85">
        <f t="shared" si="69"/>
        <v>0</v>
      </c>
      <c r="AB119" s="86">
        <f t="shared" si="44"/>
        <v>0</v>
      </c>
      <c r="AC119" s="87">
        <f t="shared" si="70"/>
        <v>0</v>
      </c>
      <c r="AD119" s="132">
        <f t="shared" si="73"/>
        <v>0</v>
      </c>
      <c r="AE119" s="132">
        <f t="shared" si="45"/>
        <v>0</v>
      </c>
      <c r="AF119" s="132">
        <f t="shared" si="71"/>
        <v>0</v>
      </c>
      <c r="AG119" s="133">
        <f t="shared" si="46"/>
        <v>0</v>
      </c>
      <c r="AH119" s="124">
        <f t="shared" si="72"/>
        <v>0</v>
      </c>
      <c r="AI119" s="125">
        <f t="shared" si="47"/>
        <v>0</v>
      </c>
      <c r="AJ119" s="125">
        <v>0</v>
      </c>
      <c r="AK119" s="126">
        <f t="shared" si="48"/>
        <v>0</v>
      </c>
      <c r="AL119" s="22">
        <f t="shared" si="49"/>
        <v>901407.78289518948</v>
      </c>
      <c r="AM119" s="22">
        <f t="shared" si="49"/>
        <v>3272.9893879889014</v>
      </c>
      <c r="AN119" s="22">
        <f t="shared" si="49"/>
        <v>2167.9463644309917</v>
      </c>
      <c r="AO119" s="23">
        <f t="shared" si="49"/>
        <v>5440.9357524198931</v>
      </c>
    </row>
    <row r="120" spans="1:41" x14ac:dyDescent="0.25">
      <c r="A120" s="7">
        <v>99</v>
      </c>
      <c r="B120" s="56">
        <f t="shared" si="50"/>
        <v>283069.27907837363</v>
      </c>
      <c r="C120" s="57">
        <f t="shared" si="51"/>
        <v>956.35797488085927</v>
      </c>
      <c r="D120" s="57">
        <f t="shared" si="52"/>
        <v>259.4801724885092</v>
      </c>
      <c r="E120" s="58">
        <f t="shared" si="38"/>
        <v>1215.8381473693685</v>
      </c>
      <c r="F120" s="56">
        <f t="shared" si="53"/>
        <v>0</v>
      </c>
      <c r="G120" s="57">
        <f t="shared" si="54"/>
        <v>0</v>
      </c>
      <c r="H120" s="57">
        <f t="shared" si="55"/>
        <v>0</v>
      </c>
      <c r="I120" s="58">
        <f t="shared" si="39"/>
        <v>0</v>
      </c>
      <c r="J120" s="56">
        <f t="shared" si="56"/>
        <v>255132.48023551679</v>
      </c>
      <c r="K120" s="57">
        <f t="shared" si="57"/>
        <v>1407.8450930707781</v>
      </c>
      <c r="L120" s="57">
        <f t="shared" si="58"/>
        <v>850.44160078505604</v>
      </c>
      <c r="M120" s="58">
        <f t="shared" si="40"/>
        <v>2258.2866938558341</v>
      </c>
      <c r="N120" s="56">
        <f t="shared" si="59"/>
        <v>0</v>
      </c>
      <c r="O120" s="57">
        <f t="shared" si="60"/>
        <v>0</v>
      </c>
      <c r="P120" s="57">
        <f t="shared" si="61"/>
        <v>0</v>
      </c>
      <c r="Q120" s="58">
        <f t="shared" si="41"/>
        <v>0</v>
      </c>
      <c r="R120" s="84">
        <f t="shared" si="62"/>
        <v>360532.92258363223</v>
      </c>
      <c r="S120" s="85">
        <f t="shared" si="63"/>
        <v>918.53457184442073</v>
      </c>
      <c r="T120" s="86">
        <f t="shared" si="42"/>
        <v>1051.5543575355941</v>
      </c>
      <c r="U120" s="87">
        <f t="shared" si="64"/>
        <v>1970.0889293800149</v>
      </c>
      <c r="V120" s="84">
        <f t="shared" si="65"/>
        <v>0</v>
      </c>
      <c r="W120" s="85">
        <f t="shared" si="66"/>
        <v>0</v>
      </c>
      <c r="X120" s="86">
        <f t="shared" si="43"/>
        <v>0</v>
      </c>
      <c r="Y120" s="87">
        <f t="shared" si="67"/>
        <v>0</v>
      </c>
      <c r="Z120" s="101">
        <f t="shared" si="68"/>
        <v>0</v>
      </c>
      <c r="AA120" s="85">
        <f t="shared" si="69"/>
        <v>0</v>
      </c>
      <c r="AB120" s="86">
        <f t="shared" si="44"/>
        <v>0</v>
      </c>
      <c r="AC120" s="87">
        <f t="shared" si="70"/>
        <v>0</v>
      </c>
      <c r="AD120" s="132">
        <f t="shared" si="73"/>
        <v>0</v>
      </c>
      <c r="AE120" s="132">
        <f t="shared" si="45"/>
        <v>0</v>
      </c>
      <c r="AF120" s="132">
        <f t="shared" si="71"/>
        <v>0</v>
      </c>
      <c r="AG120" s="133">
        <f t="shared" si="46"/>
        <v>0</v>
      </c>
      <c r="AH120" s="124">
        <f t="shared" si="72"/>
        <v>0</v>
      </c>
      <c r="AI120" s="125">
        <f t="shared" si="47"/>
        <v>0</v>
      </c>
      <c r="AJ120" s="125">
        <v>0</v>
      </c>
      <c r="AK120" s="126">
        <f t="shared" si="48"/>
        <v>0</v>
      </c>
      <c r="AL120" s="22">
        <f t="shared" si="49"/>
        <v>898734.68189752265</v>
      </c>
      <c r="AM120" s="22">
        <f t="shared" si="49"/>
        <v>3282.7376397960579</v>
      </c>
      <c r="AN120" s="22">
        <f t="shared" si="49"/>
        <v>2161.4761308091593</v>
      </c>
      <c r="AO120" s="23">
        <f t="shared" si="49"/>
        <v>5444.2137706052172</v>
      </c>
    </row>
    <row r="121" spans="1:41" x14ac:dyDescent="0.25">
      <c r="A121" s="7">
        <v>100</v>
      </c>
      <c r="B121" s="56">
        <f t="shared" si="50"/>
        <v>282112.92110349279</v>
      </c>
      <c r="C121" s="57">
        <f t="shared" si="51"/>
        <v>957.23463635783332</v>
      </c>
      <c r="D121" s="57">
        <f t="shared" si="52"/>
        <v>258.60351101153509</v>
      </c>
      <c r="E121" s="58">
        <f t="shared" si="38"/>
        <v>1215.8381473693685</v>
      </c>
      <c r="F121" s="56">
        <f t="shared" si="53"/>
        <v>0</v>
      </c>
      <c r="G121" s="57">
        <f t="shared" si="54"/>
        <v>0</v>
      </c>
      <c r="H121" s="57">
        <f t="shared" si="55"/>
        <v>0</v>
      </c>
      <c r="I121" s="58">
        <f t="shared" si="39"/>
        <v>0</v>
      </c>
      <c r="J121" s="56">
        <f t="shared" si="56"/>
        <v>253724.635142446</v>
      </c>
      <c r="K121" s="57">
        <f t="shared" si="57"/>
        <v>1412.5379100476807</v>
      </c>
      <c r="L121" s="57">
        <f t="shared" si="58"/>
        <v>845.74878380815335</v>
      </c>
      <c r="M121" s="58">
        <f t="shared" si="40"/>
        <v>2258.2866938558341</v>
      </c>
      <c r="N121" s="56">
        <f t="shared" si="59"/>
        <v>0</v>
      </c>
      <c r="O121" s="57">
        <f t="shared" si="60"/>
        <v>0</v>
      </c>
      <c r="P121" s="57">
        <f t="shared" si="61"/>
        <v>0</v>
      </c>
      <c r="Q121" s="58">
        <f t="shared" si="41"/>
        <v>0</v>
      </c>
      <c r="R121" s="84">
        <f t="shared" si="62"/>
        <v>360213.74532514077</v>
      </c>
      <c r="S121" s="85">
        <f t="shared" si="63"/>
        <v>922.74898706398767</v>
      </c>
      <c r="T121" s="86">
        <f t="shared" si="42"/>
        <v>1050.623423864994</v>
      </c>
      <c r="U121" s="87">
        <f t="shared" si="64"/>
        <v>1973.3724109289817</v>
      </c>
      <c r="V121" s="84">
        <f t="shared" si="65"/>
        <v>0</v>
      </c>
      <c r="W121" s="85">
        <f t="shared" si="66"/>
        <v>0</v>
      </c>
      <c r="X121" s="86">
        <f t="shared" si="43"/>
        <v>0</v>
      </c>
      <c r="Y121" s="87">
        <f t="shared" si="67"/>
        <v>0</v>
      </c>
      <c r="Z121" s="101">
        <f t="shared" si="68"/>
        <v>0</v>
      </c>
      <c r="AA121" s="85">
        <f t="shared" si="69"/>
        <v>0</v>
      </c>
      <c r="AB121" s="86">
        <f t="shared" si="44"/>
        <v>0</v>
      </c>
      <c r="AC121" s="87">
        <f t="shared" si="70"/>
        <v>0</v>
      </c>
      <c r="AD121" s="132">
        <f t="shared" si="73"/>
        <v>0</v>
      </c>
      <c r="AE121" s="132">
        <f t="shared" si="45"/>
        <v>0</v>
      </c>
      <c r="AF121" s="132">
        <f t="shared" si="71"/>
        <v>0</v>
      </c>
      <c r="AG121" s="133">
        <f t="shared" si="46"/>
        <v>0</v>
      </c>
      <c r="AH121" s="124">
        <f t="shared" si="72"/>
        <v>0</v>
      </c>
      <c r="AI121" s="125">
        <f t="shared" si="47"/>
        <v>0</v>
      </c>
      <c r="AJ121" s="125">
        <v>0</v>
      </c>
      <c r="AK121" s="126">
        <f t="shared" si="48"/>
        <v>0</v>
      </c>
      <c r="AL121" s="22">
        <f t="shared" si="49"/>
        <v>896051.30157107953</v>
      </c>
      <c r="AM121" s="22">
        <f t="shared" si="49"/>
        <v>3292.5215334695013</v>
      </c>
      <c r="AN121" s="22">
        <f t="shared" si="49"/>
        <v>2154.9757186846828</v>
      </c>
      <c r="AO121" s="23">
        <f t="shared" si="49"/>
        <v>5447.497252154184</v>
      </c>
    </row>
    <row r="122" spans="1:41" x14ac:dyDescent="0.25">
      <c r="A122" s="7">
        <v>101</v>
      </c>
      <c r="B122" s="56">
        <f t="shared" si="50"/>
        <v>281155.68646713498</v>
      </c>
      <c r="C122" s="57">
        <f t="shared" si="51"/>
        <v>958.11210144116137</v>
      </c>
      <c r="D122" s="57">
        <f t="shared" si="52"/>
        <v>257.7260459282071</v>
      </c>
      <c r="E122" s="58">
        <f t="shared" si="38"/>
        <v>1215.8381473693685</v>
      </c>
      <c r="F122" s="56">
        <f t="shared" si="53"/>
        <v>0</v>
      </c>
      <c r="G122" s="57">
        <f t="shared" si="54"/>
        <v>0</v>
      </c>
      <c r="H122" s="57">
        <f t="shared" si="55"/>
        <v>0</v>
      </c>
      <c r="I122" s="58">
        <f t="shared" si="39"/>
        <v>0</v>
      </c>
      <c r="J122" s="56">
        <f t="shared" si="56"/>
        <v>252312.09723239832</v>
      </c>
      <c r="K122" s="57">
        <f t="shared" si="57"/>
        <v>1417.2463697478397</v>
      </c>
      <c r="L122" s="57">
        <f t="shared" si="58"/>
        <v>841.04032410799448</v>
      </c>
      <c r="M122" s="58">
        <f t="shared" si="40"/>
        <v>2258.2866938558341</v>
      </c>
      <c r="N122" s="56">
        <f t="shared" si="59"/>
        <v>0</v>
      </c>
      <c r="O122" s="57">
        <f t="shared" si="60"/>
        <v>0</v>
      </c>
      <c r="P122" s="57">
        <f t="shared" si="61"/>
        <v>0</v>
      </c>
      <c r="Q122" s="58">
        <f t="shared" si="41"/>
        <v>0</v>
      </c>
      <c r="R122" s="84">
        <f t="shared" si="62"/>
        <v>359889.81466530694</v>
      </c>
      <c r="S122" s="85">
        <f t="shared" si="63"/>
        <v>926.98273884005152</v>
      </c>
      <c r="T122" s="86">
        <f t="shared" si="42"/>
        <v>1049.6786261071452</v>
      </c>
      <c r="U122" s="87">
        <f t="shared" si="64"/>
        <v>1976.6613649471967</v>
      </c>
      <c r="V122" s="84">
        <f t="shared" si="65"/>
        <v>0</v>
      </c>
      <c r="W122" s="85">
        <f t="shared" si="66"/>
        <v>0</v>
      </c>
      <c r="X122" s="86">
        <f t="shared" si="43"/>
        <v>0</v>
      </c>
      <c r="Y122" s="87">
        <f t="shared" si="67"/>
        <v>0</v>
      </c>
      <c r="Z122" s="101">
        <f t="shared" si="68"/>
        <v>0</v>
      </c>
      <c r="AA122" s="85">
        <f t="shared" si="69"/>
        <v>0</v>
      </c>
      <c r="AB122" s="86">
        <f t="shared" si="44"/>
        <v>0</v>
      </c>
      <c r="AC122" s="87">
        <f t="shared" si="70"/>
        <v>0</v>
      </c>
      <c r="AD122" s="132">
        <f t="shared" si="73"/>
        <v>0</v>
      </c>
      <c r="AE122" s="132">
        <f t="shared" si="45"/>
        <v>0</v>
      </c>
      <c r="AF122" s="132">
        <f t="shared" si="71"/>
        <v>0</v>
      </c>
      <c r="AG122" s="133">
        <f t="shared" si="46"/>
        <v>0</v>
      </c>
      <c r="AH122" s="124">
        <f t="shared" si="72"/>
        <v>0</v>
      </c>
      <c r="AI122" s="125">
        <f t="shared" si="47"/>
        <v>0</v>
      </c>
      <c r="AJ122" s="125">
        <v>0</v>
      </c>
      <c r="AK122" s="126">
        <f t="shared" si="48"/>
        <v>0</v>
      </c>
      <c r="AL122" s="22">
        <f t="shared" si="49"/>
        <v>893357.59836484026</v>
      </c>
      <c r="AM122" s="22">
        <f t="shared" si="49"/>
        <v>3302.3412100290525</v>
      </c>
      <c r="AN122" s="22">
        <f t="shared" si="49"/>
        <v>2148.4449961433465</v>
      </c>
      <c r="AO122" s="23">
        <f t="shared" si="49"/>
        <v>5450.786206172399</v>
      </c>
    </row>
    <row r="123" spans="1:41" x14ac:dyDescent="0.25">
      <c r="A123" s="7">
        <v>102</v>
      </c>
      <c r="B123" s="56">
        <f t="shared" si="50"/>
        <v>280197.57436569384</v>
      </c>
      <c r="C123" s="57">
        <f t="shared" si="51"/>
        <v>958.9903708674824</v>
      </c>
      <c r="D123" s="57">
        <f t="shared" si="52"/>
        <v>256.84777650188607</v>
      </c>
      <c r="E123" s="58">
        <f t="shared" si="38"/>
        <v>1215.8381473693685</v>
      </c>
      <c r="F123" s="56">
        <f t="shared" si="53"/>
        <v>0</v>
      </c>
      <c r="G123" s="57">
        <f t="shared" si="54"/>
        <v>0</v>
      </c>
      <c r="H123" s="57">
        <f t="shared" si="55"/>
        <v>0</v>
      </c>
      <c r="I123" s="58">
        <f t="shared" si="39"/>
        <v>0</v>
      </c>
      <c r="J123" s="56">
        <f t="shared" si="56"/>
        <v>250894.85086265046</v>
      </c>
      <c r="K123" s="57">
        <f t="shared" si="57"/>
        <v>1421.9705243136659</v>
      </c>
      <c r="L123" s="57">
        <f t="shared" si="58"/>
        <v>836.31616954216827</v>
      </c>
      <c r="M123" s="58">
        <f t="shared" si="40"/>
        <v>2258.2866938558341</v>
      </c>
      <c r="N123" s="56">
        <f t="shared" si="59"/>
        <v>0</v>
      </c>
      <c r="O123" s="57">
        <f t="shared" si="60"/>
        <v>0</v>
      </c>
      <c r="P123" s="57">
        <f t="shared" si="61"/>
        <v>0</v>
      </c>
      <c r="Q123" s="58">
        <f t="shared" si="41"/>
        <v>0</v>
      </c>
      <c r="R123" s="84">
        <f t="shared" si="62"/>
        <v>359561.103313011</v>
      </c>
      <c r="S123" s="85">
        <f t="shared" si="63"/>
        <v>931.23591589249327</v>
      </c>
      <c r="T123" s="86">
        <f t="shared" si="42"/>
        <v>1048.7198846629487</v>
      </c>
      <c r="U123" s="87">
        <f t="shared" si="64"/>
        <v>1979.955800555442</v>
      </c>
      <c r="V123" s="84">
        <f t="shared" si="65"/>
        <v>0</v>
      </c>
      <c r="W123" s="85">
        <f t="shared" si="66"/>
        <v>0</v>
      </c>
      <c r="X123" s="86">
        <f t="shared" si="43"/>
        <v>0</v>
      </c>
      <c r="Y123" s="87">
        <f t="shared" si="67"/>
        <v>0</v>
      </c>
      <c r="Z123" s="101">
        <f t="shared" si="68"/>
        <v>0</v>
      </c>
      <c r="AA123" s="85">
        <f t="shared" si="69"/>
        <v>0</v>
      </c>
      <c r="AB123" s="86">
        <f t="shared" si="44"/>
        <v>0</v>
      </c>
      <c r="AC123" s="87">
        <f t="shared" si="70"/>
        <v>0</v>
      </c>
      <c r="AD123" s="132">
        <f t="shared" si="73"/>
        <v>0</v>
      </c>
      <c r="AE123" s="132">
        <f t="shared" si="45"/>
        <v>0</v>
      </c>
      <c r="AF123" s="132">
        <f t="shared" si="71"/>
        <v>0</v>
      </c>
      <c r="AG123" s="133">
        <f t="shared" si="46"/>
        <v>0</v>
      </c>
      <c r="AH123" s="124">
        <f t="shared" si="72"/>
        <v>0</v>
      </c>
      <c r="AI123" s="125">
        <f t="shared" si="47"/>
        <v>0</v>
      </c>
      <c r="AJ123" s="125">
        <v>0</v>
      </c>
      <c r="AK123" s="126">
        <f t="shared" si="48"/>
        <v>0</v>
      </c>
      <c r="AL123" s="22">
        <f t="shared" si="49"/>
        <v>890653.52854135528</v>
      </c>
      <c r="AM123" s="22">
        <f t="shared" si="49"/>
        <v>3312.1968110736416</v>
      </c>
      <c r="AN123" s="22">
        <f t="shared" si="49"/>
        <v>2141.8838307070027</v>
      </c>
      <c r="AO123" s="23">
        <f t="shared" si="49"/>
        <v>5454.0806417806443</v>
      </c>
    </row>
    <row r="124" spans="1:41" x14ac:dyDescent="0.25">
      <c r="A124" s="7">
        <v>103</v>
      </c>
      <c r="B124" s="56">
        <f t="shared" si="50"/>
        <v>279238.58399482636</v>
      </c>
      <c r="C124" s="57">
        <f t="shared" si="51"/>
        <v>959.86944537411091</v>
      </c>
      <c r="D124" s="57">
        <f t="shared" si="52"/>
        <v>255.96870199525753</v>
      </c>
      <c r="E124" s="58">
        <f t="shared" si="38"/>
        <v>1215.8381473693685</v>
      </c>
      <c r="F124" s="56">
        <f t="shared" si="53"/>
        <v>0</v>
      </c>
      <c r="G124" s="57">
        <f t="shared" si="54"/>
        <v>0</v>
      </c>
      <c r="H124" s="57">
        <f t="shared" si="55"/>
        <v>0</v>
      </c>
      <c r="I124" s="58">
        <f t="shared" si="39"/>
        <v>0</v>
      </c>
      <c r="J124" s="56">
        <f t="shared" si="56"/>
        <v>249472.88033833681</v>
      </c>
      <c r="K124" s="57">
        <f t="shared" si="57"/>
        <v>1426.710426061378</v>
      </c>
      <c r="L124" s="57">
        <f t="shared" si="58"/>
        <v>831.57626779445604</v>
      </c>
      <c r="M124" s="58">
        <f t="shared" si="40"/>
        <v>2258.2866938558341</v>
      </c>
      <c r="N124" s="56">
        <f t="shared" si="59"/>
        <v>0</v>
      </c>
      <c r="O124" s="57">
        <f t="shared" si="60"/>
        <v>0</v>
      </c>
      <c r="P124" s="57">
        <f t="shared" si="61"/>
        <v>0</v>
      </c>
      <c r="Q124" s="58">
        <f t="shared" si="41"/>
        <v>0</v>
      </c>
      <c r="R124" s="84">
        <f t="shared" si="62"/>
        <v>359227.58384278044</v>
      </c>
      <c r="S124" s="85">
        <f t="shared" si="63"/>
        <v>935.50860734825824</v>
      </c>
      <c r="T124" s="86">
        <f t="shared" si="42"/>
        <v>1047.747119541443</v>
      </c>
      <c r="U124" s="87">
        <f t="shared" si="64"/>
        <v>1983.2557268897012</v>
      </c>
      <c r="V124" s="84">
        <f t="shared" si="65"/>
        <v>0</v>
      </c>
      <c r="W124" s="85">
        <f t="shared" si="66"/>
        <v>0</v>
      </c>
      <c r="X124" s="86">
        <f t="shared" si="43"/>
        <v>0</v>
      </c>
      <c r="Y124" s="87">
        <f t="shared" si="67"/>
        <v>0</v>
      </c>
      <c r="Z124" s="101">
        <f t="shared" si="68"/>
        <v>0</v>
      </c>
      <c r="AA124" s="85">
        <f t="shared" si="69"/>
        <v>0</v>
      </c>
      <c r="AB124" s="86">
        <f t="shared" si="44"/>
        <v>0</v>
      </c>
      <c r="AC124" s="87">
        <f t="shared" si="70"/>
        <v>0</v>
      </c>
      <c r="AD124" s="132">
        <f t="shared" si="73"/>
        <v>0</v>
      </c>
      <c r="AE124" s="132">
        <f t="shared" si="45"/>
        <v>0</v>
      </c>
      <c r="AF124" s="132">
        <f t="shared" si="71"/>
        <v>0</v>
      </c>
      <c r="AG124" s="133">
        <f t="shared" si="46"/>
        <v>0</v>
      </c>
      <c r="AH124" s="124">
        <f t="shared" si="72"/>
        <v>0</v>
      </c>
      <c r="AI124" s="125">
        <f t="shared" si="47"/>
        <v>0</v>
      </c>
      <c r="AJ124" s="125">
        <v>0</v>
      </c>
      <c r="AK124" s="126">
        <f t="shared" si="48"/>
        <v>0</v>
      </c>
      <c r="AL124" s="22">
        <f t="shared" si="49"/>
        <v>887939.04817594355</v>
      </c>
      <c r="AM124" s="22">
        <f t="shared" si="49"/>
        <v>3322.0884787837467</v>
      </c>
      <c r="AN124" s="22">
        <f t="shared" si="49"/>
        <v>2135.2920893311566</v>
      </c>
      <c r="AO124" s="23">
        <f t="shared" si="49"/>
        <v>5457.3805681149042</v>
      </c>
    </row>
    <row r="125" spans="1:41" x14ac:dyDescent="0.25">
      <c r="A125" s="7">
        <v>104</v>
      </c>
      <c r="B125" s="56">
        <f t="shared" si="50"/>
        <v>278278.71454945224</v>
      </c>
      <c r="C125" s="57">
        <f t="shared" si="51"/>
        <v>960.74932569903717</v>
      </c>
      <c r="D125" s="57">
        <f t="shared" si="52"/>
        <v>255.08882167033124</v>
      </c>
      <c r="E125" s="58">
        <f t="shared" si="38"/>
        <v>1215.8381473693685</v>
      </c>
      <c r="F125" s="56">
        <f t="shared" si="53"/>
        <v>0</v>
      </c>
      <c r="G125" s="57">
        <f t="shared" si="54"/>
        <v>0</v>
      </c>
      <c r="H125" s="57">
        <f t="shared" si="55"/>
        <v>0</v>
      </c>
      <c r="I125" s="58">
        <f t="shared" si="39"/>
        <v>0</v>
      </c>
      <c r="J125" s="56">
        <f t="shared" si="56"/>
        <v>248046.16991227542</v>
      </c>
      <c r="K125" s="57">
        <f t="shared" si="57"/>
        <v>1431.4661274815826</v>
      </c>
      <c r="L125" s="57">
        <f t="shared" si="58"/>
        <v>826.82056637425148</v>
      </c>
      <c r="M125" s="58">
        <f t="shared" si="40"/>
        <v>2258.2866938558341</v>
      </c>
      <c r="N125" s="56">
        <f t="shared" si="59"/>
        <v>0</v>
      </c>
      <c r="O125" s="57">
        <f t="shared" si="60"/>
        <v>0</v>
      </c>
      <c r="P125" s="57">
        <f t="shared" si="61"/>
        <v>0</v>
      </c>
      <c r="Q125" s="58">
        <f t="shared" si="41"/>
        <v>0</v>
      </c>
      <c r="R125" s="84">
        <f t="shared" si="62"/>
        <v>358889.22869415791</v>
      </c>
      <c r="S125" s="85">
        <f t="shared" si="63"/>
        <v>939.80090274322356</v>
      </c>
      <c r="T125" s="86">
        <f t="shared" si="42"/>
        <v>1046.7602503579606</v>
      </c>
      <c r="U125" s="87">
        <f t="shared" si="64"/>
        <v>1986.5611531011841</v>
      </c>
      <c r="V125" s="84">
        <f t="shared" si="65"/>
        <v>0</v>
      </c>
      <c r="W125" s="85">
        <f t="shared" si="66"/>
        <v>0</v>
      </c>
      <c r="X125" s="86">
        <f t="shared" si="43"/>
        <v>0</v>
      </c>
      <c r="Y125" s="87">
        <f t="shared" si="67"/>
        <v>0</v>
      </c>
      <c r="Z125" s="101">
        <f t="shared" si="68"/>
        <v>0</v>
      </c>
      <c r="AA125" s="85">
        <f t="shared" si="69"/>
        <v>0</v>
      </c>
      <c r="AB125" s="86">
        <f t="shared" si="44"/>
        <v>0</v>
      </c>
      <c r="AC125" s="87">
        <f t="shared" si="70"/>
        <v>0</v>
      </c>
      <c r="AD125" s="132">
        <f t="shared" si="73"/>
        <v>0</v>
      </c>
      <c r="AE125" s="132">
        <f t="shared" si="45"/>
        <v>0</v>
      </c>
      <c r="AF125" s="132">
        <f t="shared" si="71"/>
        <v>0</v>
      </c>
      <c r="AG125" s="133">
        <f t="shared" si="46"/>
        <v>0</v>
      </c>
      <c r="AH125" s="124">
        <f t="shared" si="72"/>
        <v>0</v>
      </c>
      <c r="AI125" s="125">
        <f t="shared" si="47"/>
        <v>0</v>
      </c>
      <c r="AJ125" s="125">
        <v>0</v>
      </c>
      <c r="AK125" s="126">
        <f t="shared" si="48"/>
        <v>0</v>
      </c>
      <c r="AL125" s="22">
        <f t="shared" si="49"/>
        <v>885214.1131558856</v>
      </c>
      <c r="AM125" s="22">
        <f t="shared" si="49"/>
        <v>3332.0163559238435</v>
      </c>
      <c r="AN125" s="22">
        <f t="shared" si="49"/>
        <v>2128.6696384025436</v>
      </c>
      <c r="AO125" s="23">
        <f t="shared" si="49"/>
        <v>5460.6859943263862</v>
      </c>
    </row>
    <row r="126" spans="1:41" x14ac:dyDescent="0.25">
      <c r="A126" s="7">
        <v>105</v>
      </c>
      <c r="B126" s="56">
        <f t="shared" si="50"/>
        <v>277317.96522375318</v>
      </c>
      <c r="C126" s="57">
        <f t="shared" si="51"/>
        <v>961.630012580928</v>
      </c>
      <c r="D126" s="57">
        <f t="shared" si="52"/>
        <v>254.20813478844045</v>
      </c>
      <c r="E126" s="58">
        <f t="shared" si="38"/>
        <v>1215.8381473693685</v>
      </c>
      <c r="F126" s="56">
        <f t="shared" si="53"/>
        <v>0</v>
      </c>
      <c r="G126" s="57">
        <f t="shared" si="54"/>
        <v>0</v>
      </c>
      <c r="H126" s="57">
        <f t="shared" si="55"/>
        <v>0</v>
      </c>
      <c r="I126" s="58">
        <f t="shared" si="39"/>
        <v>0</v>
      </c>
      <c r="J126" s="56">
        <f t="shared" si="56"/>
        <v>246614.70378479385</v>
      </c>
      <c r="K126" s="57">
        <f t="shared" si="57"/>
        <v>1436.2376812398545</v>
      </c>
      <c r="L126" s="57">
        <f t="shared" si="58"/>
        <v>822.04901261597956</v>
      </c>
      <c r="M126" s="58">
        <f t="shared" si="40"/>
        <v>2258.2866938558341</v>
      </c>
      <c r="N126" s="56">
        <f t="shared" si="59"/>
        <v>0</v>
      </c>
      <c r="O126" s="57">
        <f t="shared" si="60"/>
        <v>0</v>
      </c>
      <c r="P126" s="57">
        <f t="shared" si="61"/>
        <v>0</v>
      </c>
      <c r="Q126" s="58">
        <f t="shared" si="41"/>
        <v>0</v>
      </c>
      <c r="R126" s="84">
        <f t="shared" si="62"/>
        <v>358546.01017106703</v>
      </c>
      <c r="S126" s="85">
        <f t="shared" si="63"/>
        <v>944.11289202407397</v>
      </c>
      <c r="T126" s="86">
        <f t="shared" si="42"/>
        <v>1045.7591963322789</v>
      </c>
      <c r="U126" s="87">
        <f t="shared" si="64"/>
        <v>1989.8720883563528</v>
      </c>
      <c r="V126" s="84">
        <f t="shared" si="65"/>
        <v>0</v>
      </c>
      <c r="W126" s="85">
        <f t="shared" si="66"/>
        <v>0</v>
      </c>
      <c r="X126" s="86">
        <f t="shared" si="43"/>
        <v>0</v>
      </c>
      <c r="Y126" s="87">
        <f t="shared" si="67"/>
        <v>0</v>
      </c>
      <c r="Z126" s="101">
        <f t="shared" si="68"/>
        <v>0</v>
      </c>
      <c r="AA126" s="85">
        <f t="shared" si="69"/>
        <v>0</v>
      </c>
      <c r="AB126" s="86">
        <f t="shared" si="44"/>
        <v>0</v>
      </c>
      <c r="AC126" s="87">
        <f t="shared" si="70"/>
        <v>0</v>
      </c>
      <c r="AD126" s="132">
        <f t="shared" si="73"/>
        <v>0</v>
      </c>
      <c r="AE126" s="132">
        <f t="shared" si="45"/>
        <v>0</v>
      </c>
      <c r="AF126" s="132">
        <f t="shared" si="71"/>
        <v>0</v>
      </c>
      <c r="AG126" s="133">
        <f t="shared" si="46"/>
        <v>0</v>
      </c>
      <c r="AH126" s="124">
        <f t="shared" si="72"/>
        <v>0</v>
      </c>
      <c r="AI126" s="125">
        <f t="shared" si="47"/>
        <v>0</v>
      </c>
      <c r="AJ126" s="125">
        <v>0</v>
      </c>
      <c r="AK126" s="126">
        <f t="shared" si="48"/>
        <v>0</v>
      </c>
      <c r="AL126" s="22">
        <f t="shared" si="49"/>
        <v>882478.67917961406</v>
      </c>
      <c r="AM126" s="22">
        <f t="shared" si="49"/>
        <v>3341.9805858448567</v>
      </c>
      <c r="AN126" s="22">
        <f t="shared" si="49"/>
        <v>2122.0163437366991</v>
      </c>
      <c r="AO126" s="23">
        <f t="shared" si="49"/>
        <v>5463.9969295815554</v>
      </c>
    </row>
    <row r="127" spans="1:41" x14ac:dyDescent="0.25">
      <c r="A127" s="7">
        <v>106</v>
      </c>
      <c r="B127" s="56">
        <f t="shared" si="50"/>
        <v>276356.33521117223</v>
      </c>
      <c r="C127" s="57">
        <f t="shared" si="51"/>
        <v>962.5115067591272</v>
      </c>
      <c r="D127" s="57">
        <f t="shared" si="52"/>
        <v>253.32664061024124</v>
      </c>
      <c r="E127" s="58">
        <f t="shared" si="38"/>
        <v>1215.8381473693685</v>
      </c>
      <c r="F127" s="56">
        <f t="shared" si="53"/>
        <v>0</v>
      </c>
      <c r="G127" s="57">
        <f t="shared" si="54"/>
        <v>0</v>
      </c>
      <c r="H127" s="57">
        <f t="shared" si="55"/>
        <v>0</v>
      </c>
      <c r="I127" s="58">
        <f t="shared" si="39"/>
        <v>0</v>
      </c>
      <c r="J127" s="56">
        <f t="shared" si="56"/>
        <v>245178.466103554</v>
      </c>
      <c r="K127" s="57">
        <f t="shared" si="57"/>
        <v>1441.0251401773207</v>
      </c>
      <c r="L127" s="57">
        <f t="shared" si="58"/>
        <v>817.26155367851345</v>
      </c>
      <c r="M127" s="58">
        <f t="shared" si="40"/>
        <v>2258.2866938558341</v>
      </c>
      <c r="N127" s="56">
        <f t="shared" si="59"/>
        <v>0</v>
      </c>
      <c r="O127" s="57">
        <f t="shared" si="60"/>
        <v>0</v>
      </c>
      <c r="P127" s="57">
        <f t="shared" si="61"/>
        <v>0</v>
      </c>
      <c r="Q127" s="58">
        <f t="shared" si="41"/>
        <v>0</v>
      </c>
      <c r="R127" s="84">
        <f t="shared" si="62"/>
        <v>358197.90044117469</v>
      </c>
      <c r="S127" s="85">
        <f t="shared" si="63"/>
        <v>948.44466555018721</v>
      </c>
      <c r="T127" s="86">
        <f t="shared" si="42"/>
        <v>1044.7438762867596</v>
      </c>
      <c r="U127" s="87">
        <f t="shared" si="64"/>
        <v>1993.1885418369468</v>
      </c>
      <c r="V127" s="84">
        <f t="shared" si="65"/>
        <v>0</v>
      </c>
      <c r="W127" s="85">
        <f t="shared" si="66"/>
        <v>0</v>
      </c>
      <c r="X127" s="86">
        <f t="shared" si="43"/>
        <v>0</v>
      </c>
      <c r="Y127" s="87">
        <f t="shared" si="67"/>
        <v>0</v>
      </c>
      <c r="Z127" s="101">
        <f t="shared" si="68"/>
        <v>0</v>
      </c>
      <c r="AA127" s="85">
        <f t="shared" si="69"/>
        <v>0</v>
      </c>
      <c r="AB127" s="86">
        <f t="shared" si="44"/>
        <v>0</v>
      </c>
      <c r="AC127" s="87">
        <f t="shared" si="70"/>
        <v>0</v>
      </c>
      <c r="AD127" s="132">
        <f t="shared" si="73"/>
        <v>0</v>
      </c>
      <c r="AE127" s="132">
        <f t="shared" si="45"/>
        <v>0</v>
      </c>
      <c r="AF127" s="132">
        <f t="shared" si="71"/>
        <v>0</v>
      </c>
      <c r="AG127" s="133">
        <f t="shared" si="46"/>
        <v>0</v>
      </c>
      <c r="AH127" s="124">
        <f t="shared" si="72"/>
        <v>0</v>
      </c>
      <c r="AI127" s="125">
        <f t="shared" si="47"/>
        <v>0</v>
      </c>
      <c r="AJ127" s="125">
        <v>0</v>
      </c>
      <c r="AK127" s="126">
        <f t="shared" si="48"/>
        <v>0</v>
      </c>
      <c r="AL127" s="22">
        <f t="shared" si="49"/>
        <v>879732.70175590087</v>
      </c>
      <c r="AM127" s="22">
        <f t="shared" si="49"/>
        <v>3351.981312486635</v>
      </c>
      <c r="AN127" s="22">
        <f t="shared" si="49"/>
        <v>2115.3320705755141</v>
      </c>
      <c r="AO127" s="23">
        <f t="shared" si="49"/>
        <v>5467.3133830621491</v>
      </c>
    </row>
    <row r="128" spans="1:41" x14ac:dyDescent="0.25">
      <c r="A128" s="7">
        <v>107</v>
      </c>
      <c r="B128" s="56">
        <f t="shared" si="50"/>
        <v>275393.82370441308</v>
      </c>
      <c r="C128" s="57">
        <f t="shared" si="51"/>
        <v>963.39380897365641</v>
      </c>
      <c r="D128" s="57">
        <f t="shared" si="52"/>
        <v>252.44433839571201</v>
      </c>
      <c r="E128" s="58">
        <f t="shared" si="38"/>
        <v>1215.8381473693685</v>
      </c>
      <c r="F128" s="56">
        <f t="shared" si="53"/>
        <v>0</v>
      </c>
      <c r="G128" s="57">
        <f t="shared" si="54"/>
        <v>0</v>
      </c>
      <c r="H128" s="57">
        <f t="shared" si="55"/>
        <v>0</v>
      </c>
      <c r="I128" s="58">
        <f t="shared" si="39"/>
        <v>0</v>
      </c>
      <c r="J128" s="56">
        <f t="shared" si="56"/>
        <v>243737.44096337669</v>
      </c>
      <c r="K128" s="57">
        <f t="shared" si="57"/>
        <v>1445.828557311245</v>
      </c>
      <c r="L128" s="57">
        <f t="shared" si="58"/>
        <v>812.45813654458902</v>
      </c>
      <c r="M128" s="58">
        <f t="shared" si="40"/>
        <v>2258.2866938558341</v>
      </c>
      <c r="N128" s="56">
        <f t="shared" si="59"/>
        <v>0</v>
      </c>
      <c r="O128" s="57">
        <f t="shared" si="60"/>
        <v>0</v>
      </c>
      <c r="P128" s="57">
        <f t="shared" si="61"/>
        <v>0</v>
      </c>
      <c r="Q128" s="58">
        <f t="shared" si="41"/>
        <v>0</v>
      </c>
      <c r="R128" s="84">
        <f t="shared" si="62"/>
        <v>357844.87153525057</v>
      </c>
      <c r="S128" s="85">
        <f t="shared" si="63"/>
        <v>952.79631409552758</v>
      </c>
      <c r="T128" s="86">
        <f t="shared" si="42"/>
        <v>1043.7142086444808</v>
      </c>
      <c r="U128" s="87">
        <f t="shared" si="64"/>
        <v>1996.5105227400084</v>
      </c>
      <c r="V128" s="84">
        <f t="shared" si="65"/>
        <v>0</v>
      </c>
      <c r="W128" s="85">
        <f t="shared" si="66"/>
        <v>0</v>
      </c>
      <c r="X128" s="86">
        <f t="shared" si="43"/>
        <v>0</v>
      </c>
      <c r="Y128" s="87">
        <f t="shared" si="67"/>
        <v>0</v>
      </c>
      <c r="Z128" s="101">
        <f t="shared" si="68"/>
        <v>0</v>
      </c>
      <c r="AA128" s="85">
        <f t="shared" si="69"/>
        <v>0</v>
      </c>
      <c r="AB128" s="86">
        <f t="shared" si="44"/>
        <v>0</v>
      </c>
      <c r="AC128" s="87">
        <f t="shared" si="70"/>
        <v>0</v>
      </c>
      <c r="AD128" s="132">
        <f t="shared" si="73"/>
        <v>0</v>
      </c>
      <c r="AE128" s="132">
        <f t="shared" si="45"/>
        <v>0</v>
      </c>
      <c r="AF128" s="132">
        <f t="shared" si="71"/>
        <v>0</v>
      </c>
      <c r="AG128" s="133">
        <f t="shared" si="46"/>
        <v>0</v>
      </c>
      <c r="AH128" s="124">
        <f t="shared" si="72"/>
        <v>0</v>
      </c>
      <c r="AI128" s="125">
        <f t="shared" si="47"/>
        <v>0</v>
      </c>
      <c r="AJ128" s="125">
        <v>0</v>
      </c>
      <c r="AK128" s="126">
        <f t="shared" si="48"/>
        <v>0</v>
      </c>
      <c r="AL128" s="22">
        <f t="shared" si="49"/>
        <v>876976.13620304037</v>
      </c>
      <c r="AM128" s="22">
        <f t="shared" si="49"/>
        <v>3362.018680380429</v>
      </c>
      <c r="AN128" s="22">
        <f t="shared" si="49"/>
        <v>2108.6166835847816</v>
      </c>
      <c r="AO128" s="23">
        <f t="shared" si="49"/>
        <v>5470.6353639652107</v>
      </c>
    </row>
    <row r="129" spans="1:41" x14ac:dyDescent="0.25">
      <c r="A129" s="7">
        <v>108</v>
      </c>
      <c r="B129" s="56">
        <f t="shared" si="50"/>
        <v>274430.42989543942</v>
      </c>
      <c r="C129" s="57">
        <f t="shared" si="51"/>
        <v>964.27691996521571</v>
      </c>
      <c r="D129" s="57">
        <f t="shared" si="52"/>
        <v>251.56122740415282</v>
      </c>
      <c r="E129" s="58">
        <f t="shared" si="38"/>
        <v>1215.8381473693685</v>
      </c>
      <c r="F129" s="56">
        <f t="shared" si="53"/>
        <v>0</v>
      </c>
      <c r="G129" s="57">
        <f t="shared" si="54"/>
        <v>0</v>
      </c>
      <c r="H129" s="57">
        <f t="shared" si="55"/>
        <v>0</v>
      </c>
      <c r="I129" s="58">
        <f t="shared" si="39"/>
        <v>0</v>
      </c>
      <c r="J129" s="56">
        <f t="shared" si="56"/>
        <v>242291.61240606545</v>
      </c>
      <c r="K129" s="57">
        <f t="shared" si="57"/>
        <v>1450.6479858356158</v>
      </c>
      <c r="L129" s="57">
        <f t="shared" si="58"/>
        <v>807.63870802021825</v>
      </c>
      <c r="M129" s="58">
        <f t="shared" si="40"/>
        <v>2258.2866938558341</v>
      </c>
      <c r="N129" s="56">
        <f t="shared" si="59"/>
        <v>0</v>
      </c>
      <c r="O129" s="57">
        <f t="shared" si="60"/>
        <v>0</v>
      </c>
      <c r="P129" s="57">
        <f t="shared" si="61"/>
        <v>0</v>
      </c>
      <c r="Q129" s="58">
        <f t="shared" si="41"/>
        <v>0</v>
      </c>
      <c r="R129" s="84">
        <f t="shared" si="62"/>
        <v>357486.89534652361</v>
      </c>
      <c r="S129" s="85">
        <f t="shared" si="63"/>
        <v>957.16792885054792</v>
      </c>
      <c r="T129" s="86">
        <f t="shared" si="42"/>
        <v>1042.6701114273606</v>
      </c>
      <c r="U129" s="87">
        <f t="shared" si="64"/>
        <v>1999.8380402779085</v>
      </c>
      <c r="V129" s="84">
        <f t="shared" si="65"/>
        <v>0</v>
      </c>
      <c r="W129" s="85">
        <f t="shared" si="66"/>
        <v>0</v>
      </c>
      <c r="X129" s="86">
        <f t="shared" si="43"/>
        <v>0</v>
      </c>
      <c r="Y129" s="87">
        <f t="shared" si="67"/>
        <v>0</v>
      </c>
      <c r="Z129" s="101">
        <f t="shared" si="68"/>
        <v>0</v>
      </c>
      <c r="AA129" s="85">
        <f t="shared" si="69"/>
        <v>0</v>
      </c>
      <c r="AB129" s="86">
        <f t="shared" si="44"/>
        <v>0</v>
      </c>
      <c r="AC129" s="87">
        <f t="shared" si="70"/>
        <v>0</v>
      </c>
      <c r="AD129" s="132">
        <f t="shared" si="73"/>
        <v>0</v>
      </c>
      <c r="AE129" s="132">
        <f t="shared" si="45"/>
        <v>0</v>
      </c>
      <c r="AF129" s="132">
        <f t="shared" si="71"/>
        <v>0</v>
      </c>
      <c r="AG129" s="133">
        <f t="shared" si="46"/>
        <v>0</v>
      </c>
      <c r="AH129" s="124">
        <f t="shared" si="72"/>
        <v>0</v>
      </c>
      <c r="AI129" s="125">
        <f t="shared" si="47"/>
        <v>0</v>
      </c>
      <c r="AJ129" s="125">
        <v>0</v>
      </c>
      <c r="AK129" s="126">
        <f t="shared" si="48"/>
        <v>0</v>
      </c>
      <c r="AL129" s="22">
        <f t="shared" si="49"/>
        <v>874208.93764802848</v>
      </c>
      <c r="AM129" s="22">
        <f t="shared" si="49"/>
        <v>3372.0928346513797</v>
      </c>
      <c r="AN129" s="22">
        <f t="shared" si="49"/>
        <v>2101.8700468517318</v>
      </c>
      <c r="AO129" s="23">
        <f t="shared" si="49"/>
        <v>5473.962881503111</v>
      </c>
    </row>
    <row r="130" spans="1:41" x14ac:dyDescent="0.25">
      <c r="A130" s="7">
        <v>109</v>
      </c>
      <c r="B130" s="56">
        <f t="shared" si="50"/>
        <v>273466.15297547419</v>
      </c>
      <c r="C130" s="57">
        <f t="shared" si="51"/>
        <v>965.1608404751837</v>
      </c>
      <c r="D130" s="57">
        <f t="shared" si="52"/>
        <v>250.67730689418471</v>
      </c>
      <c r="E130" s="58">
        <f t="shared" si="38"/>
        <v>1215.8381473693685</v>
      </c>
      <c r="F130" s="56">
        <f t="shared" si="53"/>
        <v>0</v>
      </c>
      <c r="G130" s="57">
        <f t="shared" si="54"/>
        <v>0</v>
      </c>
      <c r="H130" s="57">
        <f t="shared" si="55"/>
        <v>0</v>
      </c>
      <c r="I130" s="58">
        <f t="shared" si="39"/>
        <v>0</v>
      </c>
      <c r="J130" s="56">
        <f t="shared" si="56"/>
        <v>240840.96442022984</v>
      </c>
      <c r="K130" s="57">
        <f t="shared" si="57"/>
        <v>1455.4834791217345</v>
      </c>
      <c r="L130" s="57">
        <f t="shared" si="58"/>
        <v>802.80321473409947</v>
      </c>
      <c r="M130" s="58">
        <f t="shared" si="40"/>
        <v>2258.2866938558341</v>
      </c>
      <c r="N130" s="56">
        <f t="shared" si="59"/>
        <v>0</v>
      </c>
      <c r="O130" s="57">
        <f t="shared" si="60"/>
        <v>0</v>
      </c>
      <c r="P130" s="57">
        <f t="shared" si="61"/>
        <v>0</v>
      </c>
      <c r="Q130" s="58">
        <f t="shared" si="41"/>
        <v>0</v>
      </c>
      <c r="R130" s="84">
        <f t="shared" si="62"/>
        <v>357123.94363003585</v>
      </c>
      <c r="S130" s="85">
        <f t="shared" si="63"/>
        <v>961.55960142410049</v>
      </c>
      <c r="T130" s="86">
        <f t="shared" si="42"/>
        <v>1041.6115022542713</v>
      </c>
      <c r="U130" s="87">
        <f t="shared" si="64"/>
        <v>2003.1711036783718</v>
      </c>
      <c r="V130" s="84">
        <f t="shared" si="65"/>
        <v>0</v>
      </c>
      <c r="W130" s="85">
        <f t="shared" si="66"/>
        <v>0</v>
      </c>
      <c r="X130" s="86">
        <f t="shared" si="43"/>
        <v>0</v>
      </c>
      <c r="Y130" s="87">
        <f t="shared" si="67"/>
        <v>0</v>
      </c>
      <c r="Z130" s="101">
        <f t="shared" si="68"/>
        <v>0</v>
      </c>
      <c r="AA130" s="85">
        <f t="shared" si="69"/>
        <v>0</v>
      </c>
      <c r="AB130" s="86">
        <f t="shared" si="44"/>
        <v>0</v>
      </c>
      <c r="AC130" s="87">
        <f t="shared" si="70"/>
        <v>0</v>
      </c>
      <c r="AD130" s="132">
        <f t="shared" si="73"/>
        <v>0</v>
      </c>
      <c r="AE130" s="132">
        <f t="shared" si="45"/>
        <v>0</v>
      </c>
      <c r="AF130" s="132">
        <f t="shared" si="71"/>
        <v>0</v>
      </c>
      <c r="AG130" s="133">
        <f t="shared" si="46"/>
        <v>0</v>
      </c>
      <c r="AH130" s="124">
        <f t="shared" si="72"/>
        <v>0</v>
      </c>
      <c r="AI130" s="125">
        <f t="shared" si="47"/>
        <v>0</v>
      </c>
      <c r="AJ130" s="125">
        <v>0</v>
      </c>
      <c r="AK130" s="126">
        <f t="shared" si="48"/>
        <v>0</v>
      </c>
      <c r="AL130" s="22">
        <f t="shared" si="49"/>
        <v>871431.06102573988</v>
      </c>
      <c r="AM130" s="22">
        <f t="shared" si="49"/>
        <v>3382.2039210210187</v>
      </c>
      <c r="AN130" s="22">
        <f t="shared" si="49"/>
        <v>2095.0920238825556</v>
      </c>
      <c r="AO130" s="23">
        <f t="shared" si="49"/>
        <v>5477.2959449035743</v>
      </c>
    </row>
    <row r="131" spans="1:41" x14ac:dyDescent="0.25">
      <c r="A131" s="7">
        <v>110</v>
      </c>
      <c r="B131" s="56">
        <f t="shared" si="50"/>
        <v>272500.99213499902</v>
      </c>
      <c r="C131" s="57">
        <f t="shared" si="51"/>
        <v>966.04557124561939</v>
      </c>
      <c r="D131" s="57">
        <f t="shared" si="52"/>
        <v>249.79257612374911</v>
      </c>
      <c r="E131" s="58">
        <f t="shared" si="38"/>
        <v>1215.8381473693685</v>
      </c>
      <c r="F131" s="56">
        <f t="shared" si="53"/>
        <v>0</v>
      </c>
      <c r="G131" s="57">
        <f t="shared" si="54"/>
        <v>0</v>
      </c>
      <c r="H131" s="57">
        <f t="shared" si="55"/>
        <v>0</v>
      </c>
      <c r="I131" s="58">
        <f t="shared" si="39"/>
        <v>0</v>
      </c>
      <c r="J131" s="56">
        <f t="shared" si="56"/>
        <v>239385.48094110811</v>
      </c>
      <c r="K131" s="57">
        <f t="shared" si="57"/>
        <v>1460.3350907188069</v>
      </c>
      <c r="L131" s="57">
        <f t="shared" si="58"/>
        <v>797.95160313702706</v>
      </c>
      <c r="M131" s="58">
        <f t="shared" si="40"/>
        <v>2258.2866938558341</v>
      </c>
      <c r="N131" s="56">
        <f t="shared" si="59"/>
        <v>0</v>
      </c>
      <c r="O131" s="57">
        <f t="shared" si="60"/>
        <v>0</v>
      </c>
      <c r="P131" s="57">
        <f t="shared" si="61"/>
        <v>0</v>
      </c>
      <c r="Q131" s="58">
        <f t="shared" si="41"/>
        <v>0</v>
      </c>
      <c r="R131" s="84">
        <f t="shared" si="62"/>
        <v>356755.98800199281</v>
      </c>
      <c r="S131" s="85">
        <f t="shared" si="63"/>
        <v>965.97142384535664</v>
      </c>
      <c r="T131" s="86">
        <f t="shared" si="42"/>
        <v>1040.5382983391457</v>
      </c>
      <c r="U131" s="87">
        <f t="shared" si="64"/>
        <v>2006.5097221845024</v>
      </c>
      <c r="V131" s="84">
        <f t="shared" si="65"/>
        <v>0</v>
      </c>
      <c r="W131" s="85">
        <f t="shared" si="66"/>
        <v>0</v>
      </c>
      <c r="X131" s="86">
        <f t="shared" si="43"/>
        <v>0</v>
      </c>
      <c r="Y131" s="87">
        <f t="shared" si="67"/>
        <v>0</v>
      </c>
      <c r="Z131" s="101">
        <f t="shared" si="68"/>
        <v>0</v>
      </c>
      <c r="AA131" s="85">
        <f t="shared" si="69"/>
        <v>0</v>
      </c>
      <c r="AB131" s="86">
        <f t="shared" si="44"/>
        <v>0</v>
      </c>
      <c r="AC131" s="87">
        <f t="shared" si="70"/>
        <v>0</v>
      </c>
      <c r="AD131" s="132">
        <f t="shared" si="73"/>
        <v>0</v>
      </c>
      <c r="AE131" s="132">
        <f t="shared" si="45"/>
        <v>0</v>
      </c>
      <c r="AF131" s="132">
        <f t="shared" si="71"/>
        <v>0</v>
      </c>
      <c r="AG131" s="133">
        <f t="shared" si="46"/>
        <v>0</v>
      </c>
      <c r="AH131" s="124">
        <f t="shared" si="72"/>
        <v>0</v>
      </c>
      <c r="AI131" s="125">
        <f t="shared" si="47"/>
        <v>0</v>
      </c>
      <c r="AJ131" s="125">
        <v>0</v>
      </c>
      <c r="AK131" s="126">
        <f t="shared" si="48"/>
        <v>0</v>
      </c>
      <c r="AL131" s="22">
        <f t="shared" si="49"/>
        <v>868642.46107809991</v>
      </c>
      <c r="AM131" s="22">
        <f t="shared" si="49"/>
        <v>3392.3520858097831</v>
      </c>
      <c r="AN131" s="22">
        <f t="shared" si="49"/>
        <v>2088.282477599922</v>
      </c>
      <c r="AO131" s="23">
        <f t="shared" si="49"/>
        <v>5480.6345634097052</v>
      </c>
    </row>
    <row r="132" spans="1:41" x14ac:dyDescent="0.25">
      <c r="A132" s="7">
        <v>111</v>
      </c>
      <c r="B132" s="56">
        <f t="shared" si="50"/>
        <v>271534.94656375342</v>
      </c>
      <c r="C132" s="57">
        <f t="shared" si="51"/>
        <v>966.93111301926115</v>
      </c>
      <c r="D132" s="57">
        <f t="shared" si="52"/>
        <v>248.90703435010732</v>
      </c>
      <c r="E132" s="58">
        <f t="shared" si="38"/>
        <v>1215.8381473693685</v>
      </c>
      <c r="F132" s="56">
        <f t="shared" si="53"/>
        <v>0</v>
      </c>
      <c r="G132" s="57">
        <f t="shared" si="54"/>
        <v>0</v>
      </c>
      <c r="H132" s="57">
        <f t="shared" si="55"/>
        <v>0</v>
      </c>
      <c r="I132" s="58">
        <f t="shared" si="39"/>
        <v>0</v>
      </c>
      <c r="J132" s="56">
        <f t="shared" si="56"/>
        <v>237925.14585038929</v>
      </c>
      <c r="K132" s="57">
        <f t="shared" si="57"/>
        <v>1465.2028743545363</v>
      </c>
      <c r="L132" s="57">
        <f t="shared" si="58"/>
        <v>793.08381950129774</v>
      </c>
      <c r="M132" s="58">
        <f t="shared" si="40"/>
        <v>2258.2866938558341</v>
      </c>
      <c r="N132" s="56">
        <f t="shared" si="59"/>
        <v>0</v>
      </c>
      <c r="O132" s="57">
        <f t="shared" si="60"/>
        <v>0</v>
      </c>
      <c r="P132" s="57">
        <f t="shared" si="61"/>
        <v>0</v>
      </c>
      <c r="Q132" s="58">
        <f t="shared" si="41"/>
        <v>0</v>
      </c>
      <c r="R132" s="84">
        <f t="shared" si="62"/>
        <v>356382.99993911106</v>
      </c>
      <c r="S132" s="85">
        <f t="shared" si="63"/>
        <v>970.40348856573587</v>
      </c>
      <c r="T132" s="86">
        <f t="shared" si="42"/>
        <v>1039.4504164890741</v>
      </c>
      <c r="U132" s="87">
        <f t="shared" si="64"/>
        <v>2009.85390505481</v>
      </c>
      <c r="V132" s="84">
        <f t="shared" si="65"/>
        <v>0</v>
      </c>
      <c r="W132" s="85">
        <f t="shared" si="66"/>
        <v>0</v>
      </c>
      <c r="X132" s="86">
        <f t="shared" si="43"/>
        <v>0</v>
      </c>
      <c r="Y132" s="87">
        <f t="shared" si="67"/>
        <v>0</v>
      </c>
      <c r="Z132" s="101">
        <f t="shared" si="68"/>
        <v>0</v>
      </c>
      <c r="AA132" s="85">
        <f t="shared" si="69"/>
        <v>0</v>
      </c>
      <c r="AB132" s="86">
        <f t="shared" si="44"/>
        <v>0</v>
      </c>
      <c r="AC132" s="87">
        <f t="shared" si="70"/>
        <v>0</v>
      </c>
      <c r="AD132" s="132">
        <f t="shared" si="73"/>
        <v>0</v>
      </c>
      <c r="AE132" s="132">
        <f t="shared" si="45"/>
        <v>0</v>
      </c>
      <c r="AF132" s="132">
        <f t="shared" si="71"/>
        <v>0</v>
      </c>
      <c r="AG132" s="133">
        <f t="shared" si="46"/>
        <v>0</v>
      </c>
      <c r="AH132" s="124">
        <f t="shared" si="72"/>
        <v>0</v>
      </c>
      <c r="AI132" s="125">
        <f t="shared" si="47"/>
        <v>0</v>
      </c>
      <c r="AJ132" s="125">
        <v>0</v>
      </c>
      <c r="AK132" s="126">
        <f t="shared" si="48"/>
        <v>0</v>
      </c>
      <c r="AL132" s="22">
        <f t="shared" si="49"/>
        <v>865843.09235325374</v>
      </c>
      <c r="AM132" s="22">
        <f t="shared" si="49"/>
        <v>3402.5374759395336</v>
      </c>
      <c r="AN132" s="22">
        <f t="shared" si="49"/>
        <v>2081.4412703404792</v>
      </c>
      <c r="AO132" s="23">
        <f t="shared" si="49"/>
        <v>5483.9787462800123</v>
      </c>
    </row>
    <row r="133" spans="1:41" x14ac:dyDescent="0.25">
      <c r="A133" s="7">
        <v>112</v>
      </c>
      <c r="B133" s="56">
        <f t="shared" si="50"/>
        <v>270568.01545073418</v>
      </c>
      <c r="C133" s="57">
        <f t="shared" si="51"/>
        <v>967.81746653952882</v>
      </c>
      <c r="D133" s="57">
        <f t="shared" si="52"/>
        <v>248.02068082983968</v>
      </c>
      <c r="E133" s="58">
        <f t="shared" si="38"/>
        <v>1215.8381473693685</v>
      </c>
      <c r="F133" s="56">
        <f t="shared" si="53"/>
        <v>0</v>
      </c>
      <c r="G133" s="57">
        <f t="shared" si="54"/>
        <v>0</v>
      </c>
      <c r="H133" s="57">
        <f t="shared" si="55"/>
        <v>0</v>
      </c>
      <c r="I133" s="58">
        <f t="shared" si="39"/>
        <v>0</v>
      </c>
      <c r="J133" s="56">
        <f t="shared" si="56"/>
        <v>236459.94297603477</v>
      </c>
      <c r="K133" s="57">
        <f t="shared" si="57"/>
        <v>1470.0868839357181</v>
      </c>
      <c r="L133" s="57">
        <f t="shared" si="58"/>
        <v>788.19980992011597</v>
      </c>
      <c r="M133" s="58">
        <f t="shared" si="40"/>
        <v>2258.2866938558341</v>
      </c>
      <c r="N133" s="56">
        <f t="shared" si="59"/>
        <v>0</v>
      </c>
      <c r="O133" s="57">
        <f t="shared" si="60"/>
        <v>0</v>
      </c>
      <c r="P133" s="57">
        <f t="shared" si="61"/>
        <v>0</v>
      </c>
      <c r="Q133" s="58">
        <f t="shared" si="41"/>
        <v>0</v>
      </c>
      <c r="R133" s="84">
        <f t="shared" si="62"/>
        <v>356004.95077796286</v>
      </c>
      <c r="S133" s="85">
        <f t="shared" si="63"/>
        <v>974.85588846084283</v>
      </c>
      <c r="T133" s="86">
        <f t="shared" si="42"/>
        <v>1038.3477731023918</v>
      </c>
      <c r="U133" s="87">
        <f t="shared" si="64"/>
        <v>2013.2036615632346</v>
      </c>
      <c r="V133" s="84">
        <f t="shared" si="65"/>
        <v>0</v>
      </c>
      <c r="W133" s="85">
        <f t="shared" si="66"/>
        <v>0</v>
      </c>
      <c r="X133" s="86">
        <f t="shared" si="43"/>
        <v>0</v>
      </c>
      <c r="Y133" s="87">
        <f t="shared" si="67"/>
        <v>0</v>
      </c>
      <c r="Z133" s="101">
        <f t="shared" si="68"/>
        <v>0</v>
      </c>
      <c r="AA133" s="85">
        <f t="shared" si="69"/>
        <v>0</v>
      </c>
      <c r="AB133" s="86">
        <f t="shared" si="44"/>
        <v>0</v>
      </c>
      <c r="AC133" s="87">
        <f t="shared" si="70"/>
        <v>0</v>
      </c>
      <c r="AD133" s="132">
        <f t="shared" si="73"/>
        <v>0</v>
      </c>
      <c r="AE133" s="132">
        <f t="shared" si="45"/>
        <v>0</v>
      </c>
      <c r="AF133" s="132">
        <f t="shared" si="71"/>
        <v>0</v>
      </c>
      <c r="AG133" s="133">
        <f t="shared" si="46"/>
        <v>0</v>
      </c>
      <c r="AH133" s="124">
        <f t="shared" si="72"/>
        <v>0</v>
      </c>
      <c r="AI133" s="125">
        <f t="shared" si="47"/>
        <v>0</v>
      </c>
      <c r="AJ133" s="125">
        <v>0</v>
      </c>
      <c r="AK133" s="126">
        <f t="shared" si="48"/>
        <v>0</v>
      </c>
      <c r="AL133" s="22">
        <f t="shared" si="49"/>
        <v>863032.90920473181</v>
      </c>
      <c r="AM133" s="22">
        <f t="shared" si="49"/>
        <v>3412.76023893609</v>
      </c>
      <c r="AN133" s="22">
        <f t="shared" si="49"/>
        <v>2074.5682638523476</v>
      </c>
      <c r="AO133" s="23">
        <f t="shared" si="49"/>
        <v>5487.3285027884376</v>
      </c>
    </row>
    <row r="134" spans="1:41" x14ac:dyDescent="0.25">
      <c r="A134" s="7">
        <v>113</v>
      </c>
      <c r="B134" s="56">
        <f t="shared" si="50"/>
        <v>269600.19798419467</v>
      </c>
      <c r="C134" s="57">
        <f t="shared" si="51"/>
        <v>968.70463255052334</v>
      </c>
      <c r="D134" s="57">
        <f t="shared" si="52"/>
        <v>247.13351481884513</v>
      </c>
      <c r="E134" s="58">
        <f t="shared" si="38"/>
        <v>1215.8381473693685</v>
      </c>
      <c r="F134" s="56">
        <f t="shared" si="53"/>
        <v>0</v>
      </c>
      <c r="G134" s="57">
        <f t="shared" si="54"/>
        <v>0</v>
      </c>
      <c r="H134" s="57">
        <f t="shared" si="55"/>
        <v>0</v>
      </c>
      <c r="I134" s="58">
        <f t="shared" si="39"/>
        <v>0</v>
      </c>
      <c r="J134" s="56">
        <f t="shared" si="56"/>
        <v>234989.85609209904</v>
      </c>
      <c r="K134" s="57">
        <f t="shared" si="57"/>
        <v>1474.9871735488373</v>
      </c>
      <c r="L134" s="57">
        <f t="shared" si="58"/>
        <v>783.2995203069969</v>
      </c>
      <c r="M134" s="58">
        <f t="shared" si="40"/>
        <v>2258.2866938558341</v>
      </c>
      <c r="N134" s="56">
        <f t="shared" si="59"/>
        <v>0</v>
      </c>
      <c r="O134" s="57">
        <f t="shared" si="60"/>
        <v>0</v>
      </c>
      <c r="P134" s="57">
        <f t="shared" si="61"/>
        <v>0</v>
      </c>
      <c r="Q134" s="58">
        <f t="shared" si="41"/>
        <v>0</v>
      </c>
      <c r="R134" s="84">
        <f t="shared" si="62"/>
        <v>355621.81171431788</v>
      </c>
      <c r="S134" s="85">
        <f t="shared" si="63"/>
        <v>979.32871683241274</v>
      </c>
      <c r="T134" s="86">
        <f t="shared" si="42"/>
        <v>1037.2302841667606</v>
      </c>
      <c r="U134" s="87">
        <f t="shared" si="64"/>
        <v>2016.5590009991733</v>
      </c>
      <c r="V134" s="84">
        <f t="shared" si="65"/>
        <v>0</v>
      </c>
      <c r="W134" s="85">
        <f t="shared" si="66"/>
        <v>0</v>
      </c>
      <c r="X134" s="86">
        <f t="shared" si="43"/>
        <v>0</v>
      </c>
      <c r="Y134" s="87">
        <f t="shared" si="67"/>
        <v>0</v>
      </c>
      <c r="Z134" s="101">
        <f t="shared" si="68"/>
        <v>0</v>
      </c>
      <c r="AA134" s="85">
        <f t="shared" si="69"/>
        <v>0</v>
      </c>
      <c r="AB134" s="86">
        <f t="shared" si="44"/>
        <v>0</v>
      </c>
      <c r="AC134" s="87">
        <f t="shared" si="70"/>
        <v>0</v>
      </c>
      <c r="AD134" s="132">
        <f t="shared" si="73"/>
        <v>0</v>
      </c>
      <c r="AE134" s="132">
        <f t="shared" si="45"/>
        <v>0</v>
      </c>
      <c r="AF134" s="132">
        <f t="shared" si="71"/>
        <v>0</v>
      </c>
      <c r="AG134" s="133">
        <f t="shared" si="46"/>
        <v>0</v>
      </c>
      <c r="AH134" s="124">
        <f t="shared" si="72"/>
        <v>0</v>
      </c>
      <c r="AI134" s="125">
        <f t="shared" si="47"/>
        <v>0</v>
      </c>
      <c r="AJ134" s="125">
        <v>0</v>
      </c>
      <c r="AK134" s="126">
        <f t="shared" si="48"/>
        <v>0</v>
      </c>
      <c r="AL134" s="22">
        <f t="shared" si="49"/>
        <v>860211.8657906116</v>
      </c>
      <c r="AM134" s="22">
        <f t="shared" si="49"/>
        <v>3423.0205229317735</v>
      </c>
      <c r="AN134" s="22">
        <f t="shared" si="49"/>
        <v>2067.6633192926029</v>
      </c>
      <c r="AO134" s="23">
        <f t="shared" si="49"/>
        <v>5490.6838422243763</v>
      </c>
    </row>
    <row r="135" spans="1:41" x14ac:dyDescent="0.25">
      <c r="A135" s="7">
        <v>114</v>
      </c>
      <c r="B135" s="56">
        <f t="shared" si="50"/>
        <v>268631.49335164414</v>
      </c>
      <c r="C135" s="57">
        <f t="shared" si="51"/>
        <v>969.59261179702798</v>
      </c>
      <c r="D135" s="57">
        <f t="shared" si="52"/>
        <v>246.24553557234049</v>
      </c>
      <c r="E135" s="58">
        <f t="shared" si="38"/>
        <v>1215.8381473693685</v>
      </c>
      <c r="F135" s="56">
        <f t="shared" si="53"/>
        <v>0</v>
      </c>
      <c r="G135" s="57">
        <f t="shared" si="54"/>
        <v>0</v>
      </c>
      <c r="H135" s="57">
        <f t="shared" si="55"/>
        <v>0</v>
      </c>
      <c r="I135" s="58">
        <f t="shared" si="39"/>
        <v>0</v>
      </c>
      <c r="J135" s="56">
        <f t="shared" si="56"/>
        <v>233514.8689185502</v>
      </c>
      <c r="K135" s="57">
        <f t="shared" si="57"/>
        <v>1479.9037974606667</v>
      </c>
      <c r="L135" s="57">
        <f t="shared" si="58"/>
        <v>778.38289639516734</v>
      </c>
      <c r="M135" s="58">
        <f t="shared" si="40"/>
        <v>2258.2866938558341</v>
      </c>
      <c r="N135" s="56">
        <f t="shared" si="59"/>
        <v>0</v>
      </c>
      <c r="O135" s="57">
        <f t="shared" si="60"/>
        <v>0</v>
      </c>
      <c r="P135" s="57">
        <f t="shared" si="61"/>
        <v>0</v>
      </c>
      <c r="Q135" s="58">
        <f t="shared" si="41"/>
        <v>0</v>
      </c>
      <c r="R135" s="84">
        <f t="shared" si="62"/>
        <v>355233.55380248133</v>
      </c>
      <c r="S135" s="85">
        <f t="shared" si="63"/>
        <v>983.82206741026812</v>
      </c>
      <c r="T135" s="86">
        <f t="shared" si="42"/>
        <v>1036.0978652572373</v>
      </c>
      <c r="U135" s="87">
        <f t="shared" si="64"/>
        <v>2019.9199326675055</v>
      </c>
      <c r="V135" s="84">
        <f t="shared" si="65"/>
        <v>0</v>
      </c>
      <c r="W135" s="85">
        <f t="shared" si="66"/>
        <v>0</v>
      </c>
      <c r="X135" s="86">
        <f t="shared" si="43"/>
        <v>0</v>
      </c>
      <c r="Y135" s="87">
        <f t="shared" si="67"/>
        <v>0</v>
      </c>
      <c r="Z135" s="101">
        <f t="shared" si="68"/>
        <v>0</v>
      </c>
      <c r="AA135" s="85">
        <f t="shared" si="69"/>
        <v>0</v>
      </c>
      <c r="AB135" s="86">
        <f t="shared" si="44"/>
        <v>0</v>
      </c>
      <c r="AC135" s="87">
        <f t="shared" si="70"/>
        <v>0</v>
      </c>
      <c r="AD135" s="132">
        <f t="shared" si="73"/>
        <v>0</v>
      </c>
      <c r="AE135" s="132">
        <f t="shared" si="45"/>
        <v>0</v>
      </c>
      <c r="AF135" s="132">
        <f t="shared" si="71"/>
        <v>0</v>
      </c>
      <c r="AG135" s="133">
        <f t="shared" si="46"/>
        <v>0</v>
      </c>
      <c r="AH135" s="124">
        <f t="shared" si="72"/>
        <v>0</v>
      </c>
      <c r="AI135" s="125">
        <f t="shared" si="47"/>
        <v>0</v>
      </c>
      <c r="AJ135" s="125">
        <v>0</v>
      </c>
      <c r="AK135" s="126">
        <f t="shared" si="48"/>
        <v>0</v>
      </c>
      <c r="AL135" s="22">
        <f t="shared" si="49"/>
        <v>857379.91607267573</v>
      </c>
      <c r="AM135" s="22">
        <f t="shared" si="49"/>
        <v>3433.3184766679628</v>
      </c>
      <c r="AN135" s="22">
        <f t="shared" si="49"/>
        <v>2060.7262972247454</v>
      </c>
      <c r="AO135" s="23">
        <f t="shared" si="49"/>
        <v>5494.0447738927078</v>
      </c>
    </row>
    <row r="136" spans="1:41" x14ac:dyDescent="0.25">
      <c r="A136" s="7">
        <v>115</v>
      </c>
      <c r="B136" s="56">
        <f t="shared" si="50"/>
        <v>267661.9007398471</v>
      </c>
      <c r="C136" s="57">
        <f t="shared" si="51"/>
        <v>970.4814050245086</v>
      </c>
      <c r="D136" s="57">
        <f t="shared" si="52"/>
        <v>245.35674234485987</v>
      </c>
      <c r="E136" s="58">
        <f t="shared" si="38"/>
        <v>1215.8381473693685</v>
      </c>
      <c r="F136" s="56">
        <f t="shared" si="53"/>
        <v>0</v>
      </c>
      <c r="G136" s="57">
        <f t="shared" si="54"/>
        <v>0</v>
      </c>
      <c r="H136" s="57">
        <f t="shared" si="55"/>
        <v>0</v>
      </c>
      <c r="I136" s="58">
        <f t="shared" si="39"/>
        <v>0</v>
      </c>
      <c r="J136" s="56">
        <f t="shared" si="56"/>
        <v>232034.96512108954</v>
      </c>
      <c r="K136" s="57">
        <f t="shared" si="57"/>
        <v>1484.8368101188689</v>
      </c>
      <c r="L136" s="57">
        <f t="shared" si="58"/>
        <v>773.44988373696515</v>
      </c>
      <c r="M136" s="58">
        <f t="shared" si="40"/>
        <v>2258.2866938558341</v>
      </c>
      <c r="N136" s="56">
        <f t="shared" si="59"/>
        <v>0</v>
      </c>
      <c r="O136" s="57">
        <f t="shared" si="60"/>
        <v>0</v>
      </c>
      <c r="P136" s="57">
        <f t="shared" si="61"/>
        <v>0</v>
      </c>
      <c r="Q136" s="58">
        <f t="shared" si="41"/>
        <v>0</v>
      </c>
      <c r="R136" s="84">
        <f t="shared" si="62"/>
        <v>354840.1479546295</v>
      </c>
      <c r="S136" s="85">
        <f t="shared" si="63"/>
        <v>988.33603435428199</v>
      </c>
      <c r="T136" s="86">
        <f t="shared" si="42"/>
        <v>1034.9504315343361</v>
      </c>
      <c r="U136" s="87">
        <f t="shared" si="64"/>
        <v>2023.2864658886181</v>
      </c>
      <c r="V136" s="84">
        <f t="shared" si="65"/>
        <v>0</v>
      </c>
      <c r="W136" s="85">
        <f t="shared" si="66"/>
        <v>0</v>
      </c>
      <c r="X136" s="86">
        <f t="shared" si="43"/>
        <v>0</v>
      </c>
      <c r="Y136" s="87">
        <f t="shared" si="67"/>
        <v>0</v>
      </c>
      <c r="Z136" s="101">
        <f t="shared" si="68"/>
        <v>0</v>
      </c>
      <c r="AA136" s="85">
        <f t="shared" si="69"/>
        <v>0</v>
      </c>
      <c r="AB136" s="86">
        <f t="shared" si="44"/>
        <v>0</v>
      </c>
      <c r="AC136" s="87">
        <f t="shared" si="70"/>
        <v>0</v>
      </c>
      <c r="AD136" s="132">
        <f t="shared" si="73"/>
        <v>0</v>
      </c>
      <c r="AE136" s="132">
        <f t="shared" si="45"/>
        <v>0</v>
      </c>
      <c r="AF136" s="132">
        <f t="shared" si="71"/>
        <v>0</v>
      </c>
      <c r="AG136" s="133">
        <f t="shared" si="46"/>
        <v>0</v>
      </c>
      <c r="AH136" s="124">
        <f t="shared" si="72"/>
        <v>0</v>
      </c>
      <c r="AI136" s="125">
        <f t="shared" si="47"/>
        <v>0</v>
      </c>
      <c r="AJ136" s="125">
        <v>0</v>
      </c>
      <c r="AK136" s="126">
        <f t="shared" si="48"/>
        <v>0</v>
      </c>
      <c r="AL136" s="22">
        <f t="shared" si="49"/>
        <v>854537.0138155662</v>
      </c>
      <c r="AM136" s="22">
        <f t="shared" si="49"/>
        <v>3443.6542494976593</v>
      </c>
      <c r="AN136" s="22">
        <f t="shared" si="49"/>
        <v>2053.7570576161611</v>
      </c>
      <c r="AO136" s="23">
        <f t="shared" si="49"/>
        <v>5497.4113071138208</v>
      </c>
    </row>
    <row r="137" spans="1:41" x14ac:dyDescent="0.25">
      <c r="A137" s="7">
        <v>116</v>
      </c>
      <c r="B137" s="56">
        <f t="shared" si="50"/>
        <v>266691.41933482257</v>
      </c>
      <c r="C137" s="57">
        <f t="shared" si="51"/>
        <v>971.37101297911443</v>
      </c>
      <c r="D137" s="57">
        <f t="shared" si="52"/>
        <v>244.46713439025405</v>
      </c>
      <c r="E137" s="58">
        <f t="shared" si="38"/>
        <v>1215.8381473693685</v>
      </c>
      <c r="F137" s="56">
        <f t="shared" si="53"/>
        <v>0</v>
      </c>
      <c r="G137" s="57">
        <f t="shared" si="54"/>
        <v>0</v>
      </c>
      <c r="H137" s="57">
        <f t="shared" si="55"/>
        <v>0</v>
      </c>
      <c r="I137" s="58">
        <f t="shared" si="39"/>
        <v>0</v>
      </c>
      <c r="J137" s="56">
        <f t="shared" si="56"/>
        <v>230550.12831097067</v>
      </c>
      <c r="K137" s="57">
        <f t="shared" si="57"/>
        <v>1489.7862661525985</v>
      </c>
      <c r="L137" s="57">
        <f t="shared" si="58"/>
        <v>768.50042770323557</v>
      </c>
      <c r="M137" s="58">
        <f t="shared" si="40"/>
        <v>2258.2866938558341</v>
      </c>
      <c r="N137" s="56">
        <f t="shared" si="59"/>
        <v>0</v>
      </c>
      <c r="O137" s="57">
        <f t="shared" si="60"/>
        <v>0</v>
      </c>
      <c r="P137" s="57">
        <f t="shared" si="61"/>
        <v>0</v>
      </c>
      <c r="Q137" s="58">
        <f t="shared" si="41"/>
        <v>0</v>
      </c>
      <c r="R137" s="84">
        <f t="shared" si="62"/>
        <v>354441.56494014233</v>
      </c>
      <c r="S137" s="85">
        <f t="shared" si="63"/>
        <v>992.87071225635054</v>
      </c>
      <c r="T137" s="86">
        <f t="shared" si="42"/>
        <v>1033.7878977420819</v>
      </c>
      <c r="U137" s="87">
        <f t="shared" si="64"/>
        <v>2026.6586099984324</v>
      </c>
      <c r="V137" s="84">
        <f t="shared" si="65"/>
        <v>0</v>
      </c>
      <c r="W137" s="85">
        <f t="shared" si="66"/>
        <v>0</v>
      </c>
      <c r="X137" s="86">
        <f t="shared" si="43"/>
        <v>0</v>
      </c>
      <c r="Y137" s="87">
        <f t="shared" si="67"/>
        <v>0</v>
      </c>
      <c r="Z137" s="101">
        <f t="shared" si="68"/>
        <v>0</v>
      </c>
      <c r="AA137" s="85">
        <f t="shared" si="69"/>
        <v>0</v>
      </c>
      <c r="AB137" s="86">
        <f t="shared" si="44"/>
        <v>0</v>
      </c>
      <c r="AC137" s="87">
        <f t="shared" si="70"/>
        <v>0</v>
      </c>
      <c r="AD137" s="132">
        <f t="shared" si="73"/>
        <v>0</v>
      </c>
      <c r="AE137" s="132">
        <f t="shared" si="45"/>
        <v>0</v>
      </c>
      <c r="AF137" s="132">
        <f t="shared" si="71"/>
        <v>0</v>
      </c>
      <c r="AG137" s="133">
        <f t="shared" si="46"/>
        <v>0</v>
      </c>
      <c r="AH137" s="124">
        <f t="shared" si="72"/>
        <v>0</v>
      </c>
      <c r="AI137" s="125">
        <f t="shared" si="47"/>
        <v>0</v>
      </c>
      <c r="AJ137" s="125">
        <v>0</v>
      </c>
      <c r="AK137" s="126">
        <f t="shared" si="48"/>
        <v>0</v>
      </c>
      <c r="AL137" s="22">
        <f t="shared" si="49"/>
        <v>851683.11258593551</v>
      </c>
      <c r="AM137" s="22">
        <f t="shared" si="49"/>
        <v>3454.0279913880636</v>
      </c>
      <c r="AN137" s="22">
        <f t="shared" si="49"/>
        <v>2046.7554598355714</v>
      </c>
      <c r="AO137" s="23">
        <f t="shared" si="49"/>
        <v>5500.783451223635</v>
      </c>
    </row>
    <row r="138" spans="1:41" x14ac:dyDescent="0.25">
      <c r="A138" s="7">
        <v>117</v>
      </c>
      <c r="B138" s="56">
        <f t="shared" si="50"/>
        <v>265720.04832184344</v>
      </c>
      <c r="C138" s="57">
        <f t="shared" si="51"/>
        <v>972.26143640767862</v>
      </c>
      <c r="D138" s="57">
        <f t="shared" si="52"/>
        <v>243.57671096168986</v>
      </c>
      <c r="E138" s="58">
        <f t="shared" si="38"/>
        <v>1215.8381473693685</v>
      </c>
      <c r="F138" s="56">
        <f t="shared" si="53"/>
        <v>0</v>
      </c>
      <c r="G138" s="57">
        <f t="shared" si="54"/>
        <v>0</v>
      </c>
      <c r="H138" s="57">
        <f t="shared" si="55"/>
        <v>0</v>
      </c>
      <c r="I138" s="58">
        <f t="shared" si="39"/>
        <v>0</v>
      </c>
      <c r="J138" s="56">
        <f t="shared" si="56"/>
        <v>229060.34204481807</v>
      </c>
      <c r="K138" s="57">
        <f t="shared" si="57"/>
        <v>1494.7522203731071</v>
      </c>
      <c r="L138" s="57">
        <f t="shared" si="58"/>
        <v>763.53447348272698</v>
      </c>
      <c r="M138" s="58">
        <f t="shared" si="40"/>
        <v>2258.2866938558341</v>
      </c>
      <c r="N138" s="56">
        <f t="shared" si="59"/>
        <v>0</v>
      </c>
      <c r="O138" s="57">
        <f t="shared" si="60"/>
        <v>0</v>
      </c>
      <c r="P138" s="57">
        <f t="shared" si="61"/>
        <v>0</v>
      </c>
      <c r="Q138" s="58">
        <f t="shared" si="41"/>
        <v>0</v>
      </c>
      <c r="R138" s="84">
        <f t="shared" si="62"/>
        <v>354037.77538493247</v>
      </c>
      <c r="S138" s="85">
        <f t="shared" si="63"/>
        <v>997.42619614237697</v>
      </c>
      <c r="T138" s="86">
        <f t="shared" si="42"/>
        <v>1032.610178206053</v>
      </c>
      <c r="U138" s="87">
        <f t="shared" si="64"/>
        <v>2030.0363743484299</v>
      </c>
      <c r="V138" s="84">
        <f t="shared" si="65"/>
        <v>0</v>
      </c>
      <c r="W138" s="85">
        <f t="shared" si="66"/>
        <v>0</v>
      </c>
      <c r="X138" s="86">
        <f t="shared" si="43"/>
        <v>0</v>
      </c>
      <c r="Y138" s="87">
        <f t="shared" si="67"/>
        <v>0</v>
      </c>
      <c r="Z138" s="101">
        <f t="shared" si="68"/>
        <v>0</v>
      </c>
      <c r="AA138" s="85">
        <f t="shared" si="69"/>
        <v>0</v>
      </c>
      <c r="AB138" s="86">
        <f t="shared" si="44"/>
        <v>0</v>
      </c>
      <c r="AC138" s="87">
        <f t="shared" si="70"/>
        <v>0</v>
      </c>
      <c r="AD138" s="132">
        <f t="shared" si="73"/>
        <v>0</v>
      </c>
      <c r="AE138" s="132">
        <f t="shared" si="45"/>
        <v>0</v>
      </c>
      <c r="AF138" s="132">
        <f t="shared" si="71"/>
        <v>0</v>
      </c>
      <c r="AG138" s="133">
        <f t="shared" si="46"/>
        <v>0</v>
      </c>
      <c r="AH138" s="124">
        <f t="shared" si="72"/>
        <v>0</v>
      </c>
      <c r="AI138" s="125">
        <f t="shared" si="47"/>
        <v>0</v>
      </c>
      <c r="AJ138" s="125">
        <v>0</v>
      </c>
      <c r="AK138" s="126">
        <f t="shared" si="48"/>
        <v>0</v>
      </c>
      <c r="AL138" s="22">
        <f t="shared" si="49"/>
        <v>848818.16575159389</v>
      </c>
      <c r="AM138" s="22">
        <f t="shared" si="49"/>
        <v>3464.439852923163</v>
      </c>
      <c r="AN138" s="22">
        <f t="shared" si="49"/>
        <v>2039.7213626504699</v>
      </c>
      <c r="AO138" s="23">
        <f t="shared" si="49"/>
        <v>5504.1612155736329</v>
      </c>
    </row>
    <row r="139" spans="1:41" x14ac:dyDescent="0.25">
      <c r="A139" s="7">
        <v>118</v>
      </c>
      <c r="B139" s="56">
        <f t="shared" si="50"/>
        <v>264747.78688543575</v>
      </c>
      <c r="C139" s="57">
        <f t="shared" si="51"/>
        <v>973.15267605771896</v>
      </c>
      <c r="D139" s="57">
        <f t="shared" si="52"/>
        <v>242.68547131164945</v>
      </c>
      <c r="E139" s="58">
        <f t="shared" si="38"/>
        <v>1215.8381473693685</v>
      </c>
      <c r="F139" s="56">
        <f t="shared" si="53"/>
        <v>0</v>
      </c>
      <c r="G139" s="57">
        <f t="shared" si="54"/>
        <v>0</v>
      </c>
      <c r="H139" s="57">
        <f t="shared" si="55"/>
        <v>0</v>
      </c>
      <c r="I139" s="58">
        <f t="shared" si="39"/>
        <v>0</v>
      </c>
      <c r="J139" s="56">
        <f t="shared" si="56"/>
        <v>227565.58982444496</v>
      </c>
      <c r="K139" s="57">
        <f t="shared" si="57"/>
        <v>1499.7347277743509</v>
      </c>
      <c r="L139" s="57">
        <f t="shared" si="58"/>
        <v>758.55196608148322</v>
      </c>
      <c r="M139" s="58">
        <f t="shared" si="40"/>
        <v>2258.2866938558341</v>
      </c>
      <c r="N139" s="56">
        <f t="shared" si="59"/>
        <v>0</v>
      </c>
      <c r="O139" s="57">
        <f t="shared" si="60"/>
        <v>0</v>
      </c>
      <c r="P139" s="57">
        <f t="shared" si="61"/>
        <v>0</v>
      </c>
      <c r="Q139" s="58">
        <f t="shared" si="41"/>
        <v>0</v>
      </c>
      <c r="R139" s="84">
        <f t="shared" si="62"/>
        <v>353628.74977077142</v>
      </c>
      <c r="S139" s="85">
        <f t="shared" si="63"/>
        <v>1002.0025814742608</v>
      </c>
      <c r="T139" s="86">
        <f t="shared" si="42"/>
        <v>1031.4171868314168</v>
      </c>
      <c r="U139" s="87">
        <f t="shared" si="64"/>
        <v>2033.4197683056775</v>
      </c>
      <c r="V139" s="84">
        <f t="shared" si="65"/>
        <v>0</v>
      </c>
      <c r="W139" s="85">
        <f t="shared" si="66"/>
        <v>0</v>
      </c>
      <c r="X139" s="86">
        <f t="shared" si="43"/>
        <v>0</v>
      </c>
      <c r="Y139" s="87">
        <f t="shared" si="67"/>
        <v>0</v>
      </c>
      <c r="Z139" s="101">
        <f t="shared" si="68"/>
        <v>0</v>
      </c>
      <c r="AA139" s="85">
        <f t="shared" si="69"/>
        <v>0</v>
      </c>
      <c r="AB139" s="86">
        <f t="shared" si="44"/>
        <v>0</v>
      </c>
      <c r="AC139" s="87">
        <f t="shared" si="70"/>
        <v>0</v>
      </c>
      <c r="AD139" s="132">
        <f t="shared" si="73"/>
        <v>0</v>
      </c>
      <c r="AE139" s="132">
        <f t="shared" si="45"/>
        <v>0</v>
      </c>
      <c r="AF139" s="132">
        <f t="shared" si="71"/>
        <v>0</v>
      </c>
      <c r="AG139" s="133">
        <f t="shared" si="46"/>
        <v>0</v>
      </c>
      <c r="AH139" s="124">
        <f t="shared" si="72"/>
        <v>0</v>
      </c>
      <c r="AI139" s="125">
        <f t="shared" si="47"/>
        <v>0</v>
      </c>
      <c r="AJ139" s="125">
        <v>0</v>
      </c>
      <c r="AK139" s="126">
        <f t="shared" si="48"/>
        <v>0</v>
      </c>
      <c r="AL139" s="22">
        <f t="shared" si="49"/>
        <v>845942.12648065214</v>
      </c>
      <c r="AM139" s="22">
        <f t="shared" si="49"/>
        <v>3474.8899853063308</v>
      </c>
      <c r="AN139" s="22">
        <f t="shared" si="49"/>
        <v>2032.6546242245495</v>
      </c>
      <c r="AO139" s="23">
        <f t="shared" si="49"/>
        <v>5507.5446095308798</v>
      </c>
    </row>
    <row r="140" spans="1:41" x14ac:dyDescent="0.25">
      <c r="A140" s="7">
        <v>119</v>
      </c>
      <c r="B140" s="56">
        <f t="shared" si="50"/>
        <v>263774.63420937804</v>
      </c>
      <c r="C140" s="57">
        <f t="shared" si="51"/>
        <v>974.04473267743856</v>
      </c>
      <c r="D140" s="57">
        <f t="shared" si="52"/>
        <v>241.79341469192988</v>
      </c>
      <c r="E140" s="58">
        <f t="shared" si="38"/>
        <v>1215.8381473693685</v>
      </c>
      <c r="F140" s="56">
        <f t="shared" si="53"/>
        <v>0</v>
      </c>
      <c r="G140" s="57">
        <f t="shared" si="54"/>
        <v>0</v>
      </c>
      <c r="H140" s="57">
        <f t="shared" si="55"/>
        <v>0</v>
      </c>
      <c r="I140" s="58">
        <f t="shared" si="39"/>
        <v>0</v>
      </c>
      <c r="J140" s="56">
        <f t="shared" si="56"/>
        <v>226065.85509667062</v>
      </c>
      <c r="K140" s="57">
        <f t="shared" si="57"/>
        <v>1504.7338435335987</v>
      </c>
      <c r="L140" s="57">
        <f t="shared" si="58"/>
        <v>753.55285032223549</v>
      </c>
      <c r="M140" s="58">
        <f t="shared" si="40"/>
        <v>2258.2866938558341</v>
      </c>
      <c r="N140" s="56">
        <f t="shared" si="59"/>
        <v>0</v>
      </c>
      <c r="O140" s="57">
        <f t="shared" si="60"/>
        <v>0</v>
      </c>
      <c r="P140" s="57">
        <f t="shared" si="61"/>
        <v>0</v>
      </c>
      <c r="Q140" s="58">
        <f t="shared" si="41"/>
        <v>0</v>
      </c>
      <c r="R140" s="84">
        <f t="shared" si="62"/>
        <v>353214.45843461266</v>
      </c>
      <c r="S140" s="85">
        <f t="shared" si="63"/>
        <v>1006.5999641519002</v>
      </c>
      <c r="T140" s="86">
        <f t="shared" si="42"/>
        <v>1030.2088371009536</v>
      </c>
      <c r="U140" s="87">
        <f t="shared" si="64"/>
        <v>2036.8088012528538</v>
      </c>
      <c r="V140" s="84">
        <f t="shared" si="65"/>
        <v>0</v>
      </c>
      <c r="W140" s="85">
        <f t="shared" si="66"/>
        <v>0</v>
      </c>
      <c r="X140" s="86">
        <f t="shared" si="43"/>
        <v>0</v>
      </c>
      <c r="Y140" s="87">
        <f t="shared" si="67"/>
        <v>0</v>
      </c>
      <c r="Z140" s="101">
        <f t="shared" si="68"/>
        <v>0</v>
      </c>
      <c r="AA140" s="85">
        <f t="shared" si="69"/>
        <v>0</v>
      </c>
      <c r="AB140" s="86">
        <f t="shared" si="44"/>
        <v>0</v>
      </c>
      <c r="AC140" s="87">
        <f t="shared" si="70"/>
        <v>0</v>
      </c>
      <c r="AD140" s="132">
        <f t="shared" si="73"/>
        <v>0</v>
      </c>
      <c r="AE140" s="132">
        <f t="shared" si="45"/>
        <v>0</v>
      </c>
      <c r="AF140" s="132">
        <f t="shared" si="71"/>
        <v>0</v>
      </c>
      <c r="AG140" s="133">
        <f t="shared" si="46"/>
        <v>0</v>
      </c>
      <c r="AH140" s="124">
        <f t="shared" si="72"/>
        <v>0</v>
      </c>
      <c r="AI140" s="125">
        <f t="shared" si="47"/>
        <v>0</v>
      </c>
      <c r="AJ140" s="125">
        <v>0</v>
      </c>
      <c r="AK140" s="126">
        <f t="shared" si="48"/>
        <v>0</v>
      </c>
      <c r="AL140" s="22">
        <f t="shared" si="49"/>
        <v>843054.94774066133</v>
      </c>
      <c r="AM140" s="22">
        <f t="shared" si="49"/>
        <v>3485.3785403629372</v>
      </c>
      <c r="AN140" s="22">
        <f t="shared" si="49"/>
        <v>2025.5551021151191</v>
      </c>
      <c r="AO140" s="23">
        <f t="shared" si="49"/>
        <v>5510.9336424780558</v>
      </c>
    </row>
    <row r="141" spans="1:41" x14ac:dyDescent="0.25">
      <c r="A141" s="7">
        <v>120</v>
      </c>
      <c r="B141" s="56">
        <f t="shared" si="50"/>
        <v>262800.58947670058</v>
      </c>
      <c r="C141" s="57">
        <f t="shared" si="51"/>
        <v>974.93760701572626</v>
      </c>
      <c r="D141" s="57">
        <f t="shared" si="52"/>
        <v>240.90054035364221</v>
      </c>
      <c r="E141" s="58">
        <f t="shared" si="38"/>
        <v>1215.8381473693685</v>
      </c>
      <c r="F141" s="56">
        <f t="shared" si="53"/>
        <v>0</v>
      </c>
      <c r="G141" s="57">
        <f t="shared" si="54"/>
        <v>0</v>
      </c>
      <c r="H141" s="57">
        <f t="shared" si="55"/>
        <v>0</v>
      </c>
      <c r="I141" s="58">
        <f t="shared" si="39"/>
        <v>0</v>
      </c>
      <c r="J141" s="56">
        <f t="shared" si="56"/>
        <v>224561.12125313701</v>
      </c>
      <c r="K141" s="57">
        <f t="shared" si="57"/>
        <v>1509.7496230120441</v>
      </c>
      <c r="L141" s="57">
        <f t="shared" si="58"/>
        <v>748.53707084379005</v>
      </c>
      <c r="M141" s="58">
        <f t="shared" si="40"/>
        <v>2258.2866938558341</v>
      </c>
      <c r="N141" s="56">
        <f t="shared" si="59"/>
        <v>0</v>
      </c>
      <c r="O141" s="57">
        <f t="shared" si="60"/>
        <v>0</v>
      </c>
      <c r="P141" s="57">
        <f t="shared" si="61"/>
        <v>0</v>
      </c>
      <c r="Q141" s="58">
        <f t="shared" si="41"/>
        <v>0</v>
      </c>
      <c r="R141" s="84">
        <f t="shared" si="62"/>
        <v>352794.87156791153</v>
      </c>
      <c r="S141" s="85">
        <f t="shared" si="63"/>
        <v>1011.2184405151997</v>
      </c>
      <c r="T141" s="86">
        <f t="shared" si="42"/>
        <v>1028.9850420730754</v>
      </c>
      <c r="U141" s="87">
        <f t="shared" si="64"/>
        <v>2040.2034825882752</v>
      </c>
      <c r="V141" s="84">
        <f t="shared" si="65"/>
        <v>0</v>
      </c>
      <c r="W141" s="85">
        <f t="shared" si="66"/>
        <v>0</v>
      </c>
      <c r="X141" s="86">
        <f t="shared" si="43"/>
        <v>0</v>
      </c>
      <c r="Y141" s="87">
        <f t="shared" si="67"/>
        <v>0</v>
      </c>
      <c r="Z141" s="101">
        <f t="shared" si="68"/>
        <v>0</v>
      </c>
      <c r="AA141" s="85">
        <f t="shared" si="69"/>
        <v>0</v>
      </c>
      <c r="AB141" s="86">
        <f t="shared" si="44"/>
        <v>0</v>
      </c>
      <c r="AC141" s="87">
        <f t="shared" si="70"/>
        <v>0</v>
      </c>
      <c r="AD141" s="132">
        <f t="shared" si="73"/>
        <v>0</v>
      </c>
      <c r="AE141" s="132">
        <f t="shared" si="45"/>
        <v>0</v>
      </c>
      <c r="AF141" s="132">
        <f t="shared" si="71"/>
        <v>0</v>
      </c>
      <c r="AG141" s="133">
        <f t="shared" si="46"/>
        <v>0</v>
      </c>
      <c r="AH141" s="124">
        <f t="shared" si="72"/>
        <v>0</v>
      </c>
      <c r="AI141" s="125">
        <f t="shared" si="47"/>
        <v>0</v>
      </c>
      <c r="AJ141" s="125">
        <v>0</v>
      </c>
      <c r="AK141" s="126">
        <f t="shared" si="48"/>
        <v>0</v>
      </c>
      <c r="AL141" s="22">
        <f t="shared" si="49"/>
        <v>840156.58229774912</v>
      </c>
      <c r="AM141" s="22">
        <f t="shared" si="49"/>
        <v>3495.9056705429703</v>
      </c>
      <c r="AN141" s="22">
        <f t="shared" si="49"/>
        <v>2018.4226532705077</v>
      </c>
      <c r="AO141" s="23">
        <f t="shared" si="49"/>
        <v>5514.3283238134773</v>
      </c>
    </row>
    <row r="142" spans="1:41" x14ac:dyDescent="0.25">
      <c r="A142" s="7">
        <v>121</v>
      </c>
      <c r="B142" s="56">
        <f t="shared" si="50"/>
        <v>261825.65186968487</v>
      </c>
      <c r="C142" s="57">
        <f t="shared" si="51"/>
        <v>975.83129982215735</v>
      </c>
      <c r="D142" s="57">
        <f t="shared" si="52"/>
        <v>240.00684754721115</v>
      </c>
      <c r="E142" s="58">
        <f t="shared" si="38"/>
        <v>1215.8381473693685</v>
      </c>
      <c r="F142" s="56">
        <f t="shared" si="53"/>
        <v>0</v>
      </c>
      <c r="G142" s="57">
        <f t="shared" si="54"/>
        <v>0</v>
      </c>
      <c r="H142" s="57">
        <f t="shared" si="55"/>
        <v>0</v>
      </c>
      <c r="I142" s="58">
        <f t="shared" si="39"/>
        <v>0</v>
      </c>
      <c r="J142" s="56">
        <f t="shared" si="56"/>
        <v>223051.37163012498</v>
      </c>
      <c r="K142" s="57">
        <f t="shared" si="57"/>
        <v>1514.7821217554174</v>
      </c>
      <c r="L142" s="57">
        <f t="shared" si="58"/>
        <v>743.50457210041668</v>
      </c>
      <c r="M142" s="58">
        <f t="shared" si="40"/>
        <v>2258.2866938558341</v>
      </c>
      <c r="N142" s="56">
        <f t="shared" si="59"/>
        <v>0</v>
      </c>
      <c r="O142" s="57">
        <f t="shared" si="60"/>
        <v>0</v>
      </c>
      <c r="P142" s="57">
        <f t="shared" si="61"/>
        <v>0</v>
      </c>
      <c r="Q142" s="58">
        <f t="shared" si="41"/>
        <v>0</v>
      </c>
      <c r="R142" s="84">
        <f t="shared" si="62"/>
        <v>352369.95921594196</v>
      </c>
      <c r="S142" s="85">
        <f t="shared" si="63"/>
        <v>1015.8581073460916</v>
      </c>
      <c r="T142" s="86">
        <f t="shared" si="42"/>
        <v>1027.7457143798308</v>
      </c>
      <c r="U142" s="87">
        <f t="shared" si="64"/>
        <v>2043.6038217259224</v>
      </c>
      <c r="V142" s="84">
        <f t="shared" si="65"/>
        <v>0</v>
      </c>
      <c r="W142" s="85">
        <f t="shared" si="66"/>
        <v>0</v>
      </c>
      <c r="X142" s="86">
        <f t="shared" si="43"/>
        <v>0</v>
      </c>
      <c r="Y142" s="87">
        <f t="shared" si="67"/>
        <v>0</v>
      </c>
      <c r="Z142" s="101">
        <f t="shared" si="68"/>
        <v>0</v>
      </c>
      <c r="AA142" s="85">
        <f t="shared" si="69"/>
        <v>0</v>
      </c>
      <c r="AB142" s="86">
        <f t="shared" si="44"/>
        <v>0</v>
      </c>
      <c r="AC142" s="87">
        <f t="shared" si="70"/>
        <v>0</v>
      </c>
      <c r="AD142" s="132">
        <f t="shared" si="73"/>
        <v>0</v>
      </c>
      <c r="AE142" s="132">
        <f t="shared" si="45"/>
        <v>0</v>
      </c>
      <c r="AF142" s="132">
        <f t="shared" si="71"/>
        <v>0</v>
      </c>
      <c r="AG142" s="133">
        <f t="shared" si="46"/>
        <v>0</v>
      </c>
      <c r="AH142" s="124">
        <f t="shared" si="72"/>
        <v>0</v>
      </c>
      <c r="AI142" s="125">
        <f t="shared" si="47"/>
        <v>0</v>
      </c>
      <c r="AJ142" s="125">
        <v>0</v>
      </c>
      <c r="AK142" s="126">
        <f t="shared" si="48"/>
        <v>0</v>
      </c>
      <c r="AL142" s="22">
        <f t="shared" si="49"/>
        <v>837246.98271575174</v>
      </c>
      <c r="AM142" s="22">
        <f t="shared" si="49"/>
        <v>3506.4715289236665</v>
      </c>
      <c r="AN142" s="22">
        <f t="shared" si="49"/>
        <v>2011.2571340274585</v>
      </c>
      <c r="AO142" s="23">
        <f t="shared" si="49"/>
        <v>5517.7286629511254</v>
      </c>
    </row>
    <row r="143" spans="1:41" x14ac:dyDescent="0.25">
      <c r="A143" s="7">
        <v>122</v>
      </c>
      <c r="B143" s="56">
        <f t="shared" si="50"/>
        <v>260849.8205698627</v>
      </c>
      <c r="C143" s="57">
        <f t="shared" si="51"/>
        <v>976.72581184699425</v>
      </c>
      <c r="D143" s="57">
        <f t="shared" si="52"/>
        <v>239.11233552237417</v>
      </c>
      <c r="E143" s="58">
        <f t="shared" si="38"/>
        <v>1215.8381473693685</v>
      </c>
      <c r="F143" s="56">
        <f t="shared" si="53"/>
        <v>0</v>
      </c>
      <c r="G143" s="57">
        <f t="shared" si="54"/>
        <v>0</v>
      </c>
      <c r="H143" s="57">
        <f t="shared" si="55"/>
        <v>0</v>
      </c>
      <c r="I143" s="58">
        <f t="shared" si="39"/>
        <v>0</v>
      </c>
      <c r="J143" s="56">
        <f t="shared" si="56"/>
        <v>221536.58950836957</v>
      </c>
      <c r="K143" s="57">
        <f t="shared" si="57"/>
        <v>1519.831395494602</v>
      </c>
      <c r="L143" s="57">
        <f t="shared" si="58"/>
        <v>738.45529836123194</v>
      </c>
      <c r="M143" s="58">
        <f t="shared" si="40"/>
        <v>2258.2866938558341</v>
      </c>
      <c r="N143" s="56">
        <f t="shared" si="59"/>
        <v>0</v>
      </c>
      <c r="O143" s="57">
        <f t="shared" si="60"/>
        <v>0</v>
      </c>
      <c r="P143" s="57">
        <f t="shared" si="61"/>
        <v>0</v>
      </c>
      <c r="Q143" s="58">
        <f t="shared" si="41"/>
        <v>0</v>
      </c>
      <c r="R143" s="84">
        <f t="shared" si="62"/>
        <v>351939.69127711019</v>
      </c>
      <c r="S143" s="85">
        <f t="shared" si="63"/>
        <v>1020.519061870561</v>
      </c>
      <c r="T143" s="86">
        <f t="shared" si="42"/>
        <v>1026.4907662249047</v>
      </c>
      <c r="U143" s="87">
        <f t="shared" si="64"/>
        <v>2047.0098280954658</v>
      </c>
      <c r="V143" s="84">
        <f t="shared" si="65"/>
        <v>0</v>
      </c>
      <c r="W143" s="85">
        <f t="shared" si="66"/>
        <v>0</v>
      </c>
      <c r="X143" s="86">
        <f t="shared" si="43"/>
        <v>0</v>
      </c>
      <c r="Y143" s="87">
        <f t="shared" si="67"/>
        <v>0</v>
      </c>
      <c r="Z143" s="101">
        <f t="shared" si="68"/>
        <v>0</v>
      </c>
      <c r="AA143" s="85">
        <f t="shared" si="69"/>
        <v>0</v>
      </c>
      <c r="AB143" s="86">
        <f t="shared" si="44"/>
        <v>0</v>
      </c>
      <c r="AC143" s="87">
        <f t="shared" si="70"/>
        <v>0</v>
      </c>
      <c r="AD143" s="132">
        <f t="shared" si="73"/>
        <v>0</v>
      </c>
      <c r="AE143" s="132">
        <f t="shared" si="45"/>
        <v>0</v>
      </c>
      <c r="AF143" s="132">
        <f t="shared" si="71"/>
        <v>0</v>
      </c>
      <c r="AG143" s="133">
        <f t="shared" si="46"/>
        <v>0</v>
      </c>
      <c r="AH143" s="124">
        <f t="shared" si="72"/>
        <v>0</v>
      </c>
      <c r="AI143" s="125">
        <f t="shared" si="47"/>
        <v>0</v>
      </c>
      <c r="AJ143" s="125">
        <v>0</v>
      </c>
      <c r="AK143" s="126">
        <f t="shared" si="48"/>
        <v>0</v>
      </c>
      <c r="AL143" s="22">
        <f t="shared" si="49"/>
        <v>834326.10135534243</v>
      </c>
      <c r="AM143" s="22">
        <f t="shared" si="49"/>
        <v>3517.0762692121571</v>
      </c>
      <c r="AN143" s="22">
        <f t="shared" si="49"/>
        <v>2004.0584001085108</v>
      </c>
      <c r="AO143" s="23">
        <f t="shared" si="49"/>
        <v>5521.1346693206688</v>
      </c>
    </row>
    <row r="144" spans="1:41" x14ac:dyDescent="0.25">
      <c r="A144" s="7">
        <v>123</v>
      </c>
      <c r="B144" s="56">
        <f t="shared" si="50"/>
        <v>259873.09475801571</v>
      </c>
      <c r="C144" s="57">
        <f t="shared" si="51"/>
        <v>977.6211438411874</v>
      </c>
      <c r="D144" s="57">
        <f t="shared" si="52"/>
        <v>238.2170035281811</v>
      </c>
      <c r="E144" s="58">
        <f t="shared" si="38"/>
        <v>1215.8381473693685</v>
      </c>
      <c r="F144" s="56">
        <f t="shared" si="53"/>
        <v>0</v>
      </c>
      <c r="G144" s="57">
        <f t="shared" si="54"/>
        <v>0</v>
      </c>
      <c r="H144" s="57">
        <f t="shared" si="55"/>
        <v>0</v>
      </c>
      <c r="I144" s="58">
        <f t="shared" si="39"/>
        <v>0</v>
      </c>
      <c r="J144" s="56">
        <f t="shared" si="56"/>
        <v>220016.75811287496</v>
      </c>
      <c r="K144" s="57">
        <f t="shared" si="57"/>
        <v>1524.8975001462509</v>
      </c>
      <c r="L144" s="57">
        <f t="shared" si="58"/>
        <v>733.3891937095832</v>
      </c>
      <c r="M144" s="58">
        <f t="shared" si="40"/>
        <v>2258.2866938558341</v>
      </c>
      <c r="N144" s="56">
        <f t="shared" si="59"/>
        <v>0</v>
      </c>
      <c r="O144" s="57">
        <f t="shared" si="60"/>
        <v>0</v>
      </c>
      <c r="P144" s="57">
        <f t="shared" si="61"/>
        <v>0</v>
      </c>
      <c r="Q144" s="58">
        <f t="shared" si="41"/>
        <v>0</v>
      </c>
      <c r="R144" s="84">
        <f t="shared" si="62"/>
        <v>351504.03750226501</v>
      </c>
      <c r="S144" s="85">
        <f t="shared" si="63"/>
        <v>1025.2014017606855</v>
      </c>
      <c r="T144" s="86">
        <f t="shared" si="42"/>
        <v>1025.2201093816063</v>
      </c>
      <c r="U144" s="87">
        <f t="shared" si="64"/>
        <v>2050.4215111422918</v>
      </c>
      <c r="V144" s="84">
        <f t="shared" si="65"/>
        <v>0</v>
      </c>
      <c r="W144" s="85">
        <f t="shared" si="66"/>
        <v>0</v>
      </c>
      <c r="X144" s="86">
        <f t="shared" si="43"/>
        <v>0</v>
      </c>
      <c r="Y144" s="87">
        <f t="shared" si="67"/>
        <v>0</v>
      </c>
      <c r="Z144" s="101">
        <f t="shared" si="68"/>
        <v>0</v>
      </c>
      <c r="AA144" s="85">
        <f t="shared" si="69"/>
        <v>0</v>
      </c>
      <c r="AB144" s="86">
        <f t="shared" si="44"/>
        <v>0</v>
      </c>
      <c r="AC144" s="87">
        <f t="shared" si="70"/>
        <v>0</v>
      </c>
      <c r="AD144" s="132">
        <f t="shared" si="73"/>
        <v>0</v>
      </c>
      <c r="AE144" s="132">
        <f t="shared" si="45"/>
        <v>0</v>
      </c>
      <c r="AF144" s="132">
        <f t="shared" si="71"/>
        <v>0</v>
      </c>
      <c r="AG144" s="133">
        <f t="shared" si="46"/>
        <v>0</v>
      </c>
      <c r="AH144" s="124">
        <f t="shared" si="72"/>
        <v>0</v>
      </c>
      <c r="AI144" s="125">
        <f t="shared" si="47"/>
        <v>0</v>
      </c>
      <c r="AJ144" s="125">
        <v>0</v>
      </c>
      <c r="AK144" s="126">
        <f t="shared" si="48"/>
        <v>0</v>
      </c>
      <c r="AL144" s="22">
        <f t="shared" si="49"/>
        <v>831393.89037315571</v>
      </c>
      <c r="AM144" s="22">
        <f t="shared" si="49"/>
        <v>3527.720045748124</v>
      </c>
      <c r="AN144" s="22">
        <f t="shared" si="49"/>
        <v>1996.8263066193706</v>
      </c>
      <c r="AO144" s="23">
        <f t="shared" si="49"/>
        <v>5524.5463523674944</v>
      </c>
    </row>
    <row r="145" spans="1:41" x14ac:dyDescent="0.25">
      <c r="A145" s="7">
        <v>124</v>
      </c>
      <c r="B145" s="56">
        <f t="shared" si="50"/>
        <v>258895.47361417452</v>
      </c>
      <c r="C145" s="57">
        <f t="shared" si="51"/>
        <v>978.51729655637519</v>
      </c>
      <c r="D145" s="57">
        <f t="shared" si="52"/>
        <v>237.32085081299334</v>
      </c>
      <c r="E145" s="58">
        <f t="shared" si="38"/>
        <v>1215.8381473693685</v>
      </c>
      <c r="F145" s="56">
        <f t="shared" si="53"/>
        <v>0</v>
      </c>
      <c r="G145" s="57">
        <f t="shared" si="54"/>
        <v>0</v>
      </c>
      <c r="H145" s="57">
        <f t="shared" si="55"/>
        <v>0</v>
      </c>
      <c r="I145" s="58">
        <f t="shared" si="39"/>
        <v>0</v>
      </c>
      <c r="J145" s="56">
        <f t="shared" si="56"/>
        <v>218491.86061272872</v>
      </c>
      <c r="K145" s="57">
        <f t="shared" si="57"/>
        <v>1529.980491813405</v>
      </c>
      <c r="L145" s="57">
        <f t="shared" si="58"/>
        <v>728.30620204242916</v>
      </c>
      <c r="M145" s="58">
        <f t="shared" si="40"/>
        <v>2258.2866938558341</v>
      </c>
      <c r="N145" s="56">
        <f t="shared" si="59"/>
        <v>0</v>
      </c>
      <c r="O145" s="57">
        <f t="shared" si="60"/>
        <v>0</v>
      </c>
      <c r="P145" s="57">
        <f t="shared" si="61"/>
        <v>0</v>
      </c>
      <c r="Q145" s="58">
        <f t="shared" si="41"/>
        <v>0</v>
      </c>
      <c r="R145" s="84">
        <f t="shared" si="62"/>
        <v>351062.96749400516</v>
      </c>
      <c r="S145" s="85">
        <f t="shared" si="63"/>
        <v>1029.9052251366804</v>
      </c>
      <c r="T145" s="86">
        <f t="shared" si="42"/>
        <v>1023.9336551908484</v>
      </c>
      <c r="U145" s="87">
        <f t="shared" si="64"/>
        <v>2053.8388803275288</v>
      </c>
      <c r="V145" s="84">
        <f t="shared" si="65"/>
        <v>0</v>
      </c>
      <c r="W145" s="85">
        <f t="shared" si="66"/>
        <v>0</v>
      </c>
      <c r="X145" s="86">
        <f t="shared" si="43"/>
        <v>0</v>
      </c>
      <c r="Y145" s="87">
        <f t="shared" si="67"/>
        <v>0</v>
      </c>
      <c r="Z145" s="101">
        <f t="shared" si="68"/>
        <v>0</v>
      </c>
      <c r="AA145" s="85">
        <f t="shared" si="69"/>
        <v>0</v>
      </c>
      <c r="AB145" s="86">
        <f t="shared" si="44"/>
        <v>0</v>
      </c>
      <c r="AC145" s="87">
        <f t="shared" si="70"/>
        <v>0</v>
      </c>
      <c r="AD145" s="132">
        <f t="shared" si="73"/>
        <v>0</v>
      </c>
      <c r="AE145" s="132">
        <f t="shared" si="45"/>
        <v>0</v>
      </c>
      <c r="AF145" s="132">
        <f t="shared" si="71"/>
        <v>0</v>
      </c>
      <c r="AG145" s="133">
        <f t="shared" si="46"/>
        <v>0</v>
      </c>
      <c r="AH145" s="124">
        <f t="shared" si="72"/>
        <v>0</v>
      </c>
      <c r="AI145" s="125">
        <f t="shared" si="47"/>
        <v>0</v>
      </c>
      <c r="AJ145" s="125">
        <v>0</v>
      </c>
      <c r="AK145" s="126">
        <f t="shared" si="48"/>
        <v>0</v>
      </c>
      <c r="AL145" s="22">
        <f t="shared" si="49"/>
        <v>828450.30172090838</v>
      </c>
      <c r="AM145" s="22">
        <f t="shared" si="49"/>
        <v>3538.4030135064604</v>
      </c>
      <c r="AN145" s="22">
        <f t="shared" si="49"/>
        <v>1989.560708046271</v>
      </c>
      <c r="AO145" s="23">
        <f t="shared" si="49"/>
        <v>5527.9637215527309</v>
      </c>
    </row>
    <row r="146" spans="1:41" x14ac:dyDescent="0.25">
      <c r="A146" s="7">
        <v>125</v>
      </c>
      <c r="B146" s="56">
        <f t="shared" si="50"/>
        <v>257916.95631761814</v>
      </c>
      <c r="C146" s="57">
        <f t="shared" si="51"/>
        <v>979.41427074488513</v>
      </c>
      <c r="D146" s="57">
        <f t="shared" si="52"/>
        <v>236.42387662448331</v>
      </c>
      <c r="E146" s="58">
        <f t="shared" si="38"/>
        <v>1215.8381473693685</v>
      </c>
      <c r="F146" s="56">
        <f t="shared" si="53"/>
        <v>0</v>
      </c>
      <c r="G146" s="57">
        <f t="shared" si="54"/>
        <v>0</v>
      </c>
      <c r="H146" s="57">
        <f t="shared" si="55"/>
        <v>0</v>
      </c>
      <c r="I146" s="58">
        <f t="shared" si="39"/>
        <v>0</v>
      </c>
      <c r="J146" s="56">
        <f t="shared" si="56"/>
        <v>216961.8801209153</v>
      </c>
      <c r="K146" s="57">
        <f t="shared" si="57"/>
        <v>1535.0804267861163</v>
      </c>
      <c r="L146" s="57">
        <f t="shared" si="58"/>
        <v>723.20626706971768</v>
      </c>
      <c r="M146" s="58">
        <f t="shared" si="40"/>
        <v>2258.2866938558341</v>
      </c>
      <c r="N146" s="56">
        <f t="shared" si="59"/>
        <v>0</v>
      </c>
      <c r="O146" s="57">
        <f t="shared" si="60"/>
        <v>0</v>
      </c>
      <c r="P146" s="57">
        <f t="shared" si="61"/>
        <v>0</v>
      </c>
      <c r="Q146" s="58">
        <f t="shared" si="41"/>
        <v>0</v>
      </c>
      <c r="R146" s="84">
        <f t="shared" si="62"/>
        <v>350616.45070598327</v>
      </c>
      <c r="S146" s="85">
        <f t="shared" si="63"/>
        <v>1034.6306305689568</v>
      </c>
      <c r="T146" s="86">
        <f t="shared" si="42"/>
        <v>1022.6313145591179</v>
      </c>
      <c r="U146" s="87">
        <f t="shared" si="64"/>
        <v>2057.2619451280748</v>
      </c>
      <c r="V146" s="84">
        <f t="shared" si="65"/>
        <v>0</v>
      </c>
      <c r="W146" s="85">
        <f t="shared" si="66"/>
        <v>0</v>
      </c>
      <c r="X146" s="86">
        <f t="shared" si="43"/>
        <v>0</v>
      </c>
      <c r="Y146" s="87">
        <f t="shared" si="67"/>
        <v>0</v>
      </c>
      <c r="Z146" s="101">
        <f t="shared" si="68"/>
        <v>0</v>
      </c>
      <c r="AA146" s="85">
        <f t="shared" si="69"/>
        <v>0</v>
      </c>
      <c r="AB146" s="86">
        <f t="shared" si="44"/>
        <v>0</v>
      </c>
      <c r="AC146" s="87">
        <f t="shared" si="70"/>
        <v>0</v>
      </c>
      <c r="AD146" s="132">
        <f t="shared" si="73"/>
        <v>0</v>
      </c>
      <c r="AE146" s="132">
        <f t="shared" si="45"/>
        <v>0</v>
      </c>
      <c r="AF146" s="132">
        <f t="shared" si="71"/>
        <v>0</v>
      </c>
      <c r="AG146" s="133">
        <f t="shared" si="46"/>
        <v>0</v>
      </c>
      <c r="AH146" s="124">
        <f t="shared" si="72"/>
        <v>0</v>
      </c>
      <c r="AI146" s="125">
        <f t="shared" si="47"/>
        <v>0</v>
      </c>
      <c r="AJ146" s="125">
        <v>0</v>
      </c>
      <c r="AK146" s="126">
        <f t="shared" si="48"/>
        <v>0</v>
      </c>
      <c r="AL146" s="22">
        <f t="shared" si="49"/>
        <v>825495.28714451671</v>
      </c>
      <c r="AM146" s="22">
        <f t="shared" si="49"/>
        <v>3549.1253280999581</v>
      </c>
      <c r="AN146" s="22">
        <f t="shared" si="49"/>
        <v>1982.2614582533188</v>
      </c>
      <c r="AO146" s="23">
        <f t="shared" si="49"/>
        <v>5531.3867863532778</v>
      </c>
    </row>
    <row r="147" spans="1:41" x14ac:dyDescent="0.25">
      <c r="A147" s="7">
        <v>126</v>
      </c>
      <c r="B147" s="56">
        <f t="shared" si="50"/>
        <v>256937.54204687325</v>
      </c>
      <c r="C147" s="57">
        <f t="shared" si="51"/>
        <v>980.31206715973462</v>
      </c>
      <c r="D147" s="57">
        <f t="shared" si="52"/>
        <v>235.52608020963385</v>
      </c>
      <c r="E147" s="58">
        <f t="shared" si="38"/>
        <v>1215.8381473693685</v>
      </c>
      <c r="F147" s="56">
        <f t="shared" si="53"/>
        <v>0</v>
      </c>
      <c r="G147" s="57">
        <f t="shared" si="54"/>
        <v>0</v>
      </c>
      <c r="H147" s="57">
        <f t="shared" si="55"/>
        <v>0</v>
      </c>
      <c r="I147" s="58">
        <f t="shared" si="39"/>
        <v>0</v>
      </c>
      <c r="J147" s="56">
        <f t="shared" si="56"/>
        <v>215426.79969412918</v>
      </c>
      <c r="K147" s="57">
        <f t="shared" si="57"/>
        <v>1540.1973615420702</v>
      </c>
      <c r="L147" s="57">
        <f t="shared" si="58"/>
        <v>718.08933231376398</v>
      </c>
      <c r="M147" s="58">
        <f t="shared" si="40"/>
        <v>2258.2866938558341</v>
      </c>
      <c r="N147" s="56">
        <f t="shared" si="59"/>
        <v>0</v>
      </c>
      <c r="O147" s="57">
        <f t="shared" si="60"/>
        <v>0</v>
      </c>
      <c r="P147" s="57">
        <f t="shared" si="61"/>
        <v>0</v>
      </c>
      <c r="Q147" s="58">
        <f t="shared" si="41"/>
        <v>0</v>
      </c>
      <c r="R147" s="84">
        <f t="shared" si="62"/>
        <v>350164.45644220669</v>
      </c>
      <c r="S147" s="85">
        <f t="shared" si="63"/>
        <v>1039.3777170801852</v>
      </c>
      <c r="T147" s="86">
        <f t="shared" si="42"/>
        <v>1021.3129979564362</v>
      </c>
      <c r="U147" s="87">
        <f t="shared" si="64"/>
        <v>2060.6907150366214</v>
      </c>
      <c r="V147" s="84">
        <f t="shared" si="65"/>
        <v>0</v>
      </c>
      <c r="W147" s="85">
        <f t="shared" si="66"/>
        <v>0</v>
      </c>
      <c r="X147" s="86">
        <f t="shared" si="43"/>
        <v>0</v>
      </c>
      <c r="Y147" s="87">
        <f t="shared" si="67"/>
        <v>0</v>
      </c>
      <c r="Z147" s="101">
        <f t="shared" si="68"/>
        <v>0</v>
      </c>
      <c r="AA147" s="85">
        <f t="shared" si="69"/>
        <v>0</v>
      </c>
      <c r="AB147" s="86">
        <f t="shared" si="44"/>
        <v>0</v>
      </c>
      <c r="AC147" s="87">
        <f t="shared" si="70"/>
        <v>0</v>
      </c>
      <c r="AD147" s="132">
        <f t="shared" si="73"/>
        <v>0</v>
      </c>
      <c r="AE147" s="132">
        <f t="shared" si="45"/>
        <v>0</v>
      </c>
      <c r="AF147" s="132">
        <f t="shared" si="71"/>
        <v>0</v>
      </c>
      <c r="AG147" s="133">
        <f t="shared" si="46"/>
        <v>0</v>
      </c>
      <c r="AH147" s="124">
        <f t="shared" si="72"/>
        <v>0</v>
      </c>
      <c r="AI147" s="125">
        <f t="shared" si="47"/>
        <v>0</v>
      </c>
      <c r="AJ147" s="125">
        <v>0</v>
      </c>
      <c r="AK147" s="126">
        <f t="shared" si="48"/>
        <v>0</v>
      </c>
      <c r="AL147" s="22">
        <f t="shared" si="49"/>
        <v>822528.79818320903</v>
      </c>
      <c r="AM147" s="22">
        <f t="shared" si="49"/>
        <v>3559.8871457819896</v>
      </c>
      <c r="AN147" s="22">
        <f t="shared" si="49"/>
        <v>1974.9284104798339</v>
      </c>
      <c r="AO147" s="23">
        <f t="shared" si="49"/>
        <v>5534.815556261824</v>
      </c>
    </row>
    <row r="148" spans="1:41" x14ac:dyDescent="0.25">
      <c r="A148" s="7">
        <v>127</v>
      </c>
      <c r="B148" s="56">
        <f t="shared" si="50"/>
        <v>255957.22997971351</v>
      </c>
      <c r="C148" s="57">
        <f t="shared" si="51"/>
        <v>981.21068655463114</v>
      </c>
      <c r="D148" s="57">
        <f t="shared" si="52"/>
        <v>234.62746081473739</v>
      </c>
      <c r="E148" s="58">
        <f t="shared" si="38"/>
        <v>1215.8381473693685</v>
      </c>
      <c r="F148" s="56">
        <f t="shared" si="53"/>
        <v>0</v>
      </c>
      <c r="G148" s="57">
        <f t="shared" si="54"/>
        <v>0</v>
      </c>
      <c r="H148" s="57">
        <f t="shared" si="55"/>
        <v>0</v>
      </c>
      <c r="I148" s="58">
        <f t="shared" si="39"/>
        <v>0</v>
      </c>
      <c r="J148" s="56">
        <f t="shared" si="56"/>
        <v>213886.60233258712</v>
      </c>
      <c r="K148" s="57">
        <f t="shared" si="57"/>
        <v>1545.3313527472103</v>
      </c>
      <c r="L148" s="57">
        <f t="shared" si="58"/>
        <v>712.95534110862377</v>
      </c>
      <c r="M148" s="58">
        <f t="shared" si="40"/>
        <v>2258.2866938558341</v>
      </c>
      <c r="N148" s="56">
        <f t="shared" si="59"/>
        <v>0</v>
      </c>
      <c r="O148" s="57">
        <f t="shared" si="60"/>
        <v>0</v>
      </c>
      <c r="P148" s="57">
        <f t="shared" si="61"/>
        <v>0</v>
      </c>
      <c r="Q148" s="58">
        <f t="shared" si="41"/>
        <v>0</v>
      </c>
      <c r="R148" s="84">
        <f t="shared" si="62"/>
        <v>349706.95385633508</v>
      </c>
      <c r="S148" s="85">
        <f t="shared" si="63"/>
        <v>1044.1465841473719</v>
      </c>
      <c r="T148" s="86">
        <f t="shared" si="42"/>
        <v>1019.9786154143108</v>
      </c>
      <c r="U148" s="87">
        <f t="shared" si="64"/>
        <v>2064.1251995616826</v>
      </c>
      <c r="V148" s="84">
        <f t="shared" si="65"/>
        <v>0</v>
      </c>
      <c r="W148" s="85">
        <f t="shared" si="66"/>
        <v>0</v>
      </c>
      <c r="X148" s="86">
        <f t="shared" si="43"/>
        <v>0</v>
      </c>
      <c r="Y148" s="87">
        <f t="shared" si="67"/>
        <v>0</v>
      </c>
      <c r="Z148" s="101">
        <f t="shared" si="68"/>
        <v>0</v>
      </c>
      <c r="AA148" s="85">
        <f t="shared" si="69"/>
        <v>0</v>
      </c>
      <c r="AB148" s="86">
        <f t="shared" si="44"/>
        <v>0</v>
      </c>
      <c r="AC148" s="87">
        <f t="shared" si="70"/>
        <v>0</v>
      </c>
      <c r="AD148" s="132">
        <f t="shared" si="73"/>
        <v>0</v>
      </c>
      <c r="AE148" s="132">
        <f t="shared" si="45"/>
        <v>0</v>
      </c>
      <c r="AF148" s="132">
        <f t="shared" si="71"/>
        <v>0</v>
      </c>
      <c r="AG148" s="133">
        <f t="shared" si="46"/>
        <v>0</v>
      </c>
      <c r="AH148" s="124">
        <f t="shared" si="72"/>
        <v>0</v>
      </c>
      <c r="AI148" s="125">
        <f t="shared" si="47"/>
        <v>0</v>
      </c>
      <c r="AJ148" s="125">
        <v>0</v>
      </c>
      <c r="AK148" s="126">
        <f t="shared" si="48"/>
        <v>0</v>
      </c>
      <c r="AL148" s="22">
        <f t="shared" si="49"/>
        <v>819550.78616863571</v>
      </c>
      <c r="AM148" s="22">
        <f t="shared" si="49"/>
        <v>3570.6886234492131</v>
      </c>
      <c r="AN148" s="22">
        <f t="shared" si="49"/>
        <v>1967.5614173376719</v>
      </c>
      <c r="AO148" s="23">
        <f t="shared" si="49"/>
        <v>5538.2500407868847</v>
      </c>
    </row>
    <row r="149" spans="1:41" x14ac:dyDescent="0.25">
      <c r="A149" s="7">
        <v>128</v>
      </c>
      <c r="B149" s="56">
        <f t="shared" si="50"/>
        <v>254976.01929315887</v>
      </c>
      <c r="C149" s="57">
        <f t="shared" si="51"/>
        <v>982.11012968397279</v>
      </c>
      <c r="D149" s="57">
        <f t="shared" si="52"/>
        <v>233.72801768539566</v>
      </c>
      <c r="E149" s="58">
        <f t="shared" si="38"/>
        <v>1215.8381473693685</v>
      </c>
      <c r="F149" s="56">
        <f t="shared" si="53"/>
        <v>0</v>
      </c>
      <c r="G149" s="57">
        <f t="shared" si="54"/>
        <v>0</v>
      </c>
      <c r="H149" s="57">
        <f t="shared" si="55"/>
        <v>0</v>
      </c>
      <c r="I149" s="58">
        <f t="shared" si="39"/>
        <v>0</v>
      </c>
      <c r="J149" s="56">
        <f t="shared" si="56"/>
        <v>212341.2709798399</v>
      </c>
      <c r="K149" s="57">
        <f t="shared" si="57"/>
        <v>1550.4824572563675</v>
      </c>
      <c r="L149" s="57">
        <f t="shared" si="58"/>
        <v>707.80423659946644</v>
      </c>
      <c r="M149" s="58">
        <f t="shared" si="40"/>
        <v>2258.2866938558341</v>
      </c>
      <c r="N149" s="56">
        <f t="shared" si="59"/>
        <v>0</v>
      </c>
      <c r="O149" s="57">
        <f t="shared" si="60"/>
        <v>0</v>
      </c>
      <c r="P149" s="57">
        <f t="shared" si="61"/>
        <v>0</v>
      </c>
      <c r="Q149" s="58">
        <f t="shared" si="41"/>
        <v>0</v>
      </c>
      <c r="R149" s="84">
        <f t="shared" si="62"/>
        <v>349243.91195097473</v>
      </c>
      <c r="S149" s="85">
        <f t="shared" si="63"/>
        <v>1048.9373317039424</v>
      </c>
      <c r="T149" s="86">
        <f t="shared" si="42"/>
        <v>1018.6280765236763</v>
      </c>
      <c r="U149" s="87">
        <f t="shared" si="64"/>
        <v>2067.5654082276187</v>
      </c>
      <c r="V149" s="84">
        <f t="shared" si="65"/>
        <v>0</v>
      </c>
      <c r="W149" s="85">
        <f t="shared" si="66"/>
        <v>0</v>
      </c>
      <c r="X149" s="86">
        <f t="shared" si="43"/>
        <v>0</v>
      </c>
      <c r="Y149" s="87">
        <f t="shared" si="67"/>
        <v>0</v>
      </c>
      <c r="Z149" s="101">
        <f t="shared" si="68"/>
        <v>0</v>
      </c>
      <c r="AA149" s="85">
        <f t="shared" si="69"/>
        <v>0</v>
      </c>
      <c r="AB149" s="86">
        <f t="shared" si="44"/>
        <v>0</v>
      </c>
      <c r="AC149" s="87">
        <f t="shared" si="70"/>
        <v>0</v>
      </c>
      <c r="AD149" s="132">
        <f t="shared" si="73"/>
        <v>0</v>
      </c>
      <c r="AE149" s="132">
        <f t="shared" si="45"/>
        <v>0</v>
      </c>
      <c r="AF149" s="132">
        <f t="shared" si="71"/>
        <v>0</v>
      </c>
      <c r="AG149" s="133">
        <f t="shared" si="46"/>
        <v>0</v>
      </c>
      <c r="AH149" s="124">
        <f t="shared" si="72"/>
        <v>0</v>
      </c>
      <c r="AI149" s="125">
        <f t="shared" si="47"/>
        <v>0</v>
      </c>
      <c r="AJ149" s="125">
        <v>0</v>
      </c>
      <c r="AK149" s="126">
        <f t="shared" si="48"/>
        <v>0</v>
      </c>
      <c r="AL149" s="22">
        <f t="shared" si="49"/>
        <v>816561.20222397347</v>
      </c>
      <c r="AM149" s="22">
        <f t="shared" si="49"/>
        <v>3581.5299186442826</v>
      </c>
      <c r="AN149" s="22">
        <f t="shared" si="49"/>
        <v>1960.1603308085384</v>
      </c>
      <c r="AO149" s="23">
        <f t="shared" si="49"/>
        <v>5541.6902494528213</v>
      </c>
    </row>
    <row r="150" spans="1:41" x14ac:dyDescent="0.25">
      <c r="A150" s="7">
        <v>129</v>
      </c>
      <c r="B150" s="56">
        <f t="shared" si="50"/>
        <v>253993.90916347489</v>
      </c>
      <c r="C150" s="57">
        <f t="shared" si="51"/>
        <v>983.01039730284981</v>
      </c>
      <c r="D150" s="57">
        <f t="shared" si="52"/>
        <v>232.82775006651866</v>
      </c>
      <c r="E150" s="58">
        <f t="shared" si="38"/>
        <v>1215.8381473693685</v>
      </c>
      <c r="F150" s="56">
        <f t="shared" si="53"/>
        <v>0</v>
      </c>
      <c r="G150" s="57">
        <f t="shared" si="54"/>
        <v>0</v>
      </c>
      <c r="H150" s="57">
        <f t="shared" si="55"/>
        <v>0</v>
      </c>
      <c r="I150" s="58">
        <f t="shared" si="39"/>
        <v>0</v>
      </c>
      <c r="J150" s="56">
        <f t="shared" si="56"/>
        <v>210790.78852258352</v>
      </c>
      <c r="K150" s="57">
        <f t="shared" si="57"/>
        <v>1555.6507321138888</v>
      </c>
      <c r="L150" s="57">
        <f t="shared" si="58"/>
        <v>702.63596174194515</v>
      </c>
      <c r="M150" s="58">
        <f t="shared" si="40"/>
        <v>2258.2866938558341</v>
      </c>
      <c r="N150" s="56">
        <f t="shared" si="59"/>
        <v>0</v>
      </c>
      <c r="O150" s="57">
        <f t="shared" si="60"/>
        <v>0</v>
      </c>
      <c r="P150" s="57">
        <f t="shared" si="61"/>
        <v>0</v>
      </c>
      <c r="Q150" s="58">
        <f t="shared" si="41"/>
        <v>0</v>
      </c>
      <c r="R150" s="84">
        <f t="shared" si="62"/>
        <v>348775.29957696958</v>
      </c>
      <c r="S150" s="85">
        <f t="shared" si="63"/>
        <v>1053.7500601418369</v>
      </c>
      <c r="T150" s="86">
        <f t="shared" si="42"/>
        <v>1017.261290432828</v>
      </c>
      <c r="U150" s="87">
        <f t="shared" si="64"/>
        <v>2071.0113505746649</v>
      </c>
      <c r="V150" s="84">
        <f t="shared" si="65"/>
        <v>0</v>
      </c>
      <c r="W150" s="85">
        <f t="shared" si="66"/>
        <v>0</v>
      </c>
      <c r="X150" s="86">
        <f t="shared" si="43"/>
        <v>0</v>
      </c>
      <c r="Y150" s="87">
        <f t="shared" si="67"/>
        <v>0</v>
      </c>
      <c r="Z150" s="101">
        <f t="shared" si="68"/>
        <v>0</v>
      </c>
      <c r="AA150" s="85">
        <f t="shared" si="69"/>
        <v>0</v>
      </c>
      <c r="AB150" s="86">
        <f t="shared" si="44"/>
        <v>0</v>
      </c>
      <c r="AC150" s="87">
        <f t="shared" si="70"/>
        <v>0</v>
      </c>
      <c r="AD150" s="132">
        <f t="shared" si="73"/>
        <v>0</v>
      </c>
      <c r="AE150" s="132">
        <f t="shared" si="45"/>
        <v>0</v>
      </c>
      <c r="AF150" s="132">
        <f t="shared" si="71"/>
        <v>0</v>
      </c>
      <c r="AG150" s="133">
        <f t="shared" si="46"/>
        <v>0</v>
      </c>
      <c r="AH150" s="124">
        <f t="shared" si="72"/>
        <v>0</v>
      </c>
      <c r="AI150" s="125">
        <f t="shared" si="47"/>
        <v>0</v>
      </c>
      <c r="AJ150" s="125">
        <v>0</v>
      </c>
      <c r="AK150" s="126">
        <f t="shared" si="48"/>
        <v>0</v>
      </c>
      <c r="AL150" s="22">
        <f t="shared" si="49"/>
        <v>813559.99726302805</v>
      </c>
      <c r="AM150" s="22">
        <f t="shared" si="49"/>
        <v>3592.4111895585756</v>
      </c>
      <c r="AN150" s="22">
        <f t="shared" si="49"/>
        <v>1952.7250022412918</v>
      </c>
      <c r="AO150" s="23">
        <f t="shared" ref="AO150:AO213" si="74">E150+I150+M150+Q150+U150+Y150+AC150+AG150+AK150</f>
        <v>5545.1361917998674</v>
      </c>
    </row>
    <row r="151" spans="1:41" x14ac:dyDescent="0.25">
      <c r="A151" s="7">
        <v>130</v>
      </c>
      <c r="B151" s="56">
        <f t="shared" si="50"/>
        <v>253010.89876617203</v>
      </c>
      <c r="C151" s="57">
        <f t="shared" si="51"/>
        <v>983.91149016704412</v>
      </c>
      <c r="D151" s="57">
        <f t="shared" si="52"/>
        <v>231.92665720232438</v>
      </c>
      <c r="E151" s="58">
        <f t="shared" ref="E151:E214" si="75">IF($A151&gt;C$7,0,C$12)</f>
        <v>1215.8381473693685</v>
      </c>
      <c r="F151" s="56">
        <f t="shared" si="53"/>
        <v>0</v>
      </c>
      <c r="G151" s="57">
        <f t="shared" si="54"/>
        <v>0</v>
      </c>
      <c r="H151" s="57">
        <f t="shared" si="55"/>
        <v>0</v>
      </c>
      <c r="I151" s="58">
        <f t="shared" ref="I151:I214" si="76">IF($A151&gt;G$7,0,G$12)</f>
        <v>0</v>
      </c>
      <c r="J151" s="56">
        <f t="shared" si="56"/>
        <v>209235.13779046963</v>
      </c>
      <c r="K151" s="57">
        <f t="shared" si="57"/>
        <v>1560.8362345542687</v>
      </c>
      <c r="L151" s="57">
        <f t="shared" si="58"/>
        <v>697.4504593015655</v>
      </c>
      <c r="M151" s="58">
        <f t="shared" ref="M151:M214" si="77">IF($A151&gt;K$7,0,K$12)</f>
        <v>2258.2866938558341</v>
      </c>
      <c r="N151" s="56">
        <f t="shared" si="59"/>
        <v>0</v>
      </c>
      <c r="O151" s="57">
        <f t="shared" si="60"/>
        <v>0</v>
      </c>
      <c r="P151" s="57">
        <f t="shared" si="61"/>
        <v>0</v>
      </c>
      <c r="Q151" s="58">
        <f t="shared" ref="Q151:Q214" si="78">IF($A151&gt;O$7,0,O$12)</f>
        <v>0</v>
      </c>
      <c r="R151" s="84">
        <f t="shared" si="62"/>
        <v>348301.08543268911</v>
      </c>
      <c r="S151" s="85">
        <f t="shared" si="63"/>
        <v>1058.5848703136128</v>
      </c>
      <c r="T151" s="86">
        <f t="shared" ref="T151:T214" si="79">R151*S$9</f>
        <v>1015.8781658453433</v>
      </c>
      <c r="U151" s="87">
        <f t="shared" si="64"/>
        <v>2074.4630361589561</v>
      </c>
      <c r="V151" s="84">
        <f t="shared" si="65"/>
        <v>0</v>
      </c>
      <c r="W151" s="85">
        <f t="shared" si="66"/>
        <v>0</v>
      </c>
      <c r="X151" s="86">
        <f t="shared" ref="X151:X214" si="80">V151*W$9</f>
        <v>0</v>
      </c>
      <c r="Y151" s="87">
        <f t="shared" si="67"/>
        <v>0</v>
      </c>
      <c r="Z151" s="101">
        <f t="shared" si="68"/>
        <v>0</v>
      </c>
      <c r="AA151" s="85">
        <f t="shared" si="69"/>
        <v>0</v>
      </c>
      <c r="AB151" s="86">
        <f t="shared" ref="AB151:AB214" si="81">Z151*AA$9</f>
        <v>0</v>
      </c>
      <c r="AC151" s="87">
        <f t="shared" si="70"/>
        <v>0</v>
      </c>
      <c r="AD151" s="132">
        <f t="shared" si="73"/>
        <v>0</v>
      </c>
      <c r="AE151" s="132">
        <f t="shared" ref="AE151:AE214" si="82">IF(A151&lt;&gt;AE$7,0,AD151)</f>
        <v>0</v>
      </c>
      <c r="AF151" s="132">
        <f t="shared" si="71"/>
        <v>0</v>
      </c>
      <c r="AG151" s="133">
        <f t="shared" ref="AG151:AG214" si="83">AF151+AE151</f>
        <v>0</v>
      </c>
      <c r="AH151" s="124">
        <f t="shared" si="72"/>
        <v>0</v>
      </c>
      <c r="AI151" s="125">
        <f t="shared" ref="AI151:AI214" si="84">IF($A151=AI$7,$AH151,0)</f>
        <v>0</v>
      </c>
      <c r="AJ151" s="125">
        <v>0</v>
      </c>
      <c r="AK151" s="126">
        <f t="shared" ref="AK151:AK214" si="85">IF(A151=AI$7,AI151,0)</f>
        <v>0</v>
      </c>
      <c r="AL151" s="22">
        <f t="shared" ref="AL151:AO214" si="86">B151+F151+J151+N151+R151+V151+Z151+AD151+AH151</f>
        <v>810547.12198933074</v>
      </c>
      <c r="AM151" s="22">
        <f t="shared" si="86"/>
        <v>3603.3325950349254</v>
      </c>
      <c r="AN151" s="22">
        <f t="shared" si="86"/>
        <v>1945.2552823492333</v>
      </c>
      <c r="AO151" s="23">
        <f t="shared" si="74"/>
        <v>5548.5878773841587</v>
      </c>
    </row>
    <row r="152" spans="1:41" x14ac:dyDescent="0.25">
      <c r="A152" s="7">
        <v>131</v>
      </c>
      <c r="B152" s="56">
        <f t="shared" ref="B152:B215" si="87">B151-C151</f>
        <v>252026.98727600498</v>
      </c>
      <c r="C152" s="57">
        <f t="shared" ref="C152:C215" si="88">E152-D152</f>
        <v>984.81340903303055</v>
      </c>
      <c r="D152" s="57">
        <f t="shared" ref="D152:D215" si="89">C$9*B152</f>
        <v>231.02473833633792</v>
      </c>
      <c r="E152" s="58">
        <f t="shared" si="75"/>
        <v>1215.8381473693685</v>
      </c>
      <c r="F152" s="56">
        <f t="shared" ref="F152:F215" si="90">F151-G151</f>
        <v>0</v>
      </c>
      <c r="G152" s="57">
        <f t="shared" ref="G152:G215" si="91">I152-H152</f>
        <v>0</v>
      </c>
      <c r="H152" s="57">
        <f t="shared" ref="H152:H215" si="92">G$9*F152</f>
        <v>0</v>
      </c>
      <c r="I152" s="58">
        <f t="shared" si="76"/>
        <v>0</v>
      </c>
      <c r="J152" s="56">
        <f t="shared" ref="J152:J215" si="93">J151-K151</f>
        <v>207674.30155591536</v>
      </c>
      <c r="K152" s="57">
        <f t="shared" ref="K152:K215" si="94">M152-L152</f>
        <v>1566.039022002783</v>
      </c>
      <c r="L152" s="57">
        <f t="shared" ref="L152:L215" si="95">K$9*J152</f>
        <v>692.2476718530512</v>
      </c>
      <c r="M152" s="58">
        <f t="shared" si="77"/>
        <v>2258.2866938558341</v>
      </c>
      <c r="N152" s="56">
        <f t="shared" ref="N152:N215" si="96">N151-O151</f>
        <v>0</v>
      </c>
      <c r="O152" s="57">
        <f t="shared" ref="O152:O215" si="97">Q152-P152</f>
        <v>0</v>
      </c>
      <c r="P152" s="57">
        <f t="shared" ref="P152:P215" si="98">O$9*N152</f>
        <v>0</v>
      </c>
      <c r="Q152" s="58">
        <f t="shared" si="78"/>
        <v>0</v>
      </c>
      <c r="R152" s="84">
        <f t="shared" ref="R152:R215" si="99">(R151-S151)*(1+S$11)</f>
        <v>347821.23806331283</v>
      </c>
      <c r="S152" s="85">
        <f t="shared" ref="S152:S215" si="100">IF(R152&gt;1,U152-T152,0)</f>
        <v>1063.4418635345587</v>
      </c>
      <c r="T152" s="86">
        <f t="shared" si="79"/>
        <v>1014.4786110179958</v>
      </c>
      <c r="U152" s="87">
        <f t="shared" ref="U152:U215" si="101">IF(R152&lt;1,0,U151*(1+S$11))</f>
        <v>2077.9204745525544</v>
      </c>
      <c r="V152" s="84">
        <f t="shared" ref="V152:V215" si="102">(V151-W151)*(1+W$11)</f>
        <v>0</v>
      </c>
      <c r="W152" s="85">
        <f t="shared" ref="W152:W215" si="103">IF(V152&gt;1,Y152-X152,0)</f>
        <v>0</v>
      </c>
      <c r="X152" s="86">
        <f t="shared" si="80"/>
        <v>0</v>
      </c>
      <c r="Y152" s="87">
        <f t="shared" ref="Y152:Y215" si="104">IF(V152&lt;1,0,Y151*(1+W$11))</f>
        <v>0</v>
      </c>
      <c r="Z152" s="101">
        <f t="shared" ref="Z152:Z215" si="105">(Z151-AA151)*(1+AA$11)</f>
        <v>0</v>
      </c>
      <c r="AA152" s="85">
        <f t="shared" ref="AA152:AA215" si="106">IF(Z152&gt;1,AC152-AB152,0)</f>
        <v>0</v>
      </c>
      <c r="AB152" s="86">
        <f t="shared" si="81"/>
        <v>0</v>
      </c>
      <c r="AC152" s="87">
        <f t="shared" ref="AC152:AC215" si="107">IF(Z152&lt;1,0,AC151*(1+AA$11))</f>
        <v>0</v>
      </c>
      <c r="AD152" s="132">
        <f t="shared" si="73"/>
        <v>0</v>
      </c>
      <c r="AE152" s="132">
        <f t="shared" si="82"/>
        <v>0</v>
      </c>
      <c r="AF152" s="132">
        <f t="shared" ref="AF152:AF215" si="108">IF(A152&lt;=AE$7,AE$9*AD152,0)</f>
        <v>0</v>
      </c>
      <c r="AG152" s="133">
        <f t="shared" si="83"/>
        <v>0</v>
      </c>
      <c r="AH152" s="124">
        <f t="shared" ref="AH152:AH215" si="109">IF(A152&lt;=AI$7,AH151*(1+AI$9)*(1+AI$11),0)</f>
        <v>0</v>
      </c>
      <c r="AI152" s="125">
        <f t="shared" si="84"/>
        <v>0</v>
      </c>
      <c r="AJ152" s="125">
        <v>0</v>
      </c>
      <c r="AK152" s="126">
        <f t="shared" si="85"/>
        <v>0</v>
      </c>
      <c r="AL152" s="22">
        <f t="shared" si="86"/>
        <v>807522.5268952332</v>
      </c>
      <c r="AM152" s="22">
        <f t="shared" si="86"/>
        <v>3614.2942945703721</v>
      </c>
      <c r="AN152" s="22">
        <f t="shared" si="86"/>
        <v>1937.7510212073848</v>
      </c>
      <c r="AO152" s="23">
        <f t="shared" si="74"/>
        <v>5552.0453157777574</v>
      </c>
    </row>
    <row r="153" spans="1:41" x14ac:dyDescent="0.25">
      <c r="A153" s="7">
        <v>132</v>
      </c>
      <c r="B153" s="56">
        <f t="shared" si="87"/>
        <v>251042.17386697195</v>
      </c>
      <c r="C153" s="57">
        <f t="shared" si="88"/>
        <v>985.71615465797754</v>
      </c>
      <c r="D153" s="57">
        <f t="shared" si="89"/>
        <v>230.12199271139099</v>
      </c>
      <c r="E153" s="58">
        <f t="shared" si="75"/>
        <v>1215.8381473693685</v>
      </c>
      <c r="F153" s="56">
        <f t="shared" si="90"/>
        <v>0</v>
      </c>
      <c r="G153" s="57">
        <f t="shared" si="91"/>
        <v>0</v>
      </c>
      <c r="H153" s="57">
        <f t="shared" si="92"/>
        <v>0</v>
      </c>
      <c r="I153" s="58">
        <f t="shared" si="76"/>
        <v>0</v>
      </c>
      <c r="J153" s="56">
        <f t="shared" si="93"/>
        <v>206108.26253391258</v>
      </c>
      <c r="K153" s="57">
        <f t="shared" si="94"/>
        <v>1571.2591520761255</v>
      </c>
      <c r="L153" s="57">
        <f t="shared" si="95"/>
        <v>687.0275417797086</v>
      </c>
      <c r="M153" s="58">
        <f t="shared" si="77"/>
        <v>2258.2866938558341</v>
      </c>
      <c r="N153" s="56">
        <f t="shared" si="96"/>
        <v>0</v>
      </c>
      <c r="O153" s="57">
        <f t="shared" si="97"/>
        <v>0</v>
      </c>
      <c r="P153" s="57">
        <f t="shared" si="98"/>
        <v>0</v>
      </c>
      <c r="Q153" s="58">
        <f t="shared" si="78"/>
        <v>0</v>
      </c>
      <c r="R153" s="84">
        <f t="shared" si="99"/>
        <v>347335.72586011124</v>
      </c>
      <c r="S153" s="85">
        <f t="shared" si="100"/>
        <v>1068.3211415848173</v>
      </c>
      <c r="T153" s="86">
        <f t="shared" si="79"/>
        <v>1013.0625337586579</v>
      </c>
      <c r="U153" s="87">
        <f t="shared" si="101"/>
        <v>2081.3836753434753</v>
      </c>
      <c r="V153" s="84">
        <f t="shared" si="102"/>
        <v>0</v>
      </c>
      <c r="W153" s="85">
        <f t="shared" si="103"/>
        <v>0</v>
      </c>
      <c r="X153" s="86">
        <f t="shared" si="80"/>
        <v>0</v>
      </c>
      <c r="Y153" s="87">
        <f t="shared" si="104"/>
        <v>0</v>
      </c>
      <c r="Z153" s="101">
        <f t="shared" si="105"/>
        <v>0</v>
      </c>
      <c r="AA153" s="85">
        <f t="shared" si="106"/>
        <v>0</v>
      </c>
      <c r="AB153" s="86">
        <f t="shared" si="81"/>
        <v>0</v>
      </c>
      <c r="AC153" s="87">
        <f t="shared" si="107"/>
        <v>0</v>
      </c>
      <c r="AD153" s="132">
        <f t="shared" ref="AD153:AD216" si="110">IF(A153&lt;=AE$7,(1+AE$11)*AD152,0)</f>
        <v>0</v>
      </c>
      <c r="AE153" s="132">
        <f t="shared" si="82"/>
        <v>0</v>
      </c>
      <c r="AF153" s="132">
        <f t="shared" si="108"/>
        <v>0</v>
      </c>
      <c r="AG153" s="133">
        <f t="shared" si="83"/>
        <v>0</v>
      </c>
      <c r="AH153" s="124">
        <f t="shared" si="109"/>
        <v>0</v>
      </c>
      <c r="AI153" s="125">
        <f t="shared" si="84"/>
        <v>0</v>
      </c>
      <c r="AJ153" s="125">
        <v>0</v>
      </c>
      <c r="AK153" s="126">
        <f t="shared" si="85"/>
        <v>0</v>
      </c>
      <c r="AL153" s="22">
        <f t="shared" si="86"/>
        <v>804486.16226099571</v>
      </c>
      <c r="AM153" s="22">
        <f t="shared" si="86"/>
        <v>3625.2964483189203</v>
      </c>
      <c r="AN153" s="22">
        <f t="shared" si="86"/>
        <v>1930.2120682497575</v>
      </c>
      <c r="AO153" s="23">
        <f t="shared" si="74"/>
        <v>5555.5085165686778</v>
      </c>
    </row>
    <row r="154" spans="1:41" x14ac:dyDescent="0.25">
      <c r="A154" s="7">
        <v>133</v>
      </c>
      <c r="B154" s="56">
        <f t="shared" si="87"/>
        <v>250056.45771231398</v>
      </c>
      <c r="C154" s="57">
        <f t="shared" si="88"/>
        <v>986.61972779974735</v>
      </c>
      <c r="D154" s="57">
        <f t="shared" si="89"/>
        <v>229.21841956962118</v>
      </c>
      <c r="E154" s="58">
        <f t="shared" si="75"/>
        <v>1215.8381473693685</v>
      </c>
      <c r="F154" s="56">
        <f t="shared" si="90"/>
        <v>0</v>
      </c>
      <c r="G154" s="57">
        <f t="shared" si="91"/>
        <v>0</v>
      </c>
      <c r="H154" s="57">
        <f t="shared" si="92"/>
        <v>0</v>
      </c>
      <c r="I154" s="58">
        <f t="shared" si="76"/>
        <v>0</v>
      </c>
      <c r="J154" s="56">
        <f t="shared" si="93"/>
        <v>204537.00338183646</v>
      </c>
      <c r="K154" s="57">
        <f t="shared" si="94"/>
        <v>1576.4966825830459</v>
      </c>
      <c r="L154" s="57">
        <f t="shared" si="95"/>
        <v>681.79001127278821</v>
      </c>
      <c r="M154" s="58">
        <f t="shared" si="77"/>
        <v>2258.2866938558341</v>
      </c>
      <c r="N154" s="56">
        <f t="shared" si="96"/>
        <v>0</v>
      </c>
      <c r="O154" s="57">
        <f t="shared" si="97"/>
        <v>0</v>
      </c>
      <c r="P154" s="57">
        <f t="shared" si="98"/>
        <v>0</v>
      </c>
      <c r="Q154" s="58">
        <f t="shared" si="78"/>
        <v>0</v>
      </c>
      <c r="R154" s="84">
        <f t="shared" si="99"/>
        <v>346844.51705972396</v>
      </c>
      <c r="S154" s="85">
        <f t="shared" si="100"/>
        <v>1073.2228067115193</v>
      </c>
      <c r="T154" s="86">
        <f t="shared" si="79"/>
        <v>1011.629841424195</v>
      </c>
      <c r="U154" s="87">
        <f t="shared" si="101"/>
        <v>2084.8526481357144</v>
      </c>
      <c r="V154" s="84">
        <f t="shared" si="102"/>
        <v>0</v>
      </c>
      <c r="W154" s="85">
        <f t="shared" si="103"/>
        <v>0</v>
      </c>
      <c r="X154" s="86">
        <f t="shared" si="80"/>
        <v>0</v>
      </c>
      <c r="Y154" s="87">
        <f t="shared" si="104"/>
        <v>0</v>
      </c>
      <c r="Z154" s="101">
        <f t="shared" si="105"/>
        <v>0</v>
      </c>
      <c r="AA154" s="85">
        <f t="shared" si="106"/>
        <v>0</v>
      </c>
      <c r="AB154" s="86">
        <f t="shared" si="81"/>
        <v>0</v>
      </c>
      <c r="AC154" s="87">
        <f t="shared" si="107"/>
        <v>0</v>
      </c>
      <c r="AD154" s="132">
        <f t="shared" si="110"/>
        <v>0</v>
      </c>
      <c r="AE154" s="132">
        <f t="shared" si="82"/>
        <v>0</v>
      </c>
      <c r="AF154" s="132">
        <f t="shared" si="108"/>
        <v>0</v>
      </c>
      <c r="AG154" s="133">
        <f t="shared" si="83"/>
        <v>0</v>
      </c>
      <c r="AH154" s="124">
        <f t="shared" si="109"/>
        <v>0</v>
      </c>
      <c r="AI154" s="125">
        <f t="shared" si="84"/>
        <v>0</v>
      </c>
      <c r="AJ154" s="125">
        <v>0</v>
      </c>
      <c r="AK154" s="126">
        <f t="shared" si="85"/>
        <v>0</v>
      </c>
      <c r="AL154" s="22">
        <f t="shared" si="86"/>
        <v>801437.9781538744</v>
      </c>
      <c r="AM154" s="22">
        <f t="shared" si="86"/>
        <v>3636.3392170943125</v>
      </c>
      <c r="AN154" s="22">
        <f t="shared" si="86"/>
        <v>1922.6382722666044</v>
      </c>
      <c r="AO154" s="23">
        <f t="shared" si="74"/>
        <v>5558.9774893609174</v>
      </c>
    </row>
    <row r="155" spans="1:41" x14ac:dyDescent="0.25">
      <c r="A155" s="7">
        <v>134</v>
      </c>
      <c r="B155" s="56">
        <f t="shared" si="87"/>
        <v>249069.83798451422</v>
      </c>
      <c r="C155" s="57">
        <f t="shared" si="88"/>
        <v>987.52412921689711</v>
      </c>
      <c r="D155" s="57">
        <f t="shared" si="89"/>
        <v>228.31401815247139</v>
      </c>
      <c r="E155" s="58">
        <f t="shared" si="75"/>
        <v>1215.8381473693685</v>
      </c>
      <c r="F155" s="56">
        <f t="shared" si="90"/>
        <v>0</v>
      </c>
      <c r="G155" s="57">
        <f t="shared" si="91"/>
        <v>0</v>
      </c>
      <c r="H155" s="57">
        <f t="shared" si="92"/>
        <v>0</v>
      </c>
      <c r="I155" s="58">
        <f t="shared" si="76"/>
        <v>0</v>
      </c>
      <c r="J155" s="56">
        <f t="shared" si="93"/>
        <v>202960.50669925343</v>
      </c>
      <c r="K155" s="57">
        <f t="shared" si="94"/>
        <v>1581.7516715249894</v>
      </c>
      <c r="L155" s="57">
        <f t="shared" si="95"/>
        <v>676.53502233084475</v>
      </c>
      <c r="M155" s="58">
        <f t="shared" si="77"/>
        <v>2258.2866938558341</v>
      </c>
      <c r="N155" s="56">
        <f t="shared" si="96"/>
        <v>0</v>
      </c>
      <c r="O155" s="57">
        <f t="shared" si="97"/>
        <v>0</v>
      </c>
      <c r="P155" s="57">
        <f t="shared" si="98"/>
        <v>0</v>
      </c>
      <c r="Q155" s="58">
        <f t="shared" si="78"/>
        <v>0</v>
      </c>
      <c r="R155" s="84">
        <f t="shared" si="99"/>
        <v>346347.57974343415</v>
      </c>
      <c r="S155" s="85">
        <f t="shared" si="100"/>
        <v>1078.1469616309246</v>
      </c>
      <c r="T155" s="86">
        <f t="shared" si="79"/>
        <v>1010.1804409183496</v>
      </c>
      <c r="U155" s="87">
        <f t="shared" si="101"/>
        <v>2088.3274025492742</v>
      </c>
      <c r="V155" s="84">
        <f t="shared" si="102"/>
        <v>0</v>
      </c>
      <c r="W155" s="85">
        <f t="shared" si="103"/>
        <v>0</v>
      </c>
      <c r="X155" s="86">
        <f t="shared" si="80"/>
        <v>0</v>
      </c>
      <c r="Y155" s="87">
        <f t="shared" si="104"/>
        <v>0</v>
      </c>
      <c r="Z155" s="101">
        <f t="shared" si="105"/>
        <v>0</v>
      </c>
      <c r="AA155" s="85">
        <f t="shared" si="106"/>
        <v>0</v>
      </c>
      <c r="AB155" s="86">
        <f t="shared" si="81"/>
        <v>0</v>
      </c>
      <c r="AC155" s="87">
        <f t="shared" si="107"/>
        <v>0</v>
      </c>
      <c r="AD155" s="132">
        <f t="shared" si="110"/>
        <v>0</v>
      </c>
      <c r="AE155" s="132">
        <f t="shared" si="82"/>
        <v>0</v>
      </c>
      <c r="AF155" s="132">
        <f t="shared" si="108"/>
        <v>0</v>
      </c>
      <c r="AG155" s="133">
        <f t="shared" si="83"/>
        <v>0</v>
      </c>
      <c r="AH155" s="124">
        <f t="shared" si="109"/>
        <v>0</v>
      </c>
      <c r="AI155" s="125">
        <f t="shared" si="84"/>
        <v>0</v>
      </c>
      <c r="AJ155" s="125">
        <v>0</v>
      </c>
      <c r="AK155" s="126">
        <f t="shared" si="85"/>
        <v>0</v>
      </c>
      <c r="AL155" s="22">
        <f t="shared" si="86"/>
        <v>798377.92442720174</v>
      </c>
      <c r="AM155" s="22">
        <f t="shared" si="86"/>
        <v>3647.4227623728111</v>
      </c>
      <c r="AN155" s="22">
        <f t="shared" si="86"/>
        <v>1915.0294814016656</v>
      </c>
      <c r="AO155" s="23">
        <f t="shared" si="74"/>
        <v>5562.4522437744763</v>
      </c>
    </row>
    <row r="156" spans="1:41" x14ac:dyDescent="0.25">
      <c r="A156" s="7">
        <v>135</v>
      </c>
      <c r="B156" s="56">
        <f t="shared" si="87"/>
        <v>248082.31385529731</v>
      </c>
      <c r="C156" s="57">
        <f t="shared" si="88"/>
        <v>988.42935966867924</v>
      </c>
      <c r="D156" s="57">
        <f t="shared" si="89"/>
        <v>227.40878770068923</v>
      </c>
      <c r="E156" s="58">
        <f t="shared" si="75"/>
        <v>1215.8381473693685</v>
      </c>
      <c r="F156" s="56">
        <f t="shared" si="90"/>
        <v>0</v>
      </c>
      <c r="G156" s="57">
        <f t="shared" si="91"/>
        <v>0</v>
      </c>
      <c r="H156" s="57">
        <f t="shared" si="92"/>
        <v>0</v>
      </c>
      <c r="I156" s="58">
        <f t="shared" si="76"/>
        <v>0</v>
      </c>
      <c r="J156" s="56">
        <f t="shared" si="93"/>
        <v>201378.75502772845</v>
      </c>
      <c r="K156" s="57">
        <f t="shared" si="94"/>
        <v>1587.0241770967391</v>
      </c>
      <c r="L156" s="57">
        <f t="shared" si="95"/>
        <v>671.26251675909486</v>
      </c>
      <c r="M156" s="58">
        <f t="shared" si="77"/>
        <v>2258.2866938558341</v>
      </c>
      <c r="N156" s="56">
        <f t="shared" si="96"/>
        <v>0</v>
      </c>
      <c r="O156" s="57">
        <f t="shared" si="97"/>
        <v>0</v>
      </c>
      <c r="P156" s="57">
        <f t="shared" si="98"/>
        <v>0</v>
      </c>
      <c r="Q156" s="58">
        <f t="shared" si="78"/>
        <v>0</v>
      </c>
      <c r="R156" s="84">
        <f t="shared" si="99"/>
        <v>345844.8818364396</v>
      </c>
      <c r="S156" s="85">
        <f t="shared" si="100"/>
        <v>1083.0937095305742</v>
      </c>
      <c r="T156" s="86">
        <f t="shared" si="79"/>
        <v>1008.7142386896155</v>
      </c>
      <c r="U156" s="87">
        <f t="shared" si="101"/>
        <v>2091.8079482201897</v>
      </c>
      <c r="V156" s="84">
        <f t="shared" si="102"/>
        <v>0</v>
      </c>
      <c r="W156" s="85">
        <f t="shared" si="103"/>
        <v>0</v>
      </c>
      <c r="X156" s="86">
        <f t="shared" si="80"/>
        <v>0</v>
      </c>
      <c r="Y156" s="87">
        <f t="shared" si="104"/>
        <v>0</v>
      </c>
      <c r="Z156" s="101">
        <f t="shared" si="105"/>
        <v>0</v>
      </c>
      <c r="AA156" s="85">
        <f t="shared" si="106"/>
        <v>0</v>
      </c>
      <c r="AB156" s="86">
        <f t="shared" si="81"/>
        <v>0</v>
      </c>
      <c r="AC156" s="87">
        <f t="shared" si="107"/>
        <v>0</v>
      </c>
      <c r="AD156" s="132">
        <f t="shared" si="110"/>
        <v>0</v>
      </c>
      <c r="AE156" s="132">
        <f t="shared" si="82"/>
        <v>0</v>
      </c>
      <c r="AF156" s="132">
        <f t="shared" si="108"/>
        <v>0</v>
      </c>
      <c r="AG156" s="133">
        <f t="shared" si="83"/>
        <v>0</v>
      </c>
      <c r="AH156" s="124">
        <f t="shared" si="109"/>
        <v>0</v>
      </c>
      <c r="AI156" s="125">
        <f t="shared" si="84"/>
        <v>0</v>
      </c>
      <c r="AJ156" s="125">
        <v>0</v>
      </c>
      <c r="AK156" s="126">
        <f t="shared" si="85"/>
        <v>0</v>
      </c>
      <c r="AL156" s="22">
        <f t="shared" si="86"/>
        <v>795305.95071946539</v>
      </c>
      <c r="AM156" s="22">
        <f t="shared" si="86"/>
        <v>3658.5472462959924</v>
      </c>
      <c r="AN156" s="22">
        <f t="shared" si="86"/>
        <v>1907.3855431493996</v>
      </c>
      <c r="AO156" s="23">
        <f t="shared" si="74"/>
        <v>5565.9327894453927</v>
      </c>
    </row>
    <row r="157" spans="1:41" x14ac:dyDescent="0.25">
      <c r="A157" s="7">
        <v>136</v>
      </c>
      <c r="B157" s="56">
        <f t="shared" si="87"/>
        <v>247093.88449562862</v>
      </c>
      <c r="C157" s="57">
        <f t="shared" si="88"/>
        <v>989.33541991504217</v>
      </c>
      <c r="D157" s="57">
        <f t="shared" si="89"/>
        <v>226.50272745432625</v>
      </c>
      <c r="E157" s="58">
        <f t="shared" si="75"/>
        <v>1215.8381473693685</v>
      </c>
      <c r="F157" s="56">
        <f t="shared" si="90"/>
        <v>0</v>
      </c>
      <c r="G157" s="57">
        <f t="shared" si="91"/>
        <v>0</v>
      </c>
      <c r="H157" s="57">
        <f t="shared" si="92"/>
        <v>0</v>
      </c>
      <c r="I157" s="58">
        <f t="shared" si="76"/>
        <v>0</v>
      </c>
      <c r="J157" s="56">
        <f t="shared" si="93"/>
        <v>199791.73085063172</v>
      </c>
      <c r="K157" s="57">
        <f t="shared" si="94"/>
        <v>1592.3142576870616</v>
      </c>
      <c r="L157" s="57">
        <f t="shared" si="95"/>
        <v>665.97243616877245</v>
      </c>
      <c r="M157" s="58">
        <f t="shared" si="77"/>
        <v>2258.2866938558341</v>
      </c>
      <c r="N157" s="56">
        <f t="shared" si="96"/>
        <v>0</v>
      </c>
      <c r="O157" s="57">
        <f t="shared" si="97"/>
        <v>0</v>
      </c>
      <c r="P157" s="57">
        <f t="shared" si="98"/>
        <v>0</v>
      </c>
      <c r="Q157" s="58">
        <f t="shared" si="78"/>
        <v>0</v>
      </c>
      <c r="R157" s="84">
        <f t="shared" si="99"/>
        <v>345336.39110712055</v>
      </c>
      <c r="S157" s="85">
        <f t="shared" si="100"/>
        <v>1088.0631540714548</v>
      </c>
      <c r="T157" s="86">
        <f t="shared" si="79"/>
        <v>1007.2311407291016</v>
      </c>
      <c r="U157" s="87">
        <f t="shared" si="101"/>
        <v>2095.2942948005566</v>
      </c>
      <c r="V157" s="84">
        <f t="shared" si="102"/>
        <v>0</v>
      </c>
      <c r="W157" s="85">
        <f t="shared" si="103"/>
        <v>0</v>
      </c>
      <c r="X157" s="86">
        <f t="shared" si="80"/>
        <v>0</v>
      </c>
      <c r="Y157" s="87">
        <f t="shared" si="104"/>
        <v>0</v>
      </c>
      <c r="Z157" s="101">
        <f t="shared" si="105"/>
        <v>0</v>
      </c>
      <c r="AA157" s="85">
        <f t="shared" si="106"/>
        <v>0</v>
      </c>
      <c r="AB157" s="86">
        <f t="shared" si="81"/>
        <v>0</v>
      </c>
      <c r="AC157" s="87">
        <f t="shared" si="107"/>
        <v>0</v>
      </c>
      <c r="AD157" s="132">
        <f t="shared" si="110"/>
        <v>0</v>
      </c>
      <c r="AE157" s="132">
        <f t="shared" si="82"/>
        <v>0</v>
      </c>
      <c r="AF157" s="132">
        <f t="shared" si="108"/>
        <v>0</v>
      </c>
      <c r="AG157" s="133">
        <f t="shared" si="83"/>
        <v>0</v>
      </c>
      <c r="AH157" s="124">
        <f t="shared" si="109"/>
        <v>0</v>
      </c>
      <c r="AI157" s="125">
        <f t="shared" si="84"/>
        <v>0</v>
      </c>
      <c r="AJ157" s="125">
        <v>0</v>
      </c>
      <c r="AK157" s="126">
        <f t="shared" si="85"/>
        <v>0</v>
      </c>
      <c r="AL157" s="22">
        <f t="shared" si="86"/>
        <v>792222.00645338092</v>
      </c>
      <c r="AM157" s="22">
        <f t="shared" si="86"/>
        <v>3669.7128316735589</v>
      </c>
      <c r="AN157" s="22">
        <f t="shared" si="86"/>
        <v>1899.7063043522003</v>
      </c>
      <c r="AO157" s="23">
        <f t="shared" si="74"/>
        <v>5569.4191360257591</v>
      </c>
    </row>
    <row r="158" spans="1:41" x14ac:dyDescent="0.25">
      <c r="A158" s="7">
        <v>137</v>
      </c>
      <c r="B158" s="56">
        <f t="shared" si="87"/>
        <v>246104.54907571358</v>
      </c>
      <c r="C158" s="57">
        <f t="shared" si="88"/>
        <v>990.24231071663098</v>
      </c>
      <c r="D158" s="57">
        <f t="shared" si="89"/>
        <v>225.59583665273749</v>
      </c>
      <c r="E158" s="58">
        <f t="shared" si="75"/>
        <v>1215.8381473693685</v>
      </c>
      <c r="F158" s="56">
        <f t="shared" si="90"/>
        <v>0</v>
      </c>
      <c r="G158" s="57">
        <f t="shared" si="91"/>
        <v>0</v>
      </c>
      <c r="H158" s="57">
        <f t="shared" si="92"/>
        <v>0</v>
      </c>
      <c r="I158" s="58">
        <f t="shared" si="76"/>
        <v>0</v>
      </c>
      <c r="J158" s="56">
        <f t="shared" si="93"/>
        <v>198199.41659294465</v>
      </c>
      <c r="K158" s="57">
        <f t="shared" si="94"/>
        <v>1597.6219718793518</v>
      </c>
      <c r="L158" s="57">
        <f t="shared" si="95"/>
        <v>660.66472197648216</v>
      </c>
      <c r="M158" s="58">
        <f t="shared" si="77"/>
        <v>2258.2866938558341</v>
      </c>
      <c r="N158" s="56">
        <f t="shared" si="96"/>
        <v>0</v>
      </c>
      <c r="O158" s="57">
        <f t="shared" si="97"/>
        <v>0</v>
      </c>
      <c r="P158" s="57">
        <f t="shared" si="98"/>
        <v>0</v>
      </c>
      <c r="Q158" s="58">
        <f t="shared" si="78"/>
        <v>0</v>
      </c>
      <c r="R158" s="84">
        <f t="shared" si="99"/>
        <v>344822.07516630419</v>
      </c>
      <c r="S158" s="85">
        <f t="shared" si="100"/>
        <v>1093.0553993901706</v>
      </c>
      <c r="T158" s="86">
        <f t="shared" si="79"/>
        <v>1005.7310525683872</v>
      </c>
      <c r="U158" s="87">
        <f t="shared" si="101"/>
        <v>2098.7864519585578</v>
      </c>
      <c r="V158" s="84">
        <f t="shared" si="102"/>
        <v>0</v>
      </c>
      <c r="W158" s="85">
        <f t="shared" si="103"/>
        <v>0</v>
      </c>
      <c r="X158" s="86">
        <f t="shared" si="80"/>
        <v>0</v>
      </c>
      <c r="Y158" s="87">
        <f t="shared" si="104"/>
        <v>0</v>
      </c>
      <c r="Z158" s="101">
        <f t="shared" si="105"/>
        <v>0</v>
      </c>
      <c r="AA158" s="85">
        <f t="shared" si="106"/>
        <v>0</v>
      </c>
      <c r="AB158" s="86">
        <f t="shared" si="81"/>
        <v>0</v>
      </c>
      <c r="AC158" s="87">
        <f t="shared" si="107"/>
        <v>0</v>
      </c>
      <c r="AD158" s="132">
        <f t="shared" si="110"/>
        <v>0</v>
      </c>
      <c r="AE158" s="132">
        <f t="shared" si="82"/>
        <v>0</v>
      </c>
      <c r="AF158" s="132">
        <f t="shared" si="108"/>
        <v>0</v>
      </c>
      <c r="AG158" s="133">
        <f t="shared" si="83"/>
        <v>0</v>
      </c>
      <c r="AH158" s="124">
        <f t="shared" si="109"/>
        <v>0</v>
      </c>
      <c r="AI158" s="125">
        <f t="shared" si="84"/>
        <v>0</v>
      </c>
      <c r="AJ158" s="125">
        <v>0</v>
      </c>
      <c r="AK158" s="126">
        <f t="shared" si="85"/>
        <v>0</v>
      </c>
      <c r="AL158" s="22">
        <f t="shared" si="86"/>
        <v>789126.04083496239</v>
      </c>
      <c r="AM158" s="22">
        <f t="shared" si="86"/>
        <v>3680.9196819861536</v>
      </c>
      <c r="AN158" s="22">
        <f t="shared" si="86"/>
        <v>1891.9916111976067</v>
      </c>
      <c r="AO158" s="23">
        <f t="shared" si="74"/>
        <v>5572.9112931837608</v>
      </c>
    </row>
    <row r="159" spans="1:41" x14ac:dyDescent="0.25">
      <c r="A159" s="7">
        <v>138</v>
      </c>
      <c r="B159" s="56">
        <f t="shared" si="87"/>
        <v>245114.30676499696</v>
      </c>
      <c r="C159" s="57">
        <f t="shared" si="88"/>
        <v>991.15003283478791</v>
      </c>
      <c r="D159" s="57">
        <f t="shared" si="89"/>
        <v>224.68811453458056</v>
      </c>
      <c r="E159" s="58">
        <f t="shared" si="75"/>
        <v>1215.8381473693685</v>
      </c>
      <c r="F159" s="56">
        <f t="shared" si="90"/>
        <v>0</v>
      </c>
      <c r="G159" s="57">
        <f t="shared" si="91"/>
        <v>0</v>
      </c>
      <c r="H159" s="57">
        <f t="shared" si="92"/>
        <v>0</v>
      </c>
      <c r="I159" s="58">
        <f t="shared" si="76"/>
        <v>0</v>
      </c>
      <c r="J159" s="56">
        <f t="shared" si="93"/>
        <v>196601.79462106529</v>
      </c>
      <c r="K159" s="57">
        <f t="shared" si="94"/>
        <v>1602.9473784522829</v>
      </c>
      <c r="L159" s="57">
        <f t="shared" si="95"/>
        <v>655.33931540355104</v>
      </c>
      <c r="M159" s="58">
        <f t="shared" si="77"/>
        <v>2258.2866938558341</v>
      </c>
      <c r="N159" s="56">
        <f t="shared" si="96"/>
        <v>0</v>
      </c>
      <c r="O159" s="57">
        <f t="shared" si="97"/>
        <v>0</v>
      </c>
      <c r="P159" s="57">
        <f t="shared" si="98"/>
        <v>0</v>
      </c>
      <c r="Q159" s="58">
        <f t="shared" si="78"/>
        <v>0</v>
      </c>
      <c r="R159" s="84">
        <f t="shared" si="99"/>
        <v>344301.90146652557</v>
      </c>
      <c r="S159" s="85">
        <f t="shared" si="100"/>
        <v>1098.0705501011225</v>
      </c>
      <c r="T159" s="86">
        <f t="shared" si="79"/>
        <v>1004.2138792773662</v>
      </c>
      <c r="U159" s="87">
        <f t="shared" si="101"/>
        <v>2102.2844293784888</v>
      </c>
      <c r="V159" s="84">
        <f t="shared" si="102"/>
        <v>0</v>
      </c>
      <c r="W159" s="85">
        <f t="shared" si="103"/>
        <v>0</v>
      </c>
      <c r="X159" s="86">
        <f t="shared" si="80"/>
        <v>0</v>
      </c>
      <c r="Y159" s="87">
        <f t="shared" si="104"/>
        <v>0</v>
      </c>
      <c r="Z159" s="101">
        <f t="shared" si="105"/>
        <v>0</v>
      </c>
      <c r="AA159" s="85">
        <f t="shared" si="106"/>
        <v>0</v>
      </c>
      <c r="AB159" s="86">
        <f t="shared" si="81"/>
        <v>0</v>
      </c>
      <c r="AC159" s="87">
        <f t="shared" si="107"/>
        <v>0</v>
      </c>
      <c r="AD159" s="132">
        <f t="shared" si="110"/>
        <v>0</v>
      </c>
      <c r="AE159" s="132">
        <f t="shared" si="82"/>
        <v>0</v>
      </c>
      <c r="AF159" s="132">
        <f t="shared" si="108"/>
        <v>0</v>
      </c>
      <c r="AG159" s="133">
        <f t="shared" si="83"/>
        <v>0</v>
      </c>
      <c r="AH159" s="124">
        <f t="shared" si="109"/>
        <v>0</v>
      </c>
      <c r="AI159" s="125">
        <f t="shared" si="84"/>
        <v>0</v>
      </c>
      <c r="AJ159" s="125">
        <v>0</v>
      </c>
      <c r="AK159" s="126">
        <f t="shared" si="85"/>
        <v>0</v>
      </c>
      <c r="AL159" s="22">
        <f t="shared" si="86"/>
        <v>786018.00285258773</v>
      </c>
      <c r="AM159" s="22">
        <f t="shared" si="86"/>
        <v>3692.1679613881934</v>
      </c>
      <c r="AN159" s="22">
        <f t="shared" si="86"/>
        <v>1884.2413092154979</v>
      </c>
      <c r="AO159" s="23">
        <f t="shared" si="74"/>
        <v>5576.4092706036918</v>
      </c>
    </row>
    <row r="160" spans="1:41" x14ac:dyDescent="0.25">
      <c r="A160" s="7">
        <v>139</v>
      </c>
      <c r="B160" s="56">
        <f t="shared" si="87"/>
        <v>244123.15673216217</v>
      </c>
      <c r="C160" s="57">
        <f t="shared" si="88"/>
        <v>992.05858703155309</v>
      </c>
      <c r="D160" s="57">
        <f t="shared" si="89"/>
        <v>223.77956033781535</v>
      </c>
      <c r="E160" s="58">
        <f t="shared" si="75"/>
        <v>1215.8381473693685</v>
      </c>
      <c r="F160" s="56">
        <f t="shared" si="90"/>
        <v>0</v>
      </c>
      <c r="G160" s="57">
        <f t="shared" si="91"/>
        <v>0</v>
      </c>
      <c r="H160" s="57">
        <f t="shared" si="92"/>
        <v>0</v>
      </c>
      <c r="I160" s="58">
        <f t="shared" si="76"/>
        <v>0</v>
      </c>
      <c r="J160" s="56">
        <f t="shared" si="93"/>
        <v>194998.847242613</v>
      </c>
      <c r="K160" s="57">
        <f t="shared" si="94"/>
        <v>1608.2905363804575</v>
      </c>
      <c r="L160" s="57">
        <f t="shared" si="95"/>
        <v>649.99615747537666</v>
      </c>
      <c r="M160" s="58">
        <f t="shared" si="77"/>
        <v>2258.2866938558341</v>
      </c>
      <c r="N160" s="56">
        <f t="shared" si="96"/>
        <v>0</v>
      </c>
      <c r="O160" s="57">
        <f t="shared" si="97"/>
        <v>0</v>
      </c>
      <c r="P160" s="57">
        <f t="shared" si="98"/>
        <v>0</v>
      </c>
      <c r="Q160" s="58">
        <f t="shared" si="78"/>
        <v>0</v>
      </c>
      <c r="R160" s="84">
        <f t="shared" si="99"/>
        <v>343775.83730128518</v>
      </c>
      <c r="S160" s="85">
        <f t="shared" si="100"/>
        <v>1103.1087112987043</v>
      </c>
      <c r="T160" s="86">
        <f t="shared" si="79"/>
        <v>1002.6795254620819</v>
      </c>
      <c r="U160" s="87">
        <f t="shared" si="101"/>
        <v>2105.7882367607863</v>
      </c>
      <c r="V160" s="84">
        <f t="shared" si="102"/>
        <v>0</v>
      </c>
      <c r="W160" s="85">
        <f t="shared" si="103"/>
        <v>0</v>
      </c>
      <c r="X160" s="86">
        <f t="shared" si="80"/>
        <v>0</v>
      </c>
      <c r="Y160" s="87">
        <f t="shared" si="104"/>
        <v>0</v>
      </c>
      <c r="Z160" s="101">
        <f t="shared" si="105"/>
        <v>0</v>
      </c>
      <c r="AA160" s="85">
        <f t="shared" si="106"/>
        <v>0</v>
      </c>
      <c r="AB160" s="86">
        <f t="shared" si="81"/>
        <v>0</v>
      </c>
      <c r="AC160" s="87">
        <f t="shared" si="107"/>
        <v>0</v>
      </c>
      <c r="AD160" s="132">
        <f t="shared" si="110"/>
        <v>0</v>
      </c>
      <c r="AE160" s="132">
        <f t="shared" si="82"/>
        <v>0</v>
      </c>
      <c r="AF160" s="132">
        <f t="shared" si="108"/>
        <v>0</v>
      </c>
      <c r="AG160" s="133">
        <f t="shared" si="83"/>
        <v>0</v>
      </c>
      <c r="AH160" s="124">
        <f t="shared" si="109"/>
        <v>0</v>
      </c>
      <c r="AI160" s="125">
        <f t="shared" si="84"/>
        <v>0</v>
      </c>
      <c r="AJ160" s="125">
        <v>0</v>
      </c>
      <c r="AK160" s="126">
        <f t="shared" si="85"/>
        <v>0</v>
      </c>
      <c r="AL160" s="22">
        <f t="shared" si="86"/>
        <v>782897.84127606032</v>
      </c>
      <c r="AM160" s="22">
        <f t="shared" si="86"/>
        <v>3703.4578347107149</v>
      </c>
      <c r="AN160" s="22">
        <f t="shared" si="86"/>
        <v>1876.4552432752739</v>
      </c>
      <c r="AO160" s="23">
        <f t="shared" si="74"/>
        <v>5579.9130779859888</v>
      </c>
    </row>
    <row r="161" spans="1:41" x14ac:dyDescent="0.25">
      <c r="A161" s="7">
        <v>140</v>
      </c>
      <c r="B161" s="56">
        <f t="shared" si="87"/>
        <v>243131.09814513061</v>
      </c>
      <c r="C161" s="57">
        <f t="shared" si="88"/>
        <v>992.96797406966539</v>
      </c>
      <c r="D161" s="57">
        <f t="shared" si="89"/>
        <v>222.87017329970308</v>
      </c>
      <c r="E161" s="58">
        <f t="shared" si="75"/>
        <v>1215.8381473693685</v>
      </c>
      <c r="F161" s="56">
        <f t="shared" si="90"/>
        <v>0</v>
      </c>
      <c r="G161" s="57">
        <f t="shared" si="91"/>
        <v>0</v>
      </c>
      <c r="H161" s="57">
        <f t="shared" si="92"/>
        <v>0</v>
      </c>
      <c r="I161" s="58">
        <f t="shared" si="76"/>
        <v>0</v>
      </c>
      <c r="J161" s="56">
        <f t="shared" si="93"/>
        <v>193390.55670623254</v>
      </c>
      <c r="K161" s="57">
        <f t="shared" si="94"/>
        <v>1613.6515048350589</v>
      </c>
      <c r="L161" s="57">
        <f t="shared" si="95"/>
        <v>644.63518902077521</v>
      </c>
      <c r="M161" s="58">
        <f t="shared" si="77"/>
        <v>2258.2866938558341</v>
      </c>
      <c r="N161" s="56">
        <f t="shared" si="96"/>
        <v>0</v>
      </c>
      <c r="O161" s="57">
        <f t="shared" si="97"/>
        <v>0</v>
      </c>
      <c r="P161" s="57">
        <f t="shared" si="98"/>
        <v>0</v>
      </c>
      <c r="Q161" s="58">
        <f t="shared" si="78"/>
        <v>0</v>
      </c>
      <c r="R161" s="84">
        <f t="shared" si="99"/>
        <v>343243.84980430308</v>
      </c>
      <c r="S161" s="85">
        <f t="shared" si="100"/>
        <v>1108.1699885595035</v>
      </c>
      <c r="T161" s="86">
        <f t="shared" si="79"/>
        <v>1001.1278952625507</v>
      </c>
      <c r="U161" s="87">
        <f t="shared" si="101"/>
        <v>2109.2978838220542</v>
      </c>
      <c r="V161" s="84">
        <f t="shared" si="102"/>
        <v>0</v>
      </c>
      <c r="W161" s="85">
        <f t="shared" si="103"/>
        <v>0</v>
      </c>
      <c r="X161" s="86">
        <f t="shared" si="80"/>
        <v>0</v>
      </c>
      <c r="Y161" s="87">
        <f t="shared" si="104"/>
        <v>0</v>
      </c>
      <c r="Z161" s="101">
        <f t="shared" si="105"/>
        <v>0</v>
      </c>
      <c r="AA161" s="85">
        <f t="shared" si="106"/>
        <v>0</v>
      </c>
      <c r="AB161" s="86">
        <f t="shared" si="81"/>
        <v>0</v>
      </c>
      <c r="AC161" s="87">
        <f t="shared" si="107"/>
        <v>0</v>
      </c>
      <c r="AD161" s="132">
        <f t="shared" si="110"/>
        <v>0</v>
      </c>
      <c r="AE161" s="132">
        <f t="shared" si="82"/>
        <v>0</v>
      </c>
      <c r="AF161" s="132">
        <f t="shared" si="108"/>
        <v>0</v>
      </c>
      <c r="AG161" s="133">
        <f t="shared" si="83"/>
        <v>0</v>
      </c>
      <c r="AH161" s="124">
        <f t="shared" si="109"/>
        <v>0</v>
      </c>
      <c r="AI161" s="125">
        <f t="shared" si="84"/>
        <v>0</v>
      </c>
      <c r="AJ161" s="125">
        <v>0</v>
      </c>
      <c r="AK161" s="126">
        <f t="shared" si="85"/>
        <v>0</v>
      </c>
      <c r="AL161" s="22">
        <f t="shared" si="86"/>
        <v>779765.50465566618</v>
      </c>
      <c r="AM161" s="22">
        <f t="shared" si="86"/>
        <v>3714.7894674642275</v>
      </c>
      <c r="AN161" s="22">
        <f t="shared" si="86"/>
        <v>1868.633257583029</v>
      </c>
      <c r="AO161" s="23">
        <f t="shared" si="74"/>
        <v>5583.4227250472568</v>
      </c>
    </row>
    <row r="162" spans="1:41" x14ac:dyDescent="0.25">
      <c r="A162" s="7">
        <v>141</v>
      </c>
      <c r="B162" s="56">
        <f t="shared" si="87"/>
        <v>242138.13017106094</v>
      </c>
      <c r="C162" s="57">
        <f t="shared" si="88"/>
        <v>993.87819471256262</v>
      </c>
      <c r="D162" s="57">
        <f t="shared" si="89"/>
        <v>221.95995265680588</v>
      </c>
      <c r="E162" s="58">
        <f t="shared" si="75"/>
        <v>1215.8381473693685</v>
      </c>
      <c r="F162" s="56">
        <f t="shared" si="90"/>
        <v>0</v>
      </c>
      <c r="G162" s="57">
        <f t="shared" si="91"/>
        <v>0</v>
      </c>
      <c r="H162" s="57">
        <f t="shared" si="92"/>
        <v>0</v>
      </c>
      <c r="I162" s="58">
        <f t="shared" si="76"/>
        <v>0</v>
      </c>
      <c r="J162" s="56">
        <f t="shared" si="93"/>
        <v>191776.90520139749</v>
      </c>
      <c r="K162" s="57">
        <f t="shared" si="94"/>
        <v>1619.0303431845091</v>
      </c>
      <c r="L162" s="57">
        <f t="shared" si="95"/>
        <v>639.25635067132498</v>
      </c>
      <c r="M162" s="58">
        <f t="shared" si="77"/>
        <v>2258.2866938558341</v>
      </c>
      <c r="N162" s="56">
        <f t="shared" si="96"/>
        <v>0</v>
      </c>
      <c r="O162" s="57">
        <f t="shared" si="97"/>
        <v>0</v>
      </c>
      <c r="P162" s="57">
        <f t="shared" si="98"/>
        <v>0</v>
      </c>
      <c r="Q162" s="58">
        <f t="shared" si="78"/>
        <v>0</v>
      </c>
      <c r="R162" s="84">
        <f t="shared" si="99"/>
        <v>342705.90594876983</v>
      </c>
      <c r="S162" s="85">
        <f t="shared" si="100"/>
        <v>1113.2544879445122</v>
      </c>
      <c r="T162" s="86">
        <f t="shared" si="79"/>
        <v>999.55889235057873</v>
      </c>
      <c r="U162" s="87">
        <f t="shared" si="101"/>
        <v>2112.8133802950911</v>
      </c>
      <c r="V162" s="84">
        <f t="shared" si="102"/>
        <v>0</v>
      </c>
      <c r="W162" s="85">
        <f t="shared" si="103"/>
        <v>0</v>
      </c>
      <c r="X162" s="86">
        <f t="shared" si="80"/>
        <v>0</v>
      </c>
      <c r="Y162" s="87">
        <f t="shared" si="104"/>
        <v>0</v>
      </c>
      <c r="Z162" s="101">
        <f t="shared" si="105"/>
        <v>0</v>
      </c>
      <c r="AA162" s="85">
        <f t="shared" si="106"/>
        <v>0</v>
      </c>
      <c r="AB162" s="86">
        <f t="shared" si="81"/>
        <v>0</v>
      </c>
      <c r="AC162" s="87">
        <f t="shared" si="107"/>
        <v>0</v>
      </c>
      <c r="AD162" s="132">
        <f t="shared" si="110"/>
        <v>0</v>
      </c>
      <c r="AE162" s="132">
        <f t="shared" si="82"/>
        <v>0</v>
      </c>
      <c r="AF162" s="132">
        <f t="shared" si="108"/>
        <v>0</v>
      </c>
      <c r="AG162" s="133">
        <f t="shared" si="83"/>
        <v>0</v>
      </c>
      <c r="AH162" s="124">
        <f t="shared" si="109"/>
        <v>0</v>
      </c>
      <c r="AI162" s="125">
        <f t="shared" si="84"/>
        <v>0</v>
      </c>
      <c r="AJ162" s="125">
        <v>0</v>
      </c>
      <c r="AK162" s="126">
        <f t="shared" si="85"/>
        <v>0</v>
      </c>
      <c r="AL162" s="22">
        <f t="shared" si="86"/>
        <v>776620.94132122817</v>
      </c>
      <c r="AM162" s="22">
        <f t="shared" si="86"/>
        <v>3726.1630258415839</v>
      </c>
      <c r="AN162" s="22">
        <f t="shared" si="86"/>
        <v>1860.7751956787097</v>
      </c>
      <c r="AO162" s="23">
        <f t="shared" si="74"/>
        <v>5586.9382215202932</v>
      </c>
    </row>
    <row r="163" spans="1:41" x14ac:dyDescent="0.25">
      <c r="A163" s="7">
        <v>142</v>
      </c>
      <c r="B163" s="56">
        <f t="shared" si="87"/>
        <v>241144.25197634837</v>
      </c>
      <c r="C163" s="57">
        <f t="shared" si="88"/>
        <v>994.78924972438244</v>
      </c>
      <c r="D163" s="57">
        <f t="shared" si="89"/>
        <v>221.04889764498603</v>
      </c>
      <c r="E163" s="58">
        <f t="shared" si="75"/>
        <v>1215.8381473693685</v>
      </c>
      <c r="F163" s="56">
        <f t="shared" si="90"/>
        <v>0</v>
      </c>
      <c r="G163" s="57">
        <f t="shared" si="91"/>
        <v>0</v>
      </c>
      <c r="H163" s="57">
        <f t="shared" si="92"/>
        <v>0</v>
      </c>
      <c r="I163" s="58">
        <f t="shared" si="76"/>
        <v>0</v>
      </c>
      <c r="J163" s="56">
        <f t="shared" si="93"/>
        <v>190157.87485821298</v>
      </c>
      <c r="K163" s="57">
        <f t="shared" si="94"/>
        <v>1624.4271109951242</v>
      </c>
      <c r="L163" s="57">
        <f t="shared" si="95"/>
        <v>633.85958286071002</v>
      </c>
      <c r="M163" s="58">
        <f t="shared" si="77"/>
        <v>2258.2866938558341</v>
      </c>
      <c r="N163" s="56">
        <f t="shared" si="96"/>
        <v>0</v>
      </c>
      <c r="O163" s="57">
        <f t="shared" si="97"/>
        <v>0</v>
      </c>
      <c r="P163" s="57">
        <f t="shared" si="98"/>
        <v>0</v>
      </c>
      <c r="Q163" s="58">
        <f t="shared" si="78"/>
        <v>0</v>
      </c>
      <c r="R163" s="84">
        <f t="shared" si="99"/>
        <v>342161.97254659334</v>
      </c>
      <c r="S163" s="85">
        <f t="shared" si="100"/>
        <v>1118.3623160013526</v>
      </c>
      <c r="T163" s="86">
        <f t="shared" si="79"/>
        <v>997.97241992756392</v>
      </c>
      <c r="U163" s="87">
        <f t="shared" si="101"/>
        <v>2116.3347359289164</v>
      </c>
      <c r="V163" s="84">
        <f t="shared" si="102"/>
        <v>0</v>
      </c>
      <c r="W163" s="85">
        <f t="shared" si="103"/>
        <v>0</v>
      </c>
      <c r="X163" s="86">
        <f t="shared" si="80"/>
        <v>0</v>
      </c>
      <c r="Y163" s="87">
        <f t="shared" si="104"/>
        <v>0</v>
      </c>
      <c r="Z163" s="101">
        <f t="shared" si="105"/>
        <v>0</v>
      </c>
      <c r="AA163" s="85">
        <f t="shared" si="106"/>
        <v>0</v>
      </c>
      <c r="AB163" s="86">
        <f t="shared" si="81"/>
        <v>0</v>
      </c>
      <c r="AC163" s="87">
        <f t="shared" si="107"/>
        <v>0</v>
      </c>
      <c r="AD163" s="132">
        <f t="shared" si="110"/>
        <v>0</v>
      </c>
      <c r="AE163" s="132">
        <f t="shared" si="82"/>
        <v>0</v>
      </c>
      <c r="AF163" s="132">
        <f t="shared" si="108"/>
        <v>0</v>
      </c>
      <c r="AG163" s="133">
        <f t="shared" si="83"/>
        <v>0</v>
      </c>
      <c r="AH163" s="124">
        <f t="shared" si="109"/>
        <v>0</v>
      </c>
      <c r="AI163" s="125">
        <f t="shared" si="84"/>
        <v>0</v>
      </c>
      <c r="AJ163" s="125">
        <v>0</v>
      </c>
      <c r="AK163" s="126">
        <f t="shared" si="85"/>
        <v>0</v>
      </c>
      <c r="AL163" s="22">
        <f t="shared" si="86"/>
        <v>773464.09938115464</v>
      </c>
      <c r="AM163" s="22">
        <f t="shared" si="86"/>
        <v>3737.5786767208592</v>
      </c>
      <c r="AN163" s="22">
        <f t="shared" si="86"/>
        <v>1852.88090043326</v>
      </c>
      <c r="AO163" s="23">
        <f t="shared" si="74"/>
        <v>5590.459577154119</v>
      </c>
    </row>
    <row r="164" spans="1:41" x14ac:dyDescent="0.25">
      <c r="A164" s="7">
        <v>143</v>
      </c>
      <c r="B164" s="56">
        <f t="shared" si="87"/>
        <v>240149.46272662398</v>
      </c>
      <c r="C164" s="57">
        <f t="shared" si="88"/>
        <v>995.70113986996307</v>
      </c>
      <c r="D164" s="57">
        <f t="shared" si="89"/>
        <v>220.13700749940534</v>
      </c>
      <c r="E164" s="58">
        <f t="shared" si="75"/>
        <v>1215.8381473693685</v>
      </c>
      <c r="F164" s="56">
        <f t="shared" si="90"/>
        <v>0</v>
      </c>
      <c r="G164" s="57">
        <f t="shared" si="91"/>
        <v>0</v>
      </c>
      <c r="H164" s="57">
        <f t="shared" si="92"/>
        <v>0</v>
      </c>
      <c r="I164" s="58">
        <f t="shared" si="76"/>
        <v>0</v>
      </c>
      <c r="J164" s="56">
        <f t="shared" si="93"/>
        <v>188533.44774721784</v>
      </c>
      <c r="K164" s="57">
        <f t="shared" si="94"/>
        <v>1629.8418680317745</v>
      </c>
      <c r="L164" s="57">
        <f t="shared" si="95"/>
        <v>628.44482582405954</v>
      </c>
      <c r="M164" s="58">
        <f t="shared" si="77"/>
        <v>2258.2866938558341</v>
      </c>
      <c r="N164" s="56">
        <f t="shared" si="96"/>
        <v>0</v>
      </c>
      <c r="O164" s="57">
        <f t="shared" si="97"/>
        <v>0</v>
      </c>
      <c r="P164" s="57">
        <f t="shared" si="98"/>
        <v>0</v>
      </c>
      <c r="Q164" s="58">
        <f t="shared" si="78"/>
        <v>0</v>
      </c>
      <c r="R164" s="84">
        <f t="shared" si="99"/>
        <v>341612.01624764298</v>
      </c>
      <c r="S164" s="85">
        <f t="shared" si="100"/>
        <v>1123.4935797665062</v>
      </c>
      <c r="T164" s="86">
        <f t="shared" si="79"/>
        <v>996.36838072229204</v>
      </c>
      <c r="U164" s="87">
        <f t="shared" si="101"/>
        <v>2119.8619604887981</v>
      </c>
      <c r="V164" s="84">
        <f t="shared" si="102"/>
        <v>0</v>
      </c>
      <c r="W164" s="85">
        <f t="shared" si="103"/>
        <v>0</v>
      </c>
      <c r="X164" s="86">
        <f t="shared" si="80"/>
        <v>0</v>
      </c>
      <c r="Y164" s="87">
        <f t="shared" si="104"/>
        <v>0</v>
      </c>
      <c r="Z164" s="101">
        <f t="shared" si="105"/>
        <v>0</v>
      </c>
      <c r="AA164" s="85">
        <f t="shared" si="106"/>
        <v>0</v>
      </c>
      <c r="AB164" s="86">
        <f t="shared" si="81"/>
        <v>0</v>
      </c>
      <c r="AC164" s="87">
        <f t="shared" si="107"/>
        <v>0</v>
      </c>
      <c r="AD164" s="132">
        <f t="shared" si="110"/>
        <v>0</v>
      </c>
      <c r="AE164" s="132">
        <f t="shared" si="82"/>
        <v>0</v>
      </c>
      <c r="AF164" s="132">
        <f t="shared" si="108"/>
        <v>0</v>
      </c>
      <c r="AG164" s="133">
        <f t="shared" si="83"/>
        <v>0</v>
      </c>
      <c r="AH164" s="124">
        <f t="shared" si="109"/>
        <v>0</v>
      </c>
      <c r="AI164" s="125">
        <f t="shared" si="84"/>
        <v>0</v>
      </c>
      <c r="AJ164" s="125">
        <v>0</v>
      </c>
      <c r="AK164" s="126">
        <f t="shared" si="85"/>
        <v>0</v>
      </c>
      <c r="AL164" s="22">
        <f t="shared" si="86"/>
        <v>770294.92672148487</v>
      </c>
      <c r="AM164" s="22">
        <f t="shared" si="86"/>
        <v>3749.036587668244</v>
      </c>
      <c r="AN164" s="22">
        <f t="shared" si="86"/>
        <v>1844.9502140457571</v>
      </c>
      <c r="AO164" s="23">
        <f t="shared" si="74"/>
        <v>5593.9868017140006</v>
      </c>
    </row>
    <row r="165" spans="1:41" x14ac:dyDescent="0.25">
      <c r="A165" s="7">
        <v>144</v>
      </c>
      <c r="B165" s="56">
        <f t="shared" si="87"/>
        <v>239153.76158675403</v>
      </c>
      <c r="C165" s="57">
        <f t="shared" si="88"/>
        <v>996.61386591484393</v>
      </c>
      <c r="D165" s="57">
        <f t="shared" si="89"/>
        <v>219.22428145452454</v>
      </c>
      <c r="E165" s="58">
        <f t="shared" si="75"/>
        <v>1215.8381473693685</v>
      </c>
      <c r="F165" s="56">
        <f t="shared" si="90"/>
        <v>0</v>
      </c>
      <c r="G165" s="57">
        <f t="shared" si="91"/>
        <v>0</v>
      </c>
      <c r="H165" s="57">
        <f t="shared" si="92"/>
        <v>0</v>
      </c>
      <c r="I165" s="58">
        <f t="shared" si="76"/>
        <v>0</v>
      </c>
      <c r="J165" s="56">
        <f t="shared" si="93"/>
        <v>186903.60587918607</v>
      </c>
      <c r="K165" s="57">
        <f t="shared" si="94"/>
        <v>1635.2746742585473</v>
      </c>
      <c r="L165" s="57">
        <f t="shared" si="95"/>
        <v>623.01201959728689</v>
      </c>
      <c r="M165" s="58">
        <f t="shared" si="77"/>
        <v>2258.2866938558341</v>
      </c>
      <c r="N165" s="56">
        <f t="shared" si="96"/>
        <v>0</v>
      </c>
      <c r="O165" s="57">
        <f t="shared" si="97"/>
        <v>0</v>
      </c>
      <c r="P165" s="57">
        <f t="shared" si="98"/>
        <v>0</v>
      </c>
      <c r="Q165" s="58">
        <f t="shared" si="78"/>
        <v>0</v>
      </c>
      <c r="R165" s="84">
        <f t="shared" si="99"/>
        <v>341056.00353898964</v>
      </c>
      <c r="S165" s="85">
        <f t="shared" si="100"/>
        <v>1128.6483867675595</v>
      </c>
      <c r="T165" s="86">
        <f t="shared" si="79"/>
        <v>994.74667698871986</v>
      </c>
      <c r="U165" s="87">
        <f t="shared" si="101"/>
        <v>2123.3950637562793</v>
      </c>
      <c r="V165" s="84">
        <f t="shared" si="102"/>
        <v>0</v>
      </c>
      <c r="W165" s="85">
        <f t="shared" si="103"/>
        <v>0</v>
      </c>
      <c r="X165" s="86">
        <f t="shared" si="80"/>
        <v>0</v>
      </c>
      <c r="Y165" s="87">
        <f t="shared" si="104"/>
        <v>0</v>
      </c>
      <c r="Z165" s="101">
        <f t="shared" si="105"/>
        <v>0</v>
      </c>
      <c r="AA165" s="85">
        <f t="shared" si="106"/>
        <v>0</v>
      </c>
      <c r="AB165" s="86">
        <f t="shared" si="81"/>
        <v>0</v>
      </c>
      <c r="AC165" s="87">
        <f t="shared" si="107"/>
        <v>0</v>
      </c>
      <c r="AD165" s="132">
        <f t="shared" si="110"/>
        <v>0</v>
      </c>
      <c r="AE165" s="132">
        <f t="shared" si="82"/>
        <v>0</v>
      </c>
      <c r="AF165" s="132">
        <f t="shared" si="108"/>
        <v>0</v>
      </c>
      <c r="AG165" s="133">
        <f t="shared" si="83"/>
        <v>0</v>
      </c>
      <c r="AH165" s="124">
        <f t="shared" si="109"/>
        <v>0</v>
      </c>
      <c r="AI165" s="125">
        <f t="shared" si="84"/>
        <v>0</v>
      </c>
      <c r="AJ165" s="125">
        <v>0</v>
      </c>
      <c r="AK165" s="126">
        <f t="shared" si="85"/>
        <v>0</v>
      </c>
      <c r="AL165" s="22">
        <f t="shared" si="86"/>
        <v>767113.37100492977</v>
      </c>
      <c r="AM165" s="22">
        <f t="shared" si="86"/>
        <v>3760.5369269409512</v>
      </c>
      <c r="AN165" s="22">
        <f t="shared" si="86"/>
        <v>1836.9829780405312</v>
      </c>
      <c r="AO165" s="23">
        <f t="shared" si="74"/>
        <v>5597.5199049814819</v>
      </c>
    </row>
    <row r="166" spans="1:41" x14ac:dyDescent="0.25">
      <c r="A166" s="7">
        <v>145</v>
      </c>
      <c r="B166" s="56">
        <f t="shared" si="87"/>
        <v>238157.14772083919</v>
      </c>
      <c r="C166" s="57">
        <f t="shared" si="88"/>
        <v>997.52742862526588</v>
      </c>
      <c r="D166" s="57">
        <f t="shared" si="89"/>
        <v>218.31071874410262</v>
      </c>
      <c r="E166" s="58">
        <f t="shared" si="75"/>
        <v>1215.8381473693685</v>
      </c>
      <c r="F166" s="56">
        <f t="shared" si="90"/>
        <v>0</v>
      </c>
      <c r="G166" s="57">
        <f t="shared" si="91"/>
        <v>0</v>
      </c>
      <c r="H166" s="57">
        <f t="shared" si="92"/>
        <v>0</v>
      </c>
      <c r="I166" s="58">
        <f t="shared" si="76"/>
        <v>0</v>
      </c>
      <c r="J166" s="56">
        <f t="shared" si="93"/>
        <v>185268.33120492753</v>
      </c>
      <c r="K166" s="57">
        <f t="shared" si="94"/>
        <v>1640.7255898394089</v>
      </c>
      <c r="L166" s="57">
        <f t="shared" si="95"/>
        <v>617.56110401642513</v>
      </c>
      <c r="M166" s="58">
        <f t="shared" si="77"/>
        <v>2258.2866938558341</v>
      </c>
      <c r="N166" s="56">
        <f t="shared" si="96"/>
        <v>0</v>
      </c>
      <c r="O166" s="57">
        <f t="shared" si="97"/>
        <v>0</v>
      </c>
      <c r="P166" s="57">
        <f t="shared" si="98"/>
        <v>0</v>
      </c>
      <c r="Q166" s="58">
        <f t="shared" si="78"/>
        <v>0</v>
      </c>
      <c r="R166" s="84">
        <f t="shared" si="99"/>
        <v>340493.90074414248</v>
      </c>
      <c r="S166" s="85">
        <f t="shared" si="100"/>
        <v>1133.8268450254577</v>
      </c>
      <c r="T166" s="86">
        <f t="shared" si="79"/>
        <v>993.10721050374889</v>
      </c>
      <c r="U166" s="87">
        <f t="shared" si="101"/>
        <v>2126.9340555292065</v>
      </c>
      <c r="V166" s="84">
        <f t="shared" si="102"/>
        <v>0</v>
      </c>
      <c r="W166" s="85">
        <f t="shared" si="103"/>
        <v>0</v>
      </c>
      <c r="X166" s="86">
        <f t="shared" si="80"/>
        <v>0</v>
      </c>
      <c r="Y166" s="87">
        <f t="shared" si="104"/>
        <v>0</v>
      </c>
      <c r="Z166" s="101">
        <f t="shared" si="105"/>
        <v>0</v>
      </c>
      <c r="AA166" s="85">
        <f t="shared" si="106"/>
        <v>0</v>
      </c>
      <c r="AB166" s="86">
        <f t="shared" si="81"/>
        <v>0</v>
      </c>
      <c r="AC166" s="87">
        <f t="shared" si="107"/>
        <v>0</v>
      </c>
      <c r="AD166" s="132">
        <f t="shared" si="110"/>
        <v>0</v>
      </c>
      <c r="AE166" s="132">
        <f t="shared" si="82"/>
        <v>0</v>
      </c>
      <c r="AF166" s="132">
        <f t="shared" si="108"/>
        <v>0</v>
      </c>
      <c r="AG166" s="133">
        <f t="shared" si="83"/>
        <v>0</v>
      </c>
      <c r="AH166" s="124">
        <f t="shared" si="109"/>
        <v>0</v>
      </c>
      <c r="AI166" s="125">
        <f t="shared" si="84"/>
        <v>0</v>
      </c>
      <c r="AJ166" s="125">
        <v>0</v>
      </c>
      <c r="AK166" s="126">
        <f t="shared" si="85"/>
        <v>0</v>
      </c>
      <c r="AL166" s="22">
        <f t="shared" si="86"/>
        <v>763919.37966990913</v>
      </c>
      <c r="AM166" s="22">
        <f t="shared" si="86"/>
        <v>3772.0798634901325</v>
      </c>
      <c r="AN166" s="22">
        <f t="shared" si="86"/>
        <v>1828.9790332642765</v>
      </c>
      <c r="AO166" s="23">
        <f t="shared" si="74"/>
        <v>5601.058896754409</v>
      </c>
    </row>
    <row r="167" spans="1:41" x14ac:dyDescent="0.25">
      <c r="A167" s="7">
        <v>146</v>
      </c>
      <c r="B167" s="56">
        <f t="shared" si="87"/>
        <v>237159.62029221392</v>
      </c>
      <c r="C167" s="57">
        <f t="shared" si="88"/>
        <v>998.4418287681724</v>
      </c>
      <c r="D167" s="57">
        <f t="shared" si="89"/>
        <v>217.39631860119613</v>
      </c>
      <c r="E167" s="58">
        <f t="shared" si="75"/>
        <v>1215.8381473693685</v>
      </c>
      <c r="F167" s="56">
        <f t="shared" si="90"/>
        <v>0</v>
      </c>
      <c r="G167" s="57">
        <f t="shared" si="91"/>
        <v>0</v>
      </c>
      <c r="H167" s="57">
        <f t="shared" si="92"/>
        <v>0</v>
      </c>
      <c r="I167" s="58">
        <f t="shared" si="76"/>
        <v>0</v>
      </c>
      <c r="J167" s="56">
        <f t="shared" si="93"/>
        <v>183627.6056150881</v>
      </c>
      <c r="K167" s="57">
        <f t="shared" si="94"/>
        <v>1646.1946751388737</v>
      </c>
      <c r="L167" s="57">
        <f t="shared" si="95"/>
        <v>612.09201871696041</v>
      </c>
      <c r="M167" s="58">
        <f t="shared" si="77"/>
        <v>2258.2866938558341</v>
      </c>
      <c r="N167" s="56">
        <f t="shared" si="96"/>
        <v>0</v>
      </c>
      <c r="O167" s="57">
        <f t="shared" si="97"/>
        <v>0</v>
      </c>
      <c r="P167" s="57">
        <f t="shared" si="98"/>
        <v>0</v>
      </c>
      <c r="Q167" s="58">
        <f t="shared" si="78"/>
        <v>0</v>
      </c>
      <c r="R167" s="84">
        <f t="shared" si="99"/>
        <v>339925.67402228224</v>
      </c>
      <c r="S167" s="85">
        <f t="shared" si="100"/>
        <v>1139.0290630567656</v>
      </c>
      <c r="T167" s="86">
        <f t="shared" si="79"/>
        <v>991.44988256498993</v>
      </c>
      <c r="U167" s="87">
        <f t="shared" si="101"/>
        <v>2130.4789456217554</v>
      </c>
      <c r="V167" s="84">
        <f t="shared" si="102"/>
        <v>0</v>
      </c>
      <c r="W167" s="85">
        <f t="shared" si="103"/>
        <v>0</v>
      </c>
      <c r="X167" s="86">
        <f t="shared" si="80"/>
        <v>0</v>
      </c>
      <c r="Y167" s="87">
        <f t="shared" si="104"/>
        <v>0</v>
      </c>
      <c r="Z167" s="101">
        <f t="shared" si="105"/>
        <v>0</v>
      </c>
      <c r="AA167" s="85">
        <f t="shared" si="106"/>
        <v>0</v>
      </c>
      <c r="AB167" s="86">
        <f t="shared" si="81"/>
        <v>0</v>
      </c>
      <c r="AC167" s="87">
        <f t="shared" si="107"/>
        <v>0</v>
      </c>
      <c r="AD167" s="132">
        <f t="shared" si="110"/>
        <v>0</v>
      </c>
      <c r="AE167" s="132">
        <f t="shared" si="82"/>
        <v>0</v>
      </c>
      <c r="AF167" s="132">
        <f t="shared" si="108"/>
        <v>0</v>
      </c>
      <c r="AG167" s="133">
        <f t="shared" si="83"/>
        <v>0</v>
      </c>
      <c r="AH167" s="124">
        <f t="shared" si="109"/>
        <v>0</v>
      </c>
      <c r="AI167" s="125">
        <f t="shared" si="84"/>
        <v>0</v>
      </c>
      <c r="AJ167" s="125">
        <v>0</v>
      </c>
      <c r="AK167" s="126">
        <f t="shared" si="85"/>
        <v>0</v>
      </c>
      <c r="AL167" s="22">
        <f t="shared" si="86"/>
        <v>760712.89992958424</v>
      </c>
      <c r="AM167" s="22">
        <f t="shared" si="86"/>
        <v>3783.6655669638117</v>
      </c>
      <c r="AN167" s="22">
        <f t="shared" si="86"/>
        <v>1820.9382198831463</v>
      </c>
      <c r="AO167" s="23">
        <f t="shared" si="74"/>
        <v>5604.6037868469575</v>
      </c>
    </row>
    <row r="168" spans="1:41" x14ac:dyDescent="0.25">
      <c r="A168" s="7">
        <v>147</v>
      </c>
      <c r="B168" s="56">
        <f t="shared" si="87"/>
        <v>236161.17846344574</v>
      </c>
      <c r="C168" s="57">
        <f t="shared" si="88"/>
        <v>999.35706711120986</v>
      </c>
      <c r="D168" s="57">
        <f t="shared" si="89"/>
        <v>216.48108025815861</v>
      </c>
      <c r="E168" s="58">
        <f t="shared" si="75"/>
        <v>1215.8381473693685</v>
      </c>
      <c r="F168" s="56">
        <f t="shared" si="90"/>
        <v>0</v>
      </c>
      <c r="G168" s="57">
        <f t="shared" si="91"/>
        <v>0</v>
      </c>
      <c r="H168" s="57">
        <f t="shared" si="92"/>
        <v>0</v>
      </c>
      <c r="I168" s="58">
        <f t="shared" si="76"/>
        <v>0</v>
      </c>
      <c r="J168" s="56">
        <f t="shared" si="93"/>
        <v>181981.41093994924</v>
      </c>
      <c r="K168" s="57">
        <f t="shared" si="94"/>
        <v>1651.68199072267</v>
      </c>
      <c r="L168" s="57">
        <f t="shared" si="95"/>
        <v>606.60470313316421</v>
      </c>
      <c r="M168" s="58">
        <f t="shared" si="77"/>
        <v>2258.2866938558341</v>
      </c>
      <c r="N168" s="56">
        <f t="shared" si="96"/>
        <v>0</v>
      </c>
      <c r="O168" s="57">
        <f t="shared" si="97"/>
        <v>0</v>
      </c>
      <c r="P168" s="57">
        <f t="shared" si="98"/>
        <v>0</v>
      </c>
      <c r="Q168" s="58">
        <f t="shared" si="78"/>
        <v>0</v>
      </c>
      <c r="R168" s="84">
        <f t="shared" si="99"/>
        <v>339351.28936749086</v>
      </c>
      <c r="S168" s="85">
        <f t="shared" si="100"/>
        <v>1144.2551498759435</v>
      </c>
      <c r="T168" s="86">
        <f t="shared" si="79"/>
        <v>989.77459398851499</v>
      </c>
      <c r="U168" s="87">
        <f t="shared" si="101"/>
        <v>2134.0297438644584</v>
      </c>
      <c r="V168" s="84">
        <f t="shared" si="102"/>
        <v>0</v>
      </c>
      <c r="W168" s="85">
        <f t="shared" si="103"/>
        <v>0</v>
      </c>
      <c r="X168" s="86">
        <f t="shared" si="80"/>
        <v>0</v>
      </c>
      <c r="Y168" s="87">
        <f t="shared" si="104"/>
        <v>0</v>
      </c>
      <c r="Z168" s="101">
        <f t="shared" si="105"/>
        <v>0</v>
      </c>
      <c r="AA168" s="85">
        <f t="shared" si="106"/>
        <v>0</v>
      </c>
      <c r="AB168" s="86">
        <f t="shared" si="81"/>
        <v>0</v>
      </c>
      <c r="AC168" s="87">
        <f t="shared" si="107"/>
        <v>0</v>
      </c>
      <c r="AD168" s="132">
        <f t="shared" si="110"/>
        <v>0</v>
      </c>
      <c r="AE168" s="132">
        <f t="shared" si="82"/>
        <v>0</v>
      </c>
      <c r="AF168" s="132">
        <f t="shared" si="108"/>
        <v>0</v>
      </c>
      <c r="AG168" s="133">
        <f t="shared" si="83"/>
        <v>0</v>
      </c>
      <c r="AH168" s="124">
        <f t="shared" si="109"/>
        <v>0</v>
      </c>
      <c r="AI168" s="125">
        <f t="shared" si="84"/>
        <v>0</v>
      </c>
      <c r="AJ168" s="125">
        <v>0</v>
      </c>
      <c r="AK168" s="126">
        <f t="shared" si="85"/>
        <v>0</v>
      </c>
      <c r="AL168" s="22">
        <f t="shared" si="86"/>
        <v>757493.87877088576</v>
      </c>
      <c r="AM168" s="22">
        <f t="shared" si="86"/>
        <v>3795.2942077098232</v>
      </c>
      <c r="AN168" s="22">
        <f t="shared" si="86"/>
        <v>1812.8603773798377</v>
      </c>
      <c r="AO168" s="23">
        <f t="shared" si="74"/>
        <v>5608.1545850896609</v>
      </c>
    </row>
    <row r="169" spans="1:41" x14ac:dyDescent="0.25">
      <c r="A169" s="7">
        <v>148</v>
      </c>
      <c r="B169" s="56">
        <f t="shared" si="87"/>
        <v>235161.82139633453</v>
      </c>
      <c r="C169" s="57">
        <f t="shared" si="88"/>
        <v>1000.2731444227285</v>
      </c>
      <c r="D169" s="57">
        <f t="shared" si="89"/>
        <v>215.56500294664002</v>
      </c>
      <c r="E169" s="58">
        <f t="shared" si="75"/>
        <v>1215.8381473693685</v>
      </c>
      <c r="F169" s="56">
        <f t="shared" si="90"/>
        <v>0</v>
      </c>
      <c r="G169" s="57">
        <f t="shared" si="91"/>
        <v>0</v>
      </c>
      <c r="H169" s="57">
        <f t="shared" si="92"/>
        <v>0</v>
      </c>
      <c r="I169" s="58">
        <f t="shared" si="76"/>
        <v>0</v>
      </c>
      <c r="J169" s="56">
        <f t="shared" si="93"/>
        <v>180329.72894922658</v>
      </c>
      <c r="K169" s="57">
        <f t="shared" si="94"/>
        <v>1657.1875973584119</v>
      </c>
      <c r="L169" s="57">
        <f t="shared" si="95"/>
        <v>601.09909649742201</v>
      </c>
      <c r="M169" s="58">
        <f t="shared" si="77"/>
        <v>2258.2866938558341</v>
      </c>
      <c r="N169" s="56">
        <f t="shared" si="96"/>
        <v>0</v>
      </c>
      <c r="O169" s="57">
        <f t="shared" si="97"/>
        <v>0</v>
      </c>
      <c r="P169" s="57">
        <f t="shared" si="98"/>
        <v>0</v>
      </c>
      <c r="Q169" s="58">
        <f t="shared" si="78"/>
        <v>0</v>
      </c>
      <c r="R169" s="84">
        <f t="shared" si="99"/>
        <v>338770.71260797762</v>
      </c>
      <c r="S169" s="85">
        <f t="shared" si="100"/>
        <v>1149.5052149976314</v>
      </c>
      <c r="T169" s="86">
        <f t="shared" si="79"/>
        <v>988.08124510660139</v>
      </c>
      <c r="U169" s="87">
        <f t="shared" si="101"/>
        <v>2137.5864601042326</v>
      </c>
      <c r="V169" s="84">
        <f t="shared" si="102"/>
        <v>0</v>
      </c>
      <c r="W169" s="85">
        <f t="shared" si="103"/>
        <v>0</v>
      </c>
      <c r="X169" s="86">
        <f t="shared" si="80"/>
        <v>0</v>
      </c>
      <c r="Y169" s="87">
        <f t="shared" si="104"/>
        <v>0</v>
      </c>
      <c r="Z169" s="101">
        <f t="shared" si="105"/>
        <v>0</v>
      </c>
      <c r="AA169" s="85">
        <f t="shared" si="106"/>
        <v>0</v>
      </c>
      <c r="AB169" s="86">
        <f t="shared" si="81"/>
        <v>0</v>
      </c>
      <c r="AC169" s="87">
        <f t="shared" si="107"/>
        <v>0</v>
      </c>
      <c r="AD169" s="132">
        <f t="shared" si="110"/>
        <v>0</v>
      </c>
      <c r="AE169" s="132">
        <f t="shared" si="82"/>
        <v>0</v>
      </c>
      <c r="AF169" s="132">
        <f t="shared" si="108"/>
        <v>0</v>
      </c>
      <c r="AG169" s="133">
        <f t="shared" si="83"/>
        <v>0</v>
      </c>
      <c r="AH169" s="124">
        <f t="shared" si="109"/>
        <v>0</v>
      </c>
      <c r="AI169" s="125">
        <f t="shared" si="84"/>
        <v>0</v>
      </c>
      <c r="AJ169" s="125">
        <v>0</v>
      </c>
      <c r="AK169" s="126">
        <f t="shared" si="85"/>
        <v>0</v>
      </c>
      <c r="AL169" s="22">
        <f t="shared" si="86"/>
        <v>754262.26295353868</v>
      </c>
      <c r="AM169" s="22">
        <f t="shared" si="86"/>
        <v>3806.9659567787717</v>
      </c>
      <c r="AN169" s="22">
        <f t="shared" si="86"/>
        <v>1804.7453445506635</v>
      </c>
      <c r="AO169" s="23">
        <f t="shared" si="74"/>
        <v>5611.7113013294347</v>
      </c>
    </row>
    <row r="170" spans="1:41" x14ac:dyDescent="0.25">
      <c r="A170" s="7">
        <v>149</v>
      </c>
      <c r="B170" s="56">
        <f t="shared" si="87"/>
        <v>234161.54825191179</v>
      </c>
      <c r="C170" s="57">
        <f t="shared" si="88"/>
        <v>1001.1900614717827</v>
      </c>
      <c r="D170" s="57">
        <f t="shared" si="89"/>
        <v>214.64808589758584</v>
      </c>
      <c r="E170" s="58">
        <f t="shared" si="75"/>
        <v>1215.8381473693685</v>
      </c>
      <c r="F170" s="56">
        <f t="shared" si="90"/>
        <v>0</v>
      </c>
      <c r="G170" s="57">
        <f t="shared" si="91"/>
        <v>0</v>
      </c>
      <c r="H170" s="57">
        <f t="shared" si="92"/>
        <v>0</v>
      </c>
      <c r="I170" s="58">
        <f t="shared" si="76"/>
        <v>0</v>
      </c>
      <c r="J170" s="56">
        <f t="shared" si="93"/>
        <v>178672.54135186816</v>
      </c>
      <c r="K170" s="57">
        <f t="shared" si="94"/>
        <v>1662.7115560162733</v>
      </c>
      <c r="L170" s="57">
        <f t="shared" si="95"/>
        <v>595.57513783956063</v>
      </c>
      <c r="M170" s="58">
        <f t="shared" si="77"/>
        <v>2258.2866938558341</v>
      </c>
      <c r="N170" s="56">
        <f t="shared" si="96"/>
        <v>0</v>
      </c>
      <c r="O170" s="57">
        <f t="shared" si="97"/>
        <v>0</v>
      </c>
      <c r="P170" s="57">
        <f t="shared" si="98"/>
        <v>0</v>
      </c>
      <c r="Q170" s="58">
        <f t="shared" si="78"/>
        <v>0</v>
      </c>
      <c r="R170" s="84">
        <f t="shared" si="99"/>
        <v>338183.90940530162</v>
      </c>
      <c r="S170" s="85">
        <f t="shared" si="100"/>
        <v>1154.779368438943</v>
      </c>
      <c r="T170" s="86">
        <f t="shared" si="79"/>
        <v>986.36973576546313</v>
      </c>
      <c r="U170" s="87">
        <f t="shared" si="101"/>
        <v>2141.1491042044063</v>
      </c>
      <c r="V170" s="84">
        <f t="shared" si="102"/>
        <v>0</v>
      </c>
      <c r="W170" s="85">
        <f t="shared" si="103"/>
        <v>0</v>
      </c>
      <c r="X170" s="86">
        <f t="shared" si="80"/>
        <v>0</v>
      </c>
      <c r="Y170" s="87">
        <f t="shared" si="104"/>
        <v>0</v>
      </c>
      <c r="Z170" s="101">
        <f t="shared" si="105"/>
        <v>0</v>
      </c>
      <c r="AA170" s="85">
        <f t="shared" si="106"/>
        <v>0</v>
      </c>
      <c r="AB170" s="86">
        <f t="shared" si="81"/>
        <v>0</v>
      </c>
      <c r="AC170" s="87">
        <f t="shared" si="107"/>
        <v>0</v>
      </c>
      <c r="AD170" s="132">
        <f t="shared" si="110"/>
        <v>0</v>
      </c>
      <c r="AE170" s="132">
        <f t="shared" si="82"/>
        <v>0</v>
      </c>
      <c r="AF170" s="132">
        <f t="shared" si="108"/>
        <v>0</v>
      </c>
      <c r="AG170" s="133">
        <f t="shared" si="83"/>
        <v>0</v>
      </c>
      <c r="AH170" s="124">
        <f t="shared" si="109"/>
        <v>0</v>
      </c>
      <c r="AI170" s="125">
        <f t="shared" si="84"/>
        <v>0</v>
      </c>
      <c r="AJ170" s="125">
        <v>0</v>
      </c>
      <c r="AK170" s="126">
        <f t="shared" si="85"/>
        <v>0</v>
      </c>
      <c r="AL170" s="22">
        <f t="shared" si="86"/>
        <v>751017.99900908163</v>
      </c>
      <c r="AM170" s="22">
        <f t="shared" si="86"/>
        <v>3818.6809859269993</v>
      </c>
      <c r="AN170" s="22">
        <f t="shared" si="86"/>
        <v>1796.5929595026096</v>
      </c>
      <c r="AO170" s="23">
        <f t="shared" si="74"/>
        <v>5615.2739454296088</v>
      </c>
    </row>
    <row r="171" spans="1:41" x14ac:dyDescent="0.25">
      <c r="A171" s="7">
        <v>150</v>
      </c>
      <c r="B171" s="56">
        <f t="shared" si="87"/>
        <v>233160.35819044002</v>
      </c>
      <c r="C171" s="57">
        <f t="shared" si="88"/>
        <v>1002.1078190281318</v>
      </c>
      <c r="D171" s="57">
        <f t="shared" si="89"/>
        <v>213.73032834123671</v>
      </c>
      <c r="E171" s="58">
        <f t="shared" si="75"/>
        <v>1215.8381473693685</v>
      </c>
      <c r="F171" s="56">
        <f t="shared" si="90"/>
        <v>0</v>
      </c>
      <c r="G171" s="57">
        <f t="shared" si="91"/>
        <v>0</v>
      </c>
      <c r="H171" s="57">
        <f t="shared" si="92"/>
        <v>0</v>
      </c>
      <c r="I171" s="58">
        <f t="shared" si="76"/>
        <v>0</v>
      </c>
      <c r="J171" s="56">
        <f t="shared" si="93"/>
        <v>177009.8297958519</v>
      </c>
      <c r="K171" s="57">
        <f t="shared" si="94"/>
        <v>1668.2539278696611</v>
      </c>
      <c r="L171" s="57">
        <f t="shared" si="95"/>
        <v>590.03276598617299</v>
      </c>
      <c r="M171" s="58">
        <f t="shared" si="77"/>
        <v>2258.2866938558341</v>
      </c>
      <c r="N171" s="56">
        <f t="shared" si="96"/>
        <v>0</v>
      </c>
      <c r="O171" s="57">
        <f t="shared" si="97"/>
        <v>0</v>
      </c>
      <c r="P171" s="57">
        <f t="shared" si="98"/>
        <v>0</v>
      </c>
      <c r="Q171" s="58">
        <f t="shared" si="78"/>
        <v>0</v>
      </c>
      <c r="R171" s="84">
        <f t="shared" si="99"/>
        <v>337590.84525359079</v>
      </c>
      <c r="S171" s="85">
        <f t="shared" si="100"/>
        <v>1160.0777207217739</v>
      </c>
      <c r="T171" s="86">
        <f t="shared" si="79"/>
        <v>984.63996532297313</v>
      </c>
      <c r="U171" s="87">
        <f t="shared" si="101"/>
        <v>2144.7176860447471</v>
      </c>
      <c r="V171" s="84">
        <f t="shared" si="102"/>
        <v>0</v>
      </c>
      <c r="W171" s="85">
        <f t="shared" si="103"/>
        <v>0</v>
      </c>
      <c r="X171" s="86">
        <f t="shared" si="80"/>
        <v>0</v>
      </c>
      <c r="Y171" s="87">
        <f t="shared" si="104"/>
        <v>0</v>
      </c>
      <c r="Z171" s="101">
        <f t="shared" si="105"/>
        <v>0</v>
      </c>
      <c r="AA171" s="85">
        <f t="shared" si="106"/>
        <v>0</v>
      </c>
      <c r="AB171" s="86">
        <f t="shared" si="81"/>
        <v>0</v>
      </c>
      <c r="AC171" s="87">
        <f t="shared" si="107"/>
        <v>0</v>
      </c>
      <c r="AD171" s="132">
        <f t="shared" si="110"/>
        <v>0</v>
      </c>
      <c r="AE171" s="132">
        <f t="shared" si="82"/>
        <v>0</v>
      </c>
      <c r="AF171" s="132">
        <f t="shared" si="108"/>
        <v>0</v>
      </c>
      <c r="AG171" s="133">
        <f t="shared" si="83"/>
        <v>0</v>
      </c>
      <c r="AH171" s="124">
        <f t="shared" si="109"/>
        <v>0</v>
      </c>
      <c r="AI171" s="125">
        <f t="shared" si="84"/>
        <v>0</v>
      </c>
      <c r="AJ171" s="125">
        <v>0</v>
      </c>
      <c r="AK171" s="126">
        <f t="shared" si="85"/>
        <v>0</v>
      </c>
      <c r="AL171" s="22">
        <f t="shared" si="86"/>
        <v>747761.03323988267</v>
      </c>
      <c r="AM171" s="22">
        <f t="shared" si="86"/>
        <v>3830.4394676195666</v>
      </c>
      <c r="AN171" s="22">
        <f t="shared" si="86"/>
        <v>1788.4030596503828</v>
      </c>
      <c r="AO171" s="23">
        <f t="shared" si="74"/>
        <v>5618.8425272699496</v>
      </c>
    </row>
    <row r="172" spans="1:41" x14ac:dyDescent="0.25">
      <c r="A172" s="7">
        <v>151</v>
      </c>
      <c r="B172" s="56">
        <f t="shared" si="87"/>
        <v>232158.25037141188</v>
      </c>
      <c r="C172" s="57">
        <f t="shared" si="88"/>
        <v>1003.0264178622409</v>
      </c>
      <c r="D172" s="57">
        <f t="shared" si="89"/>
        <v>212.81172950712758</v>
      </c>
      <c r="E172" s="58">
        <f t="shared" si="75"/>
        <v>1215.8381473693685</v>
      </c>
      <c r="F172" s="56">
        <f t="shared" si="90"/>
        <v>0</v>
      </c>
      <c r="G172" s="57">
        <f t="shared" si="91"/>
        <v>0</v>
      </c>
      <c r="H172" s="57">
        <f t="shared" si="92"/>
        <v>0</v>
      </c>
      <c r="I172" s="58">
        <f t="shared" si="76"/>
        <v>0</v>
      </c>
      <c r="J172" s="56">
        <f t="shared" si="93"/>
        <v>175341.57586798223</v>
      </c>
      <c r="K172" s="57">
        <f t="shared" si="94"/>
        <v>1673.8147742958931</v>
      </c>
      <c r="L172" s="57">
        <f t="shared" si="95"/>
        <v>584.47191955994083</v>
      </c>
      <c r="M172" s="58">
        <f t="shared" si="77"/>
        <v>2258.2866938558341</v>
      </c>
      <c r="N172" s="56">
        <f t="shared" si="96"/>
        <v>0</v>
      </c>
      <c r="O172" s="57">
        <f t="shared" si="97"/>
        <v>0</v>
      </c>
      <c r="P172" s="57">
        <f t="shared" si="98"/>
        <v>0</v>
      </c>
      <c r="Q172" s="58">
        <f t="shared" si="78"/>
        <v>0</v>
      </c>
      <c r="R172" s="84">
        <f t="shared" si="99"/>
        <v>336991.48547875712</v>
      </c>
      <c r="S172" s="85">
        <f t="shared" si="100"/>
        <v>1165.4003828751133</v>
      </c>
      <c r="T172" s="86">
        <f t="shared" si="79"/>
        <v>982.89183264637495</v>
      </c>
      <c r="U172" s="87">
        <f t="shared" si="101"/>
        <v>2148.2922155214883</v>
      </c>
      <c r="V172" s="84">
        <f t="shared" si="102"/>
        <v>0</v>
      </c>
      <c r="W172" s="85">
        <f t="shared" si="103"/>
        <v>0</v>
      </c>
      <c r="X172" s="86">
        <f t="shared" si="80"/>
        <v>0</v>
      </c>
      <c r="Y172" s="87">
        <f t="shared" si="104"/>
        <v>0</v>
      </c>
      <c r="Z172" s="101">
        <f t="shared" si="105"/>
        <v>0</v>
      </c>
      <c r="AA172" s="85">
        <f t="shared" si="106"/>
        <v>0</v>
      </c>
      <c r="AB172" s="86">
        <f t="shared" si="81"/>
        <v>0</v>
      </c>
      <c r="AC172" s="87">
        <f t="shared" si="107"/>
        <v>0</v>
      </c>
      <c r="AD172" s="132">
        <f t="shared" si="110"/>
        <v>0</v>
      </c>
      <c r="AE172" s="132">
        <f t="shared" si="82"/>
        <v>0</v>
      </c>
      <c r="AF172" s="132">
        <f t="shared" si="108"/>
        <v>0</v>
      </c>
      <c r="AG172" s="133">
        <f t="shared" si="83"/>
        <v>0</v>
      </c>
      <c r="AH172" s="124">
        <f t="shared" si="109"/>
        <v>0</v>
      </c>
      <c r="AI172" s="125">
        <f t="shared" si="84"/>
        <v>0</v>
      </c>
      <c r="AJ172" s="125">
        <v>0</v>
      </c>
      <c r="AK172" s="126">
        <f t="shared" si="85"/>
        <v>0</v>
      </c>
      <c r="AL172" s="22">
        <f t="shared" si="86"/>
        <v>744491.31171815121</v>
      </c>
      <c r="AM172" s="22">
        <f t="shared" si="86"/>
        <v>3842.2415750332475</v>
      </c>
      <c r="AN172" s="22">
        <f t="shared" si="86"/>
        <v>1780.1754817134433</v>
      </c>
      <c r="AO172" s="23">
        <f t="shared" si="74"/>
        <v>5622.4170567466908</v>
      </c>
    </row>
    <row r="173" spans="1:41" x14ac:dyDescent="0.25">
      <c r="A173" s="7">
        <v>152</v>
      </c>
      <c r="B173" s="56">
        <f t="shared" si="87"/>
        <v>231155.22395354963</v>
      </c>
      <c r="C173" s="57">
        <f t="shared" si="88"/>
        <v>1003.9458587452813</v>
      </c>
      <c r="D173" s="57">
        <f t="shared" si="89"/>
        <v>211.89228862408717</v>
      </c>
      <c r="E173" s="58">
        <f t="shared" si="75"/>
        <v>1215.8381473693685</v>
      </c>
      <c r="F173" s="56">
        <f t="shared" si="90"/>
        <v>0</v>
      </c>
      <c r="G173" s="57">
        <f t="shared" si="91"/>
        <v>0</v>
      </c>
      <c r="H173" s="57">
        <f t="shared" si="92"/>
        <v>0</v>
      </c>
      <c r="I173" s="58">
        <f t="shared" si="76"/>
        <v>0</v>
      </c>
      <c r="J173" s="56">
        <f t="shared" si="93"/>
        <v>173667.76109368633</v>
      </c>
      <c r="K173" s="57">
        <f t="shared" si="94"/>
        <v>1679.3941568768796</v>
      </c>
      <c r="L173" s="57">
        <f t="shared" si="95"/>
        <v>578.89253697895447</v>
      </c>
      <c r="M173" s="58">
        <f t="shared" si="77"/>
        <v>2258.2866938558341</v>
      </c>
      <c r="N173" s="56">
        <f t="shared" si="96"/>
        <v>0</v>
      </c>
      <c r="O173" s="57">
        <f t="shared" si="97"/>
        <v>0</v>
      </c>
      <c r="P173" s="57">
        <f t="shared" si="98"/>
        <v>0</v>
      </c>
      <c r="Q173" s="58">
        <f t="shared" si="78"/>
        <v>0</v>
      </c>
      <c r="R173" s="84">
        <f t="shared" si="99"/>
        <v>336385.79523770849</v>
      </c>
      <c r="S173" s="85">
        <f t="shared" si="100"/>
        <v>1170.7474664373744</v>
      </c>
      <c r="T173" s="86">
        <f t="shared" si="79"/>
        <v>981.12523610998312</v>
      </c>
      <c r="U173" s="87">
        <f t="shared" si="101"/>
        <v>2151.8727025473577</v>
      </c>
      <c r="V173" s="84">
        <f t="shared" si="102"/>
        <v>0</v>
      </c>
      <c r="W173" s="85">
        <f t="shared" si="103"/>
        <v>0</v>
      </c>
      <c r="X173" s="86">
        <f t="shared" si="80"/>
        <v>0</v>
      </c>
      <c r="Y173" s="87">
        <f t="shared" si="104"/>
        <v>0</v>
      </c>
      <c r="Z173" s="101">
        <f t="shared" si="105"/>
        <v>0</v>
      </c>
      <c r="AA173" s="85">
        <f t="shared" si="106"/>
        <v>0</v>
      </c>
      <c r="AB173" s="86">
        <f t="shared" si="81"/>
        <v>0</v>
      </c>
      <c r="AC173" s="87">
        <f t="shared" si="107"/>
        <v>0</v>
      </c>
      <c r="AD173" s="132">
        <f t="shared" si="110"/>
        <v>0</v>
      </c>
      <c r="AE173" s="132">
        <f t="shared" si="82"/>
        <v>0</v>
      </c>
      <c r="AF173" s="132">
        <f t="shared" si="108"/>
        <v>0</v>
      </c>
      <c r="AG173" s="133">
        <f t="shared" si="83"/>
        <v>0</v>
      </c>
      <c r="AH173" s="124">
        <f t="shared" si="109"/>
        <v>0</v>
      </c>
      <c r="AI173" s="125">
        <f t="shared" si="84"/>
        <v>0</v>
      </c>
      <c r="AJ173" s="125">
        <v>0</v>
      </c>
      <c r="AK173" s="126">
        <f t="shared" si="85"/>
        <v>0</v>
      </c>
      <c r="AL173" s="22">
        <f t="shared" si="86"/>
        <v>741208.78028494446</v>
      </c>
      <c r="AM173" s="22">
        <f t="shared" si="86"/>
        <v>3854.0874820595354</v>
      </c>
      <c r="AN173" s="22">
        <f t="shared" si="86"/>
        <v>1771.9100617130248</v>
      </c>
      <c r="AO173" s="23">
        <f t="shared" si="74"/>
        <v>5625.9975437725607</v>
      </c>
    </row>
    <row r="174" spans="1:41" x14ac:dyDescent="0.25">
      <c r="A174" s="7">
        <v>153</v>
      </c>
      <c r="B174" s="56">
        <f t="shared" si="87"/>
        <v>230151.27809480435</v>
      </c>
      <c r="C174" s="57">
        <f t="shared" si="88"/>
        <v>1004.8661424491311</v>
      </c>
      <c r="D174" s="57">
        <f t="shared" si="89"/>
        <v>210.97200492023734</v>
      </c>
      <c r="E174" s="58">
        <f t="shared" si="75"/>
        <v>1215.8381473693685</v>
      </c>
      <c r="F174" s="56">
        <f t="shared" si="90"/>
        <v>0</v>
      </c>
      <c r="G174" s="57">
        <f t="shared" si="91"/>
        <v>0</v>
      </c>
      <c r="H174" s="57">
        <f t="shared" si="92"/>
        <v>0</v>
      </c>
      <c r="I174" s="58">
        <f t="shared" si="76"/>
        <v>0</v>
      </c>
      <c r="J174" s="56">
        <f t="shared" si="93"/>
        <v>171988.36693680944</v>
      </c>
      <c r="K174" s="57">
        <f t="shared" si="94"/>
        <v>1684.9921373998027</v>
      </c>
      <c r="L174" s="57">
        <f t="shared" si="95"/>
        <v>573.2945564560315</v>
      </c>
      <c r="M174" s="58">
        <f t="shared" si="77"/>
        <v>2258.2866938558341</v>
      </c>
      <c r="N174" s="56">
        <f t="shared" si="96"/>
        <v>0</v>
      </c>
      <c r="O174" s="57">
        <f t="shared" si="97"/>
        <v>0</v>
      </c>
      <c r="P174" s="57">
        <f t="shared" si="98"/>
        <v>0</v>
      </c>
      <c r="Q174" s="58">
        <f t="shared" si="78"/>
        <v>0</v>
      </c>
      <c r="R174" s="84">
        <f t="shared" si="99"/>
        <v>335773.73951755656</v>
      </c>
      <c r="S174" s="85">
        <f t="shared" si="100"/>
        <v>1176.1190834587298</v>
      </c>
      <c r="T174" s="86">
        <f t="shared" si="79"/>
        <v>979.3400735928733</v>
      </c>
      <c r="U174" s="87">
        <f t="shared" si="101"/>
        <v>2155.4591570516031</v>
      </c>
      <c r="V174" s="84">
        <f t="shared" si="102"/>
        <v>0</v>
      </c>
      <c r="W174" s="85">
        <f t="shared" si="103"/>
        <v>0</v>
      </c>
      <c r="X174" s="86">
        <f t="shared" si="80"/>
        <v>0</v>
      </c>
      <c r="Y174" s="87">
        <f t="shared" si="104"/>
        <v>0</v>
      </c>
      <c r="Z174" s="101">
        <f t="shared" si="105"/>
        <v>0</v>
      </c>
      <c r="AA174" s="85">
        <f t="shared" si="106"/>
        <v>0</v>
      </c>
      <c r="AB174" s="86">
        <f t="shared" si="81"/>
        <v>0</v>
      </c>
      <c r="AC174" s="87">
        <f t="shared" si="107"/>
        <v>0</v>
      </c>
      <c r="AD174" s="132">
        <f t="shared" si="110"/>
        <v>0</v>
      </c>
      <c r="AE174" s="132">
        <f t="shared" si="82"/>
        <v>0</v>
      </c>
      <c r="AF174" s="132">
        <f t="shared" si="108"/>
        <v>0</v>
      </c>
      <c r="AG174" s="133">
        <f t="shared" si="83"/>
        <v>0</v>
      </c>
      <c r="AH174" s="124">
        <f t="shared" si="109"/>
        <v>0</v>
      </c>
      <c r="AI174" s="125">
        <f t="shared" si="84"/>
        <v>0</v>
      </c>
      <c r="AJ174" s="125">
        <v>0</v>
      </c>
      <c r="AK174" s="126">
        <f t="shared" si="85"/>
        <v>0</v>
      </c>
      <c r="AL174" s="22">
        <f t="shared" si="86"/>
        <v>737913.38454917027</v>
      </c>
      <c r="AM174" s="22">
        <f t="shared" si="86"/>
        <v>3865.9773633076638</v>
      </c>
      <c r="AN174" s="22">
        <f t="shared" si="86"/>
        <v>1763.6066349691421</v>
      </c>
      <c r="AO174" s="23">
        <f t="shared" si="74"/>
        <v>5629.5839982768057</v>
      </c>
    </row>
    <row r="175" spans="1:41" x14ac:dyDescent="0.25">
      <c r="A175" s="7">
        <v>154</v>
      </c>
      <c r="B175" s="56">
        <f t="shared" si="87"/>
        <v>229146.41195235521</v>
      </c>
      <c r="C175" s="57">
        <f t="shared" si="88"/>
        <v>1005.7872697463762</v>
      </c>
      <c r="D175" s="57">
        <f t="shared" si="89"/>
        <v>210.05087762299229</v>
      </c>
      <c r="E175" s="58">
        <f t="shared" si="75"/>
        <v>1215.8381473693685</v>
      </c>
      <c r="F175" s="56">
        <f t="shared" si="90"/>
        <v>0</v>
      </c>
      <c r="G175" s="57">
        <f t="shared" si="91"/>
        <v>0</v>
      </c>
      <c r="H175" s="57">
        <f t="shared" si="92"/>
        <v>0</v>
      </c>
      <c r="I175" s="58">
        <f t="shared" si="76"/>
        <v>0</v>
      </c>
      <c r="J175" s="56">
        <f t="shared" si="93"/>
        <v>170303.37479940965</v>
      </c>
      <c r="K175" s="57">
        <f t="shared" si="94"/>
        <v>1690.6087778578019</v>
      </c>
      <c r="L175" s="57">
        <f t="shared" si="95"/>
        <v>567.67791599803218</v>
      </c>
      <c r="M175" s="58">
        <f t="shared" si="77"/>
        <v>2258.2866938558341</v>
      </c>
      <c r="N175" s="56">
        <f t="shared" si="96"/>
        <v>0</v>
      </c>
      <c r="O175" s="57">
        <f t="shared" si="97"/>
        <v>0</v>
      </c>
      <c r="P175" s="57">
        <f t="shared" si="98"/>
        <v>0</v>
      </c>
      <c r="Q175" s="58">
        <f t="shared" si="78"/>
        <v>0</v>
      </c>
      <c r="R175" s="84">
        <f t="shared" si="99"/>
        <v>335155.28313482134</v>
      </c>
      <c r="S175" s="85">
        <f t="shared" si="100"/>
        <v>1181.5153465034605</v>
      </c>
      <c r="T175" s="86">
        <f t="shared" si="79"/>
        <v>977.53624247656228</v>
      </c>
      <c r="U175" s="87">
        <f t="shared" si="101"/>
        <v>2159.0515889800226</v>
      </c>
      <c r="V175" s="84">
        <f t="shared" si="102"/>
        <v>0</v>
      </c>
      <c r="W175" s="85">
        <f t="shared" si="103"/>
        <v>0</v>
      </c>
      <c r="X175" s="86">
        <f t="shared" si="80"/>
        <v>0</v>
      </c>
      <c r="Y175" s="87">
        <f t="shared" si="104"/>
        <v>0</v>
      </c>
      <c r="Z175" s="101">
        <f t="shared" si="105"/>
        <v>0</v>
      </c>
      <c r="AA175" s="85">
        <f t="shared" si="106"/>
        <v>0</v>
      </c>
      <c r="AB175" s="86">
        <f t="shared" si="81"/>
        <v>0</v>
      </c>
      <c r="AC175" s="87">
        <f t="shared" si="107"/>
        <v>0</v>
      </c>
      <c r="AD175" s="132">
        <f t="shared" si="110"/>
        <v>0</v>
      </c>
      <c r="AE175" s="132">
        <f t="shared" si="82"/>
        <v>0</v>
      </c>
      <c r="AF175" s="132">
        <f t="shared" si="108"/>
        <v>0</v>
      </c>
      <c r="AG175" s="133">
        <f t="shared" si="83"/>
        <v>0</v>
      </c>
      <c r="AH175" s="124">
        <f t="shared" si="109"/>
        <v>0</v>
      </c>
      <c r="AI175" s="125">
        <f t="shared" si="84"/>
        <v>0</v>
      </c>
      <c r="AJ175" s="125">
        <v>0</v>
      </c>
      <c r="AK175" s="126">
        <f t="shared" si="85"/>
        <v>0</v>
      </c>
      <c r="AL175" s="22">
        <f t="shared" si="86"/>
        <v>734605.06988658616</v>
      </c>
      <c r="AM175" s="22">
        <f t="shared" si="86"/>
        <v>3877.9113941076384</v>
      </c>
      <c r="AN175" s="22">
        <f t="shared" si="86"/>
        <v>1755.2650360975867</v>
      </c>
      <c r="AO175" s="23">
        <f t="shared" si="74"/>
        <v>5633.1764302052252</v>
      </c>
    </row>
    <row r="176" spans="1:41" x14ac:dyDescent="0.25">
      <c r="A176" s="7">
        <v>155</v>
      </c>
      <c r="B176" s="56">
        <f t="shared" si="87"/>
        <v>228140.62468260882</v>
      </c>
      <c r="C176" s="57">
        <f t="shared" si="88"/>
        <v>1006.7092414103104</v>
      </c>
      <c r="D176" s="57">
        <f t="shared" si="89"/>
        <v>209.1289059590581</v>
      </c>
      <c r="E176" s="58">
        <f t="shared" si="75"/>
        <v>1215.8381473693685</v>
      </c>
      <c r="F176" s="56">
        <f t="shared" si="90"/>
        <v>0</v>
      </c>
      <c r="G176" s="57">
        <f t="shared" si="91"/>
        <v>0</v>
      </c>
      <c r="H176" s="57">
        <f t="shared" si="92"/>
        <v>0</v>
      </c>
      <c r="I176" s="58">
        <f t="shared" si="76"/>
        <v>0</v>
      </c>
      <c r="J176" s="56">
        <f t="shared" si="93"/>
        <v>168612.76602155186</v>
      </c>
      <c r="K176" s="57">
        <f t="shared" si="94"/>
        <v>1696.2441404506612</v>
      </c>
      <c r="L176" s="57">
        <f t="shared" si="95"/>
        <v>562.04255340517284</v>
      </c>
      <c r="M176" s="58">
        <f t="shared" si="77"/>
        <v>2258.2866938558341</v>
      </c>
      <c r="N176" s="56">
        <f t="shared" si="96"/>
        <v>0</v>
      </c>
      <c r="O176" s="57">
        <f t="shared" si="97"/>
        <v>0</v>
      </c>
      <c r="P176" s="57">
        <f t="shared" si="98"/>
        <v>0</v>
      </c>
      <c r="Q176" s="58">
        <f t="shared" si="78"/>
        <v>0</v>
      </c>
      <c r="R176" s="84">
        <f t="shared" si="99"/>
        <v>334530.39073463174</v>
      </c>
      <c r="S176" s="85">
        <f t="shared" si="100"/>
        <v>1186.9363686523134</v>
      </c>
      <c r="T176" s="86">
        <f t="shared" si="79"/>
        <v>975.71363964267596</v>
      </c>
      <c r="U176" s="87">
        <f t="shared" si="101"/>
        <v>2162.6500082949892</v>
      </c>
      <c r="V176" s="84">
        <f t="shared" si="102"/>
        <v>0</v>
      </c>
      <c r="W176" s="85">
        <f t="shared" si="103"/>
        <v>0</v>
      </c>
      <c r="X176" s="86">
        <f t="shared" si="80"/>
        <v>0</v>
      </c>
      <c r="Y176" s="87">
        <f t="shared" si="104"/>
        <v>0</v>
      </c>
      <c r="Z176" s="101">
        <f t="shared" si="105"/>
        <v>0</v>
      </c>
      <c r="AA176" s="85">
        <f t="shared" si="106"/>
        <v>0</v>
      </c>
      <c r="AB176" s="86">
        <f t="shared" si="81"/>
        <v>0</v>
      </c>
      <c r="AC176" s="87">
        <f t="shared" si="107"/>
        <v>0</v>
      </c>
      <c r="AD176" s="132">
        <f t="shared" si="110"/>
        <v>0</v>
      </c>
      <c r="AE176" s="132">
        <f t="shared" si="82"/>
        <v>0</v>
      </c>
      <c r="AF176" s="132">
        <f t="shared" si="108"/>
        <v>0</v>
      </c>
      <c r="AG176" s="133">
        <f t="shared" si="83"/>
        <v>0</v>
      </c>
      <c r="AH176" s="124">
        <f t="shared" si="109"/>
        <v>0</v>
      </c>
      <c r="AI176" s="125">
        <f t="shared" si="84"/>
        <v>0</v>
      </c>
      <c r="AJ176" s="125">
        <v>0</v>
      </c>
      <c r="AK176" s="126">
        <f t="shared" si="85"/>
        <v>0</v>
      </c>
      <c r="AL176" s="22">
        <f t="shared" si="86"/>
        <v>731283.78143879236</v>
      </c>
      <c r="AM176" s="22">
        <f t="shared" si="86"/>
        <v>3889.889750513285</v>
      </c>
      <c r="AN176" s="22">
        <f t="shared" si="86"/>
        <v>1746.8850990069068</v>
      </c>
      <c r="AO176" s="23">
        <f t="shared" si="74"/>
        <v>5636.7748495201922</v>
      </c>
    </row>
    <row r="177" spans="1:41" x14ac:dyDescent="0.25">
      <c r="A177" s="7">
        <v>156</v>
      </c>
      <c r="B177" s="56">
        <f t="shared" si="87"/>
        <v>227133.91544119851</v>
      </c>
      <c r="C177" s="57">
        <f t="shared" si="88"/>
        <v>1007.6320582149365</v>
      </c>
      <c r="D177" s="57">
        <f t="shared" si="89"/>
        <v>208.20608915443199</v>
      </c>
      <c r="E177" s="58">
        <f t="shared" si="75"/>
        <v>1215.8381473693685</v>
      </c>
      <c r="F177" s="56">
        <f t="shared" si="90"/>
        <v>0</v>
      </c>
      <c r="G177" s="57">
        <f t="shared" si="91"/>
        <v>0</v>
      </c>
      <c r="H177" s="57">
        <f t="shared" si="92"/>
        <v>0</v>
      </c>
      <c r="I177" s="58">
        <f t="shared" si="76"/>
        <v>0</v>
      </c>
      <c r="J177" s="56">
        <f t="shared" si="93"/>
        <v>166916.52188110119</v>
      </c>
      <c r="K177" s="57">
        <f t="shared" si="94"/>
        <v>1701.8982875854967</v>
      </c>
      <c r="L177" s="57">
        <f t="shared" si="95"/>
        <v>556.38840627033733</v>
      </c>
      <c r="M177" s="58">
        <f t="shared" si="77"/>
        <v>2258.2866938558341</v>
      </c>
      <c r="N177" s="56">
        <f t="shared" si="96"/>
        <v>0</v>
      </c>
      <c r="O177" s="57">
        <f t="shared" si="97"/>
        <v>0</v>
      </c>
      <c r="P177" s="57">
        <f t="shared" si="98"/>
        <v>0</v>
      </c>
      <c r="Q177" s="58">
        <f t="shared" si="78"/>
        <v>0</v>
      </c>
      <c r="R177" s="84">
        <f t="shared" si="99"/>
        <v>333899.02678992273</v>
      </c>
      <c r="S177" s="85">
        <f t="shared" si="100"/>
        <v>1192.382263504873</v>
      </c>
      <c r="T177" s="86">
        <f t="shared" si="79"/>
        <v>973.87216147060803</v>
      </c>
      <c r="U177" s="87">
        <f t="shared" si="101"/>
        <v>2166.254424975481</v>
      </c>
      <c r="V177" s="84">
        <f t="shared" si="102"/>
        <v>0</v>
      </c>
      <c r="W177" s="85">
        <f t="shared" si="103"/>
        <v>0</v>
      </c>
      <c r="X177" s="86">
        <f t="shared" si="80"/>
        <v>0</v>
      </c>
      <c r="Y177" s="87">
        <f t="shared" si="104"/>
        <v>0</v>
      </c>
      <c r="Z177" s="101">
        <f t="shared" si="105"/>
        <v>0</v>
      </c>
      <c r="AA177" s="85">
        <f t="shared" si="106"/>
        <v>0</v>
      </c>
      <c r="AB177" s="86">
        <f t="shared" si="81"/>
        <v>0</v>
      </c>
      <c r="AC177" s="87">
        <f t="shared" si="107"/>
        <v>0</v>
      </c>
      <c r="AD177" s="132">
        <f t="shared" si="110"/>
        <v>0</v>
      </c>
      <c r="AE177" s="132">
        <f t="shared" si="82"/>
        <v>0</v>
      </c>
      <c r="AF177" s="132">
        <f t="shared" si="108"/>
        <v>0</v>
      </c>
      <c r="AG177" s="133">
        <f t="shared" si="83"/>
        <v>0</v>
      </c>
      <c r="AH177" s="124">
        <f t="shared" si="109"/>
        <v>0</v>
      </c>
      <c r="AI177" s="125">
        <f t="shared" si="84"/>
        <v>0</v>
      </c>
      <c r="AJ177" s="125">
        <v>0</v>
      </c>
      <c r="AK177" s="126">
        <f t="shared" si="85"/>
        <v>0</v>
      </c>
      <c r="AL177" s="22">
        <f t="shared" si="86"/>
        <v>727949.46411222243</v>
      </c>
      <c r="AM177" s="22">
        <f t="shared" si="86"/>
        <v>3901.9126093053064</v>
      </c>
      <c r="AN177" s="22">
        <f t="shared" si="86"/>
        <v>1738.4666568953774</v>
      </c>
      <c r="AO177" s="23">
        <f t="shared" si="74"/>
        <v>5640.3792662006836</v>
      </c>
    </row>
    <row r="178" spans="1:41" x14ac:dyDescent="0.25">
      <c r="A178" s="7">
        <v>157</v>
      </c>
      <c r="B178" s="56">
        <f t="shared" si="87"/>
        <v>226126.28338298356</v>
      </c>
      <c r="C178" s="57">
        <f t="shared" si="88"/>
        <v>1008.5557209349669</v>
      </c>
      <c r="D178" s="57">
        <f t="shared" si="89"/>
        <v>207.28242643440163</v>
      </c>
      <c r="E178" s="58">
        <f t="shared" si="75"/>
        <v>1215.8381473693685</v>
      </c>
      <c r="F178" s="56">
        <f t="shared" si="90"/>
        <v>0</v>
      </c>
      <c r="G178" s="57">
        <f t="shared" si="91"/>
        <v>0</v>
      </c>
      <c r="H178" s="57">
        <f t="shared" si="92"/>
        <v>0</v>
      </c>
      <c r="I178" s="58">
        <f t="shared" si="76"/>
        <v>0</v>
      </c>
      <c r="J178" s="56">
        <f t="shared" si="93"/>
        <v>165214.62359351569</v>
      </c>
      <c r="K178" s="57">
        <f t="shared" si="94"/>
        <v>1707.5712818774484</v>
      </c>
      <c r="L178" s="57">
        <f t="shared" si="95"/>
        <v>550.71541197838565</v>
      </c>
      <c r="M178" s="58">
        <f t="shared" si="77"/>
        <v>2258.2866938558341</v>
      </c>
      <c r="N178" s="56">
        <f t="shared" si="96"/>
        <v>0</v>
      </c>
      <c r="O178" s="57">
        <f t="shared" si="97"/>
        <v>0</v>
      </c>
      <c r="P178" s="57">
        <f t="shared" si="98"/>
        <v>0</v>
      </c>
      <c r="Q178" s="58">
        <f t="shared" si="78"/>
        <v>0</v>
      </c>
      <c r="R178" s="84">
        <f t="shared" si="99"/>
        <v>333261.15560062852</v>
      </c>
      <c r="S178" s="85">
        <f t="shared" si="100"/>
        <v>1197.8531451819401</v>
      </c>
      <c r="T178" s="86">
        <f t="shared" si="79"/>
        <v>972.0117038351666</v>
      </c>
      <c r="U178" s="87">
        <f t="shared" si="101"/>
        <v>2169.8648490171067</v>
      </c>
      <c r="V178" s="84">
        <f t="shared" si="102"/>
        <v>0</v>
      </c>
      <c r="W178" s="85">
        <f t="shared" si="103"/>
        <v>0</v>
      </c>
      <c r="X178" s="86">
        <f t="shared" si="80"/>
        <v>0</v>
      </c>
      <c r="Y178" s="87">
        <f t="shared" si="104"/>
        <v>0</v>
      </c>
      <c r="Z178" s="101">
        <f t="shared" si="105"/>
        <v>0</v>
      </c>
      <c r="AA178" s="85">
        <f t="shared" si="106"/>
        <v>0</v>
      </c>
      <c r="AB178" s="86">
        <f t="shared" si="81"/>
        <v>0</v>
      </c>
      <c r="AC178" s="87">
        <f t="shared" si="107"/>
        <v>0</v>
      </c>
      <c r="AD178" s="132">
        <f t="shared" si="110"/>
        <v>0</v>
      </c>
      <c r="AE178" s="132">
        <f t="shared" si="82"/>
        <v>0</v>
      </c>
      <c r="AF178" s="132">
        <f t="shared" si="108"/>
        <v>0</v>
      </c>
      <c r="AG178" s="133">
        <f t="shared" si="83"/>
        <v>0</v>
      </c>
      <c r="AH178" s="124">
        <f t="shared" si="109"/>
        <v>0</v>
      </c>
      <c r="AI178" s="125">
        <f t="shared" si="84"/>
        <v>0</v>
      </c>
      <c r="AJ178" s="125">
        <v>0</v>
      </c>
      <c r="AK178" s="126">
        <f t="shared" si="85"/>
        <v>0</v>
      </c>
      <c r="AL178" s="22">
        <f t="shared" si="86"/>
        <v>724602.06257712771</v>
      </c>
      <c r="AM178" s="22">
        <f t="shared" si="86"/>
        <v>3913.9801479943553</v>
      </c>
      <c r="AN178" s="22">
        <f t="shared" si="86"/>
        <v>1730.009542247954</v>
      </c>
      <c r="AO178" s="23">
        <f t="shared" si="74"/>
        <v>5643.9896902423097</v>
      </c>
    </row>
    <row r="179" spans="1:41" x14ac:dyDescent="0.25">
      <c r="A179" s="7">
        <v>158</v>
      </c>
      <c r="B179" s="56">
        <f t="shared" si="87"/>
        <v>225117.72766204859</v>
      </c>
      <c r="C179" s="57">
        <f t="shared" si="88"/>
        <v>1009.4802303458239</v>
      </c>
      <c r="D179" s="57">
        <f t="shared" si="89"/>
        <v>206.35791702354456</v>
      </c>
      <c r="E179" s="58">
        <f t="shared" si="75"/>
        <v>1215.8381473693685</v>
      </c>
      <c r="F179" s="56">
        <f t="shared" si="90"/>
        <v>0</v>
      </c>
      <c r="G179" s="57">
        <f t="shared" si="91"/>
        <v>0</v>
      </c>
      <c r="H179" s="57">
        <f t="shared" si="92"/>
        <v>0</v>
      </c>
      <c r="I179" s="58">
        <f t="shared" si="76"/>
        <v>0</v>
      </c>
      <c r="J179" s="56">
        <f t="shared" si="93"/>
        <v>163507.05231163822</v>
      </c>
      <c r="K179" s="57">
        <f t="shared" si="94"/>
        <v>1713.2631861503733</v>
      </c>
      <c r="L179" s="57">
        <f t="shared" si="95"/>
        <v>545.02350770546082</v>
      </c>
      <c r="M179" s="58">
        <f t="shared" si="77"/>
        <v>2258.2866938558341</v>
      </c>
      <c r="N179" s="56">
        <f t="shared" si="96"/>
        <v>0</v>
      </c>
      <c r="O179" s="57">
        <f t="shared" si="97"/>
        <v>0</v>
      </c>
      <c r="P179" s="57">
        <f t="shared" si="98"/>
        <v>0</v>
      </c>
      <c r="Q179" s="58">
        <f t="shared" si="78"/>
        <v>0</v>
      </c>
      <c r="R179" s="84">
        <f t="shared" si="99"/>
        <v>332616.74129287235</v>
      </c>
      <c r="S179" s="85">
        <f t="shared" si="100"/>
        <v>1203.3491283279241</v>
      </c>
      <c r="T179" s="86">
        <f t="shared" si="79"/>
        <v>970.13216210421103</v>
      </c>
      <c r="U179" s="87">
        <f t="shared" si="101"/>
        <v>2173.4812904321352</v>
      </c>
      <c r="V179" s="84">
        <f t="shared" si="102"/>
        <v>0</v>
      </c>
      <c r="W179" s="85">
        <f t="shared" si="103"/>
        <v>0</v>
      </c>
      <c r="X179" s="86">
        <f t="shared" si="80"/>
        <v>0</v>
      </c>
      <c r="Y179" s="87">
        <f t="shared" si="104"/>
        <v>0</v>
      </c>
      <c r="Z179" s="101">
        <f t="shared" si="105"/>
        <v>0</v>
      </c>
      <c r="AA179" s="85">
        <f t="shared" si="106"/>
        <v>0</v>
      </c>
      <c r="AB179" s="86">
        <f t="shared" si="81"/>
        <v>0</v>
      </c>
      <c r="AC179" s="87">
        <f t="shared" si="107"/>
        <v>0</v>
      </c>
      <c r="AD179" s="132">
        <f t="shared" si="110"/>
        <v>0</v>
      </c>
      <c r="AE179" s="132">
        <f t="shared" si="82"/>
        <v>0</v>
      </c>
      <c r="AF179" s="132">
        <f t="shared" si="108"/>
        <v>0</v>
      </c>
      <c r="AG179" s="133">
        <f t="shared" si="83"/>
        <v>0</v>
      </c>
      <c r="AH179" s="124">
        <f t="shared" si="109"/>
        <v>0</v>
      </c>
      <c r="AI179" s="125">
        <f t="shared" si="84"/>
        <v>0</v>
      </c>
      <c r="AJ179" s="125">
        <v>0</v>
      </c>
      <c r="AK179" s="126">
        <f t="shared" si="85"/>
        <v>0</v>
      </c>
      <c r="AL179" s="22">
        <f t="shared" si="86"/>
        <v>721241.52126655914</v>
      </c>
      <c r="AM179" s="22">
        <f t="shared" si="86"/>
        <v>3926.092544824121</v>
      </c>
      <c r="AN179" s="22">
        <f t="shared" si="86"/>
        <v>1721.5135868332163</v>
      </c>
      <c r="AO179" s="23">
        <f t="shared" si="74"/>
        <v>5647.6061316573378</v>
      </c>
    </row>
    <row r="180" spans="1:41" x14ac:dyDescent="0.25">
      <c r="A180" s="7">
        <v>159</v>
      </c>
      <c r="B180" s="56">
        <f t="shared" si="87"/>
        <v>224108.24743170277</v>
      </c>
      <c r="C180" s="57">
        <f t="shared" si="88"/>
        <v>1010.4055872236409</v>
      </c>
      <c r="D180" s="57">
        <f t="shared" si="89"/>
        <v>205.43256014572756</v>
      </c>
      <c r="E180" s="58">
        <f t="shared" si="75"/>
        <v>1215.8381473693685</v>
      </c>
      <c r="F180" s="56">
        <f t="shared" si="90"/>
        <v>0</v>
      </c>
      <c r="G180" s="57">
        <f t="shared" si="91"/>
        <v>0</v>
      </c>
      <c r="H180" s="57">
        <f t="shared" si="92"/>
        <v>0</v>
      </c>
      <c r="I180" s="58">
        <f t="shared" si="76"/>
        <v>0</v>
      </c>
      <c r="J180" s="56">
        <f t="shared" si="93"/>
        <v>161793.78912548785</v>
      </c>
      <c r="K180" s="57">
        <f t="shared" si="94"/>
        <v>1718.9740634375412</v>
      </c>
      <c r="L180" s="57">
        <f t="shared" si="95"/>
        <v>539.31263041829288</v>
      </c>
      <c r="M180" s="58">
        <f t="shared" si="77"/>
        <v>2258.2866938558341</v>
      </c>
      <c r="N180" s="56">
        <f t="shared" si="96"/>
        <v>0</v>
      </c>
      <c r="O180" s="57">
        <f t="shared" si="97"/>
        <v>0</v>
      </c>
      <c r="P180" s="57">
        <f t="shared" si="98"/>
        <v>0</v>
      </c>
      <c r="Q180" s="58">
        <f t="shared" si="78"/>
        <v>0</v>
      </c>
      <c r="R180" s="84">
        <f t="shared" si="99"/>
        <v>331965.74781815201</v>
      </c>
      <c r="S180" s="85">
        <f t="shared" si="100"/>
        <v>1208.8703281132455</v>
      </c>
      <c r="T180" s="86">
        <f t="shared" si="79"/>
        <v>968.23343113627675</v>
      </c>
      <c r="U180" s="87">
        <f t="shared" si="101"/>
        <v>2177.1037592495222</v>
      </c>
      <c r="V180" s="84">
        <f t="shared" si="102"/>
        <v>0</v>
      </c>
      <c r="W180" s="85">
        <f t="shared" si="103"/>
        <v>0</v>
      </c>
      <c r="X180" s="86">
        <f t="shared" si="80"/>
        <v>0</v>
      </c>
      <c r="Y180" s="87">
        <f t="shared" si="104"/>
        <v>0</v>
      </c>
      <c r="Z180" s="101">
        <f t="shared" si="105"/>
        <v>0</v>
      </c>
      <c r="AA180" s="85">
        <f t="shared" si="106"/>
        <v>0</v>
      </c>
      <c r="AB180" s="86">
        <f t="shared" si="81"/>
        <v>0</v>
      </c>
      <c r="AC180" s="87">
        <f t="shared" si="107"/>
        <v>0</v>
      </c>
      <c r="AD180" s="132">
        <f t="shared" si="110"/>
        <v>0</v>
      </c>
      <c r="AE180" s="132">
        <f t="shared" si="82"/>
        <v>0</v>
      </c>
      <c r="AF180" s="132">
        <f t="shared" si="108"/>
        <v>0</v>
      </c>
      <c r="AG180" s="133">
        <f t="shared" si="83"/>
        <v>0</v>
      </c>
      <c r="AH180" s="124">
        <f t="shared" si="109"/>
        <v>0</v>
      </c>
      <c r="AI180" s="125">
        <f t="shared" si="84"/>
        <v>0</v>
      </c>
      <c r="AJ180" s="125">
        <v>0</v>
      </c>
      <c r="AK180" s="126">
        <f t="shared" si="85"/>
        <v>0</v>
      </c>
      <c r="AL180" s="22">
        <f t="shared" si="86"/>
        <v>717867.78437534254</v>
      </c>
      <c r="AM180" s="22">
        <f t="shared" si="86"/>
        <v>3938.2499787744273</v>
      </c>
      <c r="AN180" s="22">
        <f t="shared" si="86"/>
        <v>1712.9786217002973</v>
      </c>
      <c r="AO180" s="23">
        <f t="shared" si="74"/>
        <v>5651.2286004747248</v>
      </c>
    </row>
    <row r="181" spans="1:41" x14ac:dyDescent="0.25">
      <c r="A181" s="7">
        <v>160</v>
      </c>
      <c r="B181" s="56">
        <f t="shared" si="87"/>
        <v>223097.84184447912</v>
      </c>
      <c r="C181" s="57">
        <f t="shared" si="88"/>
        <v>1011.3317923452626</v>
      </c>
      <c r="D181" s="57">
        <f t="shared" si="89"/>
        <v>204.50635502410589</v>
      </c>
      <c r="E181" s="58">
        <f t="shared" si="75"/>
        <v>1215.8381473693685</v>
      </c>
      <c r="F181" s="56">
        <f t="shared" si="90"/>
        <v>0</v>
      </c>
      <c r="G181" s="57">
        <f t="shared" si="91"/>
        <v>0</v>
      </c>
      <c r="H181" s="57">
        <f t="shared" si="92"/>
        <v>0</v>
      </c>
      <c r="I181" s="58">
        <f t="shared" si="76"/>
        <v>0</v>
      </c>
      <c r="J181" s="56">
        <f t="shared" si="93"/>
        <v>160074.8150620503</v>
      </c>
      <c r="K181" s="57">
        <f t="shared" si="94"/>
        <v>1724.7039769823332</v>
      </c>
      <c r="L181" s="57">
        <f t="shared" si="95"/>
        <v>533.582716873501</v>
      </c>
      <c r="M181" s="58">
        <f t="shared" si="77"/>
        <v>2258.2866938558341</v>
      </c>
      <c r="N181" s="56">
        <f t="shared" si="96"/>
        <v>0</v>
      </c>
      <c r="O181" s="57">
        <f t="shared" si="97"/>
        <v>0</v>
      </c>
      <c r="P181" s="57">
        <f t="shared" si="98"/>
        <v>0</v>
      </c>
      <c r="Q181" s="58">
        <f t="shared" si="78"/>
        <v>0</v>
      </c>
      <c r="R181" s="84">
        <f t="shared" si="99"/>
        <v>331308.13895252219</v>
      </c>
      <c r="S181" s="85">
        <f t="shared" si="100"/>
        <v>1214.4168602367486</v>
      </c>
      <c r="T181" s="86">
        <f t="shared" si="79"/>
        <v>966.31540527818981</v>
      </c>
      <c r="U181" s="87">
        <f t="shared" si="101"/>
        <v>2180.7322655149383</v>
      </c>
      <c r="V181" s="84">
        <f t="shared" si="102"/>
        <v>0</v>
      </c>
      <c r="W181" s="85">
        <f t="shared" si="103"/>
        <v>0</v>
      </c>
      <c r="X181" s="86">
        <f t="shared" si="80"/>
        <v>0</v>
      </c>
      <c r="Y181" s="87">
        <f t="shared" si="104"/>
        <v>0</v>
      </c>
      <c r="Z181" s="101">
        <f t="shared" si="105"/>
        <v>0</v>
      </c>
      <c r="AA181" s="85">
        <f t="shared" si="106"/>
        <v>0</v>
      </c>
      <c r="AB181" s="86">
        <f t="shared" si="81"/>
        <v>0</v>
      </c>
      <c r="AC181" s="87">
        <f t="shared" si="107"/>
        <v>0</v>
      </c>
      <c r="AD181" s="132">
        <f t="shared" si="110"/>
        <v>0</v>
      </c>
      <c r="AE181" s="132">
        <f t="shared" si="82"/>
        <v>0</v>
      </c>
      <c r="AF181" s="132">
        <f t="shared" si="108"/>
        <v>0</v>
      </c>
      <c r="AG181" s="133">
        <f t="shared" si="83"/>
        <v>0</v>
      </c>
      <c r="AH181" s="124">
        <f t="shared" si="109"/>
        <v>0</v>
      </c>
      <c r="AI181" s="125">
        <f t="shared" si="84"/>
        <v>0</v>
      </c>
      <c r="AJ181" s="125">
        <v>0</v>
      </c>
      <c r="AK181" s="126">
        <f t="shared" si="85"/>
        <v>0</v>
      </c>
      <c r="AL181" s="22">
        <f t="shared" si="86"/>
        <v>714480.79585905164</v>
      </c>
      <c r="AM181" s="22">
        <f t="shared" si="86"/>
        <v>3950.4526295643441</v>
      </c>
      <c r="AN181" s="22">
        <f t="shared" si="86"/>
        <v>1704.4044771757967</v>
      </c>
      <c r="AO181" s="23">
        <f t="shared" si="74"/>
        <v>5654.8571067401408</v>
      </c>
    </row>
    <row r="182" spans="1:41" x14ac:dyDescent="0.25">
      <c r="A182" s="7">
        <v>161</v>
      </c>
      <c r="B182" s="56">
        <f t="shared" si="87"/>
        <v>222086.51005213385</v>
      </c>
      <c r="C182" s="57">
        <f t="shared" si="88"/>
        <v>1012.2588464882458</v>
      </c>
      <c r="D182" s="57">
        <f t="shared" si="89"/>
        <v>203.57930088112272</v>
      </c>
      <c r="E182" s="58">
        <f t="shared" si="75"/>
        <v>1215.8381473693685</v>
      </c>
      <c r="F182" s="56">
        <f t="shared" si="90"/>
        <v>0</v>
      </c>
      <c r="G182" s="57">
        <f t="shared" si="91"/>
        <v>0</v>
      </c>
      <c r="H182" s="57">
        <f t="shared" si="92"/>
        <v>0</v>
      </c>
      <c r="I182" s="58">
        <f t="shared" si="76"/>
        <v>0</v>
      </c>
      <c r="J182" s="56">
        <f t="shared" si="93"/>
        <v>158350.11108506797</v>
      </c>
      <c r="K182" s="57">
        <f t="shared" si="94"/>
        <v>1730.4529902389409</v>
      </c>
      <c r="L182" s="57">
        <f t="shared" si="95"/>
        <v>527.83370361689322</v>
      </c>
      <c r="M182" s="58">
        <f t="shared" si="77"/>
        <v>2258.2866938558341</v>
      </c>
      <c r="N182" s="56">
        <f t="shared" si="96"/>
        <v>0</v>
      </c>
      <c r="O182" s="57">
        <f t="shared" si="97"/>
        <v>0</v>
      </c>
      <c r="P182" s="57">
        <f t="shared" si="98"/>
        <v>0</v>
      </c>
      <c r="Q182" s="58">
        <f t="shared" si="78"/>
        <v>0</v>
      </c>
      <c r="R182" s="84">
        <f t="shared" si="99"/>
        <v>330643.87829577259</v>
      </c>
      <c r="S182" s="85">
        <f t="shared" si="100"/>
        <v>1219.9888409281266</v>
      </c>
      <c r="T182" s="86">
        <f t="shared" si="79"/>
        <v>964.37797836267009</v>
      </c>
      <c r="U182" s="87">
        <f t="shared" si="101"/>
        <v>2184.3668192907967</v>
      </c>
      <c r="V182" s="84">
        <f t="shared" si="102"/>
        <v>0</v>
      </c>
      <c r="W182" s="85">
        <f t="shared" si="103"/>
        <v>0</v>
      </c>
      <c r="X182" s="86">
        <f t="shared" si="80"/>
        <v>0</v>
      </c>
      <c r="Y182" s="87">
        <f t="shared" si="104"/>
        <v>0</v>
      </c>
      <c r="Z182" s="101">
        <f t="shared" si="105"/>
        <v>0</v>
      </c>
      <c r="AA182" s="85">
        <f t="shared" si="106"/>
        <v>0</v>
      </c>
      <c r="AB182" s="86">
        <f t="shared" si="81"/>
        <v>0</v>
      </c>
      <c r="AC182" s="87">
        <f t="shared" si="107"/>
        <v>0</v>
      </c>
      <c r="AD182" s="132">
        <f t="shared" si="110"/>
        <v>0</v>
      </c>
      <c r="AE182" s="132">
        <f t="shared" si="82"/>
        <v>0</v>
      </c>
      <c r="AF182" s="132">
        <f t="shared" si="108"/>
        <v>0</v>
      </c>
      <c r="AG182" s="133">
        <f t="shared" si="83"/>
        <v>0</v>
      </c>
      <c r="AH182" s="124">
        <f t="shared" si="109"/>
        <v>0</v>
      </c>
      <c r="AI182" s="125">
        <f t="shared" si="84"/>
        <v>0</v>
      </c>
      <c r="AJ182" s="125">
        <v>0</v>
      </c>
      <c r="AK182" s="126">
        <f t="shared" si="85"/>
        <v>0</v>
      </c>
      <c r="AL182" s="22">
        <f t="shared" si="86"/>
        <v>711080.49943297438</v>
      </c>
      <c r="AM182" s="22">
        <f t="shared" si="86"/>
        <v>3962.7006776553135</v>
      </c>
      <c r="AN182" s="22">
        <f t="shared" si="86"/>
        <v>1695.790982860686</v>
      </c>
      <c r="AO182" s="23">
        <f t="shared" si="74"/>
        <v>5658.4916605159997</v>
      </c>
    </row>
    <row r="183" spans="1:41" x14ac:dyDescent="0.25">
      <c r="A183" s="7">
        <v>162</v>
      </c>
      <c r="B183" s="56">
        <f t="shared" si="87"/>
        <v>221074.25120564559</v>
      </c>
      <c r="C183" s="57">
        <f t="shared" si="88"/>
        <v>1013.18675043086</v>
      </c>
      <c r="D183" s="57">
        <f t="shared" si="89"/>
        <v>202.65139693850847</v>
      </c>
      <c r="E183" s="58">
        <f t="shared" si="75"/>
        <v>1215.8381473693685</v>
      </c>
      <c r="F183" s="56">
        <f t="shared" si="90"/>
        <v>0</v>
      </c>
      <c r="G183" s="57">
        <f t="shared" si="91"/>
        <v>0</v>
      </c>
      <c r="H183" s="57">
        <f t="shared" si="92"/>
        <v>0</v>
      </c>
      <c r="I183" s="58">
        <f t="shared" si="76"/>
        <v>0</v>
      </c>
      <c r="J183" s="56">
        <f t="shared" si="93"/>
        <v>156619.65809482904</v>
      </c>
      <c r="K183" s="57">
        <f t="shared" si="94"/>
        <v>1736.2211668730706</v>
      </c>
      <c r="L183" s="57">
        <f t="shared" si="95"/>
        <v>522.06552698276346</v>
      </c>
      <c r="M183" s="58">
        <f t="shared" si="77"/>
        <v>2258.2866938558341</v>
      </c>
      <c r="N183" s="56">
        <f t="shared" si="96"/>
        <v>0</v>
      </c>
      <c r="O183" s="57">
        <f t="shared" si="97"/>
        <v>0</v>
      </c>
      <c r="P183" s="57">
        <f t="shared" si="98"/>
        <v>0</v>
      </c>
      <c r="Q183" s="58">
        <f t="shared" si="78"/>
        <v>0</v>
      </c>
      <c r="R183" s="84">
        <f t="shared" si="99"/>
        <v>329972.92927060253</v>
      </c>
      <c r="S183" s="85">
        <f t="shared" si="100"/>
        <v>1225.5863869503573</v>
      </c>
      <c r="T183" s="86">
        <f t="shared" si="79"/>
        <v>962.42104370592403</v>
      </c>
      <c r="U183" s="87">
        <f t="shared" si="101"/>
        <v>2188.0074306562815</v>
      </c>
      <c r="V183" s="84">
        <f t="shared" si="102"/>
        <v>0</v>
      </c>
      <c r="W183" s="85">
        <f t="shared" si="103"/>
        <v>0</v>
      </c>
      <c r="X183" s="86">
        <f t="shared" si="80"/>
        <v>0</v>
      </c>
      <c r="Y183" s="87">
        <f t="shared" si="104"/>
        <v>0</v>
      </c>
      <c r="Z183" s="101">
        <f t="shared" si="105"/>
        <v>0</v>
      </c>
      <c r="AA183" s="85">
        <f t="shared" si="106"/>
        <v>0</v>
      </c>
      <c r="AB183" s="86">
        <f t="shared" si="81"/>
        <v>0</v>
      </c>
      <c r="AC183" s="87">
        <f t="shared" si="107"/>
        <v>0</v>
      </c>
      <c r="AD183" s="132">
        <f t="shared" si="110"/>
        <v>0</v>
      </c>
      <c r="AE183" s="132">
        <f t="shared" si="82"/>
        <v>0</v>
      </c>
      <c r="AF183" s="132">
        <f t="shared" si="108"/>
        <v>0</v>
      </c>
      <c r="AG183" s="133">
        <f t="shared" si="83"/>
        <v>0</v>
      </c>
      <c r="AH183" s="124">
        <f t="shared" si="109"/>
        <v>0</v>
      </c>
      <c r="AI183" s="125">
        <f t="shared" si="84"/>
        <v>0</v>
      </c>
      <c r="AJ183" s="125">
        <v>0</v>
      </c>
      <c r="AK183" s="126">
        <f t="shared" si="85"/>
        <v>0</v>
      </c>
      <c r="AL183" s="22">
        <f t="shared" si="86"/>
        <v>707666.83857107721</v>
      </c>
      <c r="AM183" s="22">
        <f t="shared" si="86"/>
        <v>3974.9943042542882</v>
      </c>
      <c r="AN183" s="22">
        <f t="shared" si="86"/>
        <v>1687.1379676271958</v>
      </c>
      <c r="AO183" s="23">
        <f t="shared" si="74"/>
        <v>5662.1322718814845</v>
      </c>
    </row>
    <row r="184" spans="1:41" x14ac:dyDescent="0.25">
      <c r="A184" s="7">
        <v>163</v>
      </c>
      <c r="B184" s="56">
        <f t="shared" si="87"/>
        <v>220061.06445521474</v>
      </c>
      <c r="C184" s="57">
        <f t="shared" si="88"/>
        <v>1014.1155049520883</v>
      </c>
      <c r="D184" s="57">
        <f t="shared" si="89"/>
        <v>201.72264241728021</v>
      </c>
      <c r="E184" s="58">
        <f t="shared" si="75"/>
        <v>1215.8381473693685</v>
      </c>
      <c r="F184" s="56">
        <f t="shared" si="90"/>
        <v>0</v>
      </c>
      <c r="G184" s="57">
        <f t="shared" si="91"/>
        <v>0</v>
      </c>
      <c r="H184" s="57">
        <f t="shared" si="92"/>
        <v>0</v>
      </c>
      <c r="I184" s="58">
        <f t="shared" si="76"/>
        <v>0</v>
      </c>
      <c r="J184" s="56">
        <f t="shared" si="93"/>
        <v>154883.43692795598</v>
      </c>
      <c r="K184" s="57">
        <f t="shared" si="94"/>
        <v>1742.0085707626474</v>
      </c>
      <c r="L184" s="57">
        <f t="shared" si="95"/>
        <v>516.27812309318665</v>
      </c>
      <c r="M184" s="58">
        <f t="shared" si="77"/>
        <v>2258.2866938558341</v>
      </c>
      <c r="N184" s="56">
        <f t="shared" si="96"/>
        <v>0</v>
      </c>
      <c r="O184" s="57">
        <f t="shared" si="97"/>
        <v>0</v>
      </c>
      <c r="P184" s="57">
        <f t="shared" si="98"/>
        <v>0</v>
      </c>
      <c r="Q184" s="58">
        <f t="shared" si="78"/>
        <v>0</v>
      </c>
      <c r="R184" s="84">
        <f t="shared" si="99"/>
        <v>329295.25512179162</v>
      </c>
      <c r="S184" s="85">
        <f t="shared" si="100"/>
        <v>1231.2096156021498</v>
      </c>
      <c r="T184" s="86">
        <f t="shared" si="79"/>
        <v>960.44449410522554</v>
      </c>
      <c r="U184" s="87">
        <f t="shared" si="101"/>
        <v>2191.6541097073755</v>
      </c>
      <c r="V184" s="84">
        <f t="shared" si="102"/>
        <v>0</v>
      </c>
      <c r="W184" s="85">
        <f t="shared" si="103"/>
        <v>0</v>
      </c>
      <c r="X184" s="86">
        <f t="shared" si="80"/>
        <v>0</v>
      </c>
      <c r="Y184" s="87">
        <f t="shared" si="104"/>
        <v>0</v>
      </c>
      <c r="Z184" s="101">
        <f t="shared" si="105"/>
        <v>0</v>
      </c>
      <c r="AA184" s="85">
        <f t="shared" si="106"/>
        <v>0</v>
      </c>
      <c r="AB184" s="86">
        <f t="shared" si="81"/>
        <v>0</v>
      </c>
      <c r="AC184" s="87">
        <f t="shared" si="107"/>
        <v>0</v>
      </c>
      <c r="AD184" s="132">
        <f t="shared" si="110"/>
        <v>0</v>
      </c>
      <c r="AE184" s="132">
        <f t="shared" si="82"/>
        <v>0</v>
      </c>
      <c r="AF184" s="132">
        <f t="shared" si="108"/>
        <v>0</v>
      </c>
      <c r="AG184" s="133">
        <f t="shared" si="83"/>
        <v>0</v>
      </c>
      <c r="AH184" s="124">
        <f t="shared" si="109"/>
        <v>0</v>
      </c>
      <c r="AI184" s="125">
        <f t="shared" si="84"/>
        <v>0</v>
      </c>
      <c r="AJ184" s="125">
        <v>0</v>
      </c>
      <c r="AK184" s="126">
        <f t="shared" si="85"/>
        <v>0</v>
      </c>
      <c r="AL184" s="22">
        <f t="shared" si="86"/>
        <v>704239.75650496234</v>
      </c>
      <c r="AM184" s="22">
        <f t="shared" si="86"/>
        <v>3987.3336913168855</v>
      </c>
      <c r="AN184" s="22">
        <f t="shared" si="86"/>
        <v>1678.4452596156925</v>
      </c>
      <c r="AO184" s="23">
        <f t="shared" si="74"/>
        <v>5665.7789509325776</v>
      </c>
    </row>
    <row r="185" spans="1:41" x14ac:dyDescent="0.25">
      <c r="A185" s="7">
        <v>164</v>
      </c>
      <c r="B185" s="56">
        <f t="shared" si="87"/>
        <v>219046.94895026265</v>
      </c>
      <c r="C185" s="57">
        <f t="shared" si="88"/>
        <v>1015.0451108316277</v>
      </c>
      <c r="D185" s="57">
        <f t="shared" si="89"/>
        <v>200.79303653774079</v>
      </c>
      <c r="E185" s="58">
        <f t="shared" si="75"/>
        <v>1215.8381473693685</v>
      </c>
      <c r="F185" s="56">
        <f t="shared" si="90"/>
        <v>0</v>
      </c>
      <c r="G185" s="57">
        <f t="shared" si="91"/>
        <v>0</v>
      </c>
      <c r="H185" s="57">
        <f t="shared" si="92"/>
        <v>0</v>
      </c>
      <c r="I185" s="58">
        <f t="shared" si="76"/>
        <v>0</v>
      </c>
      <c r="J185" s="56">
        <f t="shared" si="93"/>
        <v>153141.42835719333</v>
      </c>
      <c r="K185" s="57">
        <f t="shared" si="94"/>
        <v>1747.815265998523</v>
      </c>
      <c r="L185" s="57">
        <f t="shared" si="95"/>
        <v>510.47142785731114</v>
      </c>
      <c r="M185" s="58">
        <f t="shared" si="77"/>
        <v>2258.2866938558341</v>
      </c>
      <c r="N185" s="56">
        <f t="shared" si="96"/>
        <v>0</v>
      </c>
      <c r="O185" s="57">
        <f t="shared" si="97"/>
        <v>0</v>
      </c>
      <c r="P185" s="57">
        <f t="shared" si="98"/>
        <v>0</v>
      </c>
      <c r="Q185" s="58">
        <f t="shared" si="78"/>
        <v>0</v>
      </c>
      <c r="R185" s="84">
        <f t="shared" si="99"/>
        <v>328610.81891536643</v>
      </c>
      <c r="S185" s="85">
        <f t="shared" si="100"/>
        <v>1236.8586447204025</v>
      </c>
      <c r="T185" s="86">
        <f t="shared" si="79"/>
        <v>958.44822183648546</v>
      </c>
      <c r="U185" s="87">
        <f t="shared" si="101"/>
        <v>2195.3068665568881</v>
      </c>
      <c r="V185" s="84">
        <f t="shared" si="102"/>
        <v>0</v>
      </c>
      <c r="W185" s="85">
        <f t="shared" si="103"/>
        <v>0</v>
      </c>
      <c r="X185" s="86">
        <f t="shared" si="80"/>
        <v>0</v>
      </c>
      <c r="Y185" s="87">
        <f t="shared" si="104"/>
        <v>0</v>
      </c>
      <c r="Z185" s="101">
        <f t="shared" si="105"/>
        <v>0</v>
      </c>
      <c r="AA185" s="85">
        <f t="shared" si="106"/>
        <v>0</v>
      </c>
      <c r="AB185" s="86">
        <f t="shared" si="81"/>
        <v>0</v>
      </c>
      <c r="AC185" s="87">
        <f t="shared" si="107"/>
        <v>0</v>
      </c>
      <c r="AD185" s="132">
        <f t="shared" si="110"/>
        <v>0</v>
      </c>
      <c r="AE185" s="132">
        <f t="shared" si="82"/>
        <v>0</v>
      </c>
      <c r="AF185" s="132">
        <f t="shared" si="108"/>
        <v>0</v>
      </c>
      <c r="AG185" s="133">
        <f t="shared" si="83"/>
        <v>0</v>
      </c>
      <c r="AH185" s="124">
        <f t="shared" si="109"/>
        <v>0</v>
      </c>
      <c r="AI185" s="125">
        <f t="shared" si="84"/>
        <v>0</v>
      </c>
      <c r="AJ185" s="125">
        <v>0</v>
      </c>
      <c r="AK185" s="126">
        <f t="shared" si="85"/>
        <v>0</v>
      </c>
      <c r="AL185" s="22">
        <f t="shared" si="86"/>
        <v>700799.19622282241</v>
      </c>
      <c r="AM185" s="22">
        <f t="shared" si="86"/>
        <v>3999.7190215505534</v>
      </c>
      <c r="AN185" s="22">
        <f t="shared" si="86"/>
        <v>1669.7126862315374</v>
      </c>
      <c r="AO185" s="23">
        <f t="shared" si="74"/>
        <v>5669.4317077820906</v>
      </c>
    </row>
    <row r="186" spans="1:41" x14ac:dyDescent="0.25">
      <c r="A186" s="7">
        <v>165</v>
      </c>
      <c r="B186" s="56">
        <f t="shared" si="87"/>
        <v>218031.90383943103</v>
      </c>
      <c r="C186" s="57">
        <f t="shared" si="88"/>
        <v>1015.97556884989</v>
      </c>
      <c r="D186" s="57">
        <f t="shared" si="89"/>
        <v>199.86257851947846</v>
      </c>
      <c r="E186" s="58">
        <f t="shared" si="75"/>
        <v>1215.8381473693685</v>
      </c>
      <c r="F186" s="56">
        <f t="shared" si="90"/>
        <v>0</v>
      </c>
      <c r="G186" s="57">
        <f t="shared" si="91"/>
        <v>0</v>
      </c>
      <c r="H186" s="57">
        <f t="shared" si="92"/>
        <v>0</v>
      </c>
      <c r="I186" s="58">
        <f t="shared" si="76"/>
        <v>0</v>
      </c>
      <c r="J186" s="56">
        <f t="shared" si="93"/>
        <v>151393.6130911948</v>
      </c>
      <c r="K186" s="57">
        <f t="shared" si="94"/>
        <v>1753.6413168851848</v>
      </c>
      <c r="L186" s="57">
        <f t="shared" si="95"/>
        <v>504.64537697064935</v>
      </c>
      <c r="M186" s="58">
        <f t="shared" si="77"/>
        <v>2258.2866938558341</v>
      </c>
      <c r="N186" s="56">
        <f t="shared" si="96"/>
        <v>0</v>
      </c>
      <c r="O186" s="57">
        <f t="shared" si="97"/>
        <v>0</v>
      </c>
      <c r="P186" s="57">
        <f t="shared" si="98"/>
        <v>0</v>
      </c>
      <c r="Q186" s="58">
        <f t="shared" si="78"/>
        <v>0</v>
      </c>
      <c r="R186" s="84">
        <f t="shared" si="99"/>
        <v>327919.5835377638</v>
      </c>
      <c r="S186" s="85">
        <f t="shared" si="100"/>
        <v>1242.5335926826717</v>
      </c>
      <c r="T186" s="86">
        <f t="shared" si="79"/>
        <v>956.43211865181115</v>
      </c>
      <c r="U186" s="87">
        <f t="shared" si="101"/>
        <v>2198.9657113344829</v>
      </c>
      <c r="V186" s="84">
        <f t="shared" si="102"/>
        <v>0</v>
      </c>
      <c r="W186" s="85">
        <f t="shared" si="103"/>
        <v>0</v>
      </c>
      <c r="X186" s="86">
        <f t="shared" si="80"/>
        <v>0</v>
      </c>
      <c r="Y186" s="87">
        <f t="shared" si="104"/>
        <v>0</v>
      </c>
      <c r="Z186" s="101">
        <f t="shared" si="105"/>
        <v>0</v>
      </c>
      <c r="AA186" s="85">
        <f t="shared" si="106"/>
        <v>0</v>
      </c>
      <c r="AB186" s="86">
        <f t="shared" si="81"/>
        <v>0</v>
      </c>
      <c r="AC186" s="87">
        <f t="shared" si="107"/>
        <v>0</v>
      </c>
      <c r="AD186" s="132">
        <f t="shared" si="110"/>
        <v>0</v>
      </c>
      <c r="AE186" s="132">
        <f t="shared" si="82"/>
        <v>0</v>
      </c>
      <c r="AF186" s="132">
        <f t="shared" si="108"/>
        <v>0</v>
      </c>
      <c r="AG186" s="133">
        <f t="shared" si="83"/>
        <v>0</v>
      </c>
      <c r="AH186" s="124">
        <f t="shared" si="109"/>
        <v>0</v>
      </c>
      <c r="AI186" s="125">
        <f t="shared" si="84"/>
        <v>0</v>
      </c>
      <c r="AJ186" s="125">
        <v>0</v>
      </c>
      <c r="AK186" s="126">
        <f t="shared" si="85"/>
        <v>0</v>
      </c>
      <c r="AL186" s="22">
        <f t="shared" si="86"/>
        <v>697345.10046838969</v>
      </c>
      <c r="AM186" s="22">
        <f t="shared" si="86"/>
        <v>4012.1504784177469</v>
      </c>
      <c r="AN186" s="22">
        <f t="shared" si="86"/>
        <v>1660.940074141939</v>
      </c>
      <c r="AO186" s="23">
        <f t="shared" si="74"/>
        <v>5673.0905525596854</v>
      </c>
    </row>
    <row r="187" spans="1:41" x14ac:dyDescent="0.25">
      <c r="A187" s="7">
        <v>166</v>
      </c>
      <c r="B187" s="56">
        <f t="shared" si="87"/>
        <v>217015.92827058115</v>
      </c>
      <c r="C187" s="57">
        <f t="shared" si="88"/>
        <v>1016.9068797880024</v>
      </c>
      <c r="D187" s="57">
        <f t="shared" si="89"/>
        <v>198.93126758136609</v>
      </c>
      <c r="E187" s="58">
        <f t="shared" si="75"/>
        <v>1215.8381473693685</v>
      </c>
      <c r="F187" s="56">
        <f t="shared" si="90"/>
        <v>0</v>
      </c>
      <c r="G187" s="57">
        <f t="shared" si="91"/>
        <v>0</v>
      </c>
      <c r="H187" s="57">
        <f t="shared" si="92"/>
        <v>0</v>
      </c>
      <c r="I187" s="58">
        <f t="shared" si="76"/>
        <v>0</v>
      </c>
      <c r="J187" s="56">
        <f t="shared" si="93"/>
        <v>149639.97177430961</v>
      </c>
      <c r="K187" s="57">
        <f t="shared" si="94"/>
        <v>1759.4867879414687</v>
      </c>
      <c r="L187" s="57">
        <f t="shared" si="95"/>
        <v>498.79990591436541</v>
      </c>
      <c r="M187" s="58">
        <f t="shared" si="77"/>
        <v>2258.2866938558341</v>
      </c>
      <c r="N187" s="56">
        <f t="shared" si="96"/>
        <v>0</v>
      </c>
      <c r="O187" s="57">
        <f t="shared" si="97"/>
        <v>0</v>
      </c>
      <c r="P187" s="57">
        <f t="shared" si="98"/>
        <v>0</v>
      </c>
      <c r="Q187" s="58">
        <f t="shared" si="78"/>
        <v>0</v>
      </c>
      <c r="R187" s="84">
        <f t="shared" si="99"/>
        <v>327221.51169498957</v>
      </c>
      <c r="S187" s="85">
        <f t="shared" si="100"/>
        <v>1248.2345784096542</v>
      </c>
      <c r="T187" s="86">
        <f t="shared" si="79"/>
        <v>954.39607577705294</v>
      </c>
      <c r="U187" s="87">
        <f t="shared" si="101"/>
        <v>2202.630654186707</v>
      </c>
      <c r="V187" s="84">
        <f t="shared" si="102"/>
        <v>0</v>
      </c>
      <c r="W187" s="85">
        <f t="shared" si="103"/>
        <v>0</v>
      </c>
      <c r="X187" s="86">
        <f t="shared" si="80"/>
        <v>0</v>
      </c>
      <c r="Y187" s="87">
        <f t="shared" si="104"/>
        <v>0</v>
      </c>
      <c r="Z187" s="101">
        <f t="shared" si="105"/>
        <v>0</v>
      </c>
      <c r="AA187" s="85">
        <f t="shared" si="106"/>
        <v>0</v>
      </c>
      <c r="AB187" s="86">
        <f t="shared" si="81"/>
        <v>0</v>
      </c>
      <c r="AC187" s="87">
        <f t="shared" si="107"/>
        <v>0</v>
      </c>
      <c r="AD187" s="132">
        <f t="shared" si="110"/>
        <v>0</v>
      </c>
      <c r="AE187" s="132">
        <f t="shared" si="82"/>
        <v>0</v>
      </c>
      <c r="AF187" s="132">
        <f t="shared" si="108"/>
        <v>0</v>
      </c>
      <c r="AG187" s="133">
        <f t="shared" si="83"/>
        <v>0</v>
      </c>
      <c r="AH187" s="124">
        <f t="shared" si="109"/>
        <v>0</v>
      </c>
      <c r="AI187" s="125">
        <f t="shared" si="84"/>
        <v>0</v>
      </c>
      <c r="AJ187" s="125">
        <v>0</v>
      </c>
      <c r="AK187" s="126">
        <f t="shared" si="85"/>
        <v>0</v>
      </c>
      <c r="AL187" s="22">
        <f t="shared" si="86"/>
        <v>693877.41173988034</v>
      </c>
      <c r="AM187" s="22">
        <f t="shared" si="86"/>
        <v>4024.6282461391252</v>
      </c>
      <c r="AN187" s="22">
        <f t="shared" si="86"/>
        <v>1652.1272492727844</v>
      </c>
      <c r="AO187" s="23">
        <f t="shared" si="74"/>
        <v>5676.7554954119096</v>
      </c>
    </row>
    <row r="188" spans="1:41" x14ac:dyDescent="0.25">
      <c r="A188" s="7">
        <v>167</v>
      </c>
      <c r="B188" s="56">
        <f t="shared" si="87"/>
        <v>215999.02139079315</v>
      </c>
      <c r="C188" s="57">
        <f t="shared" si="88"/>
        <v>1017.8390444278081</v>
      </c>
      <c r="D188" s="57">
        <f t="shared" si="89"/>
        <v>197.99910294156041</v>
      </c>
      <c r="E188" s="58">
        <f t="shared" si="75"/>
        <v>1215.8381473693685</v>
      </c>
      <c r="F188" s="56">
        <f t="shared" si="90"/>
        <v>0</v>
      </c>
      <c r="G188" s="57">
        <f t="shared" si="91"/>
        <v>0</v>
      </c>
      <c r="H188" s="57">
        <f t="shared" si="92"/>
        <v>0</v>
      </c>
      <c r="I188" s="58">
        <f t="shared" si="76"/>
        <v>0</v>
      </c>
      <c r="J188" s="56">
        <f t="shared" si="93"/>
        <v>147880.48498636813</v>
      </c>
      <c r="K188" s="57">
        <f t="shared" si="94"/>
        <v>1765.3517439012735</v>
      </c>
      <c r="L188" s="57">
        <f t="shared" si="95"/>
        <v>492.93494995456047</v>
      </c>
      <c r="M188" s="58">
        <f t="shared" si="77"/>
        <v>2258.2866938558341</v>
      </c>
      <c r="N188" s="56">
        <f t="shared" si="96"/>
        <v>0</v>
      </c>
      <c r="O188" s="57">
        <f t="shared" si="97"/>
        <v>0</v>
      </c>
      <c r="P188" s="57">
        <f t="shared" si="98"/>
        <v>0</v>
      </c>
      <c r="Q188" s="58">
        <f t="shared" si="78"/>
        <v>0</v>
      </c>
      <c r="R188" s="84">
        <f t="shared" si="99"/>
        <v>326516.56591177423</v>
      </c>
      <c r="S188" s="85">
        <f t="shared" si="100"/>
        <v>1253.9617213676768</v>
      </c>
      <c r="T188" s="86">
        <f t="shared" si="79"/>
        <v>952.33998390934153</v>
      </c>
      <c r="U188" s="87">
        <f t="shared" si="101"/>
        <v>2206.3017052770183</v>
      </c>
      <c r="V188" s="84">
        <f t="shared" si="102"/>
        <v>0</v>
      </c>
      <c r="W188" s="85">
        <f t="shared" si="103"/>
        <v>0</v>
      </c>
      <c r="X188" s="86">
        <f t="shared" si="80"/>
        <v>0</v>
      </c>
      <c r="Y188" s="87">
        <f t="shared" si="104"/>
        <v>0</v>
      </c>
      <c r="Z188" s="101">
        <f t="shared" si="105"/>
        <v>0</v>
      </c>
      <c r="AA188" s="85">
        <f t="shared" si="106"/>
        <v>0</v>
      </c>
      <c r="AB188" s="86">
        <f t="shared" si="81"/>
        <v>0</v>
      </c>
      <c r="AC188" s="87">
        <f t="shared" si="107"/>
        <v>0</v>
      </c>
      <c r="AD188" s="132">
        <f t="shared" si="110"/>
        <v>0</v>
      </c>
      <c r="AE188" s="132">
        <f t="shared" si="82"/>
        <v>0</v>
      </c>
      <c r="AF188" s="132">
        <f t="shared" si="108"/>
        <v>0</v>
      </c>
      <c r="AG188" s="133">
        <f t="shared" si="83"/>
        <v>0</v>
      </c>
      <c r="AH188" s="124">
        <f t="shared" si="109"/>
        <v>0</v>
      </c>
      <c r="AI188" s="125">
        <f t="shared" si="84"/>
        <v>0</v>
      </c>
      <c r="AJ188" s="125">
        <v>0</v>
      </c>
      <c r="AK188" s="126">
        <f t="shared" si="85"/>
        <v>0</v>
      </c>
      <c r="AL188" s="22">
        <f t="shared" si="86"/>
        <v>690396.07228893554</v>
      </c>
      <c r="AM188" s="22">
        <f t="shared" si="86"/>
        <v>4037.152509696758</v>
      </c>
      <c r="AN188" s="22">
        <f t="shared" si="86"/>
        <v>1643.2740368054624</v>
      </c>
      <c r="AO188" s="23">
        <f t="shared" si="74"/>
        <v>5680.4265465022208</v>
      </c>
    </row>
    <row r="189" spans="1:41" x14ac:dyDescent="0.25">
      <c r="A189" s="7">
        <v>168</v>
      </c>
      <c r="B189" s="56">
        <f t="shared" si="87"/>
        <v>214981.18234636533</v>
      </c>
      <c r="C189" s="57">
        <f t="shared" si="88"/>
        <v>1018.7720635518669</v>
      </c>
      <c r="D189" s="57">
        <f t="shared" si="89"/>
        <v>197.06608381750158</v>
      </c>
      <c r="E189" s="58">
        <f t="shared" si="75"/>
        <v>1215.8381473693685</v>
      </c>
      <c r="F189" s="56">
        <f t="shared" si="90"/>
        <v>0</v>
      </c>
      <c r="G189" s="57">
        <f t="shared" si="91"/>
        <v>0</v>
      </c>
      <c r="H189" s="57">
        <f t="shared" si="92"/>
        <v>0</v>
      </c>
      <c r="I189" s="58">
        <f t="shared" si="76"/>
        <v>0</v>
      </c>
      <c r="J189" s="56">
        <f t="shared" si="93"/>
        <v>146115.13324246687</v>
      </c>
      <c r="K189" s="57">
        <f t="shared" si="94"/>
        <v>1771.2362497142778</v>
      </c>
      <c r="L189" s="57">
        <f t="shared" si="95"/>
        <v>487.05044414155623</v>
      </c>
      <c r="M189" s="58">
        <f t="shared" si="77"/>
        <v>2258.2866938558341</v>
      </c>
      <c r="N189" s="56">
        <f t="shared" si="96"/>
        <v>0</v>
      </c>
      <c r="O189" s="57">
        <f t="shared" si="97"/>
        <v>0</v>
      </c>
      <c r="P189" s="57">
        <f t="shared" si="98"/>
        <v>0</v>
      </c>
      <c r="Q189" s="58">
        <f t="shared" si="78"/>
        <v>0</v>
      </c>
      <c r="R189" s="84">
        <f t="shared" si="99"/>
        <v>325804.70853072393</v>
      </c>
      <c r="S189" s="85">
        <f t="shared" si="100"/>
        <v>1259.7151415712019</v>
      </c>
      <c r="T189" s="86">
        <f t="shared" si="79"/>
        <v>950.26373321461153</v>
      </c>
      <c r="U189" s="87">
        <f t="shared" si="101"/>
        <v>2209.9788747858133</v>
      </c>
      <c r="V189" s="84">
        <f t="shared" si="102"/>
        <v>0</v>
      </c>
      <c r="W189" s="85">
        <f t="shared" si="103"/>
        <v>0</v>
      </c>
      <c r="X189" s="86">
        <f t="shared" si="80"/>
        <v>0</v>
      </c>
      <c r="Y189" s="87">
        <f t="shared" si="104"/>
        <v>0</v>
      </c>
      <c r="Z189" s="101">
        <f t="shared" si="105"/>
        <v>0</v>
      </c>
      <c r="AA189" s="85">
        <f t="shared" si="106"/>
        <v>0</v>
      </c>
      <c r="AB189" s="86">
        <f t="shared" si="81"/>
        <v>0</v>
      </c>
      <c r="AC189" s="87">
        <f t="shared" si="107"/>
        <v>0</v>
      </c>
      <c r="AD189" s="132">
        <f t="shared" si="110"/>
        <v>0</v>
      </c>
      <c r="AE189" s="132">
        <f t="shared" si="82"/>
        <v>0</v>
      </c>
      <c r="AF189" s="132">
        <f t="shared" si="108"/>
        <v>0</v>
      </c>
      <c r="AG189" s="133">
        <f t="shared" si="83"/>
        <v>0</v>
      </c>
      <c r="AH189" s="124">
        <f t="shared" si="109"/>
        <v>0</v>
      </c>
      <c r="AI189" s="125">
        <f t="shared" si="84"/>
        <v>0</v>
      </c>
      <c r="AJ189" s="125">
        <v>0</v>
      </c>
      <c r="AK189" s="126">
        <f t="shared" si="85"/>
        <v>0</v>
      </c>
      <c r="AL189" s="22">
        <f t="shared" si="86"/>
        <v>686901.02411955618</v>
      </c>
      <c r="AM189" s="22">
        <f t="shared" si="86"/>
        <v>4049.7234548373467</v>
      </c>
      <c r="AN189" s="22">
        <f t="shared" si="86"/>
        <v>1634.3802611736692</v>
      </c>
      <c r="AO189" s="23">
        <f t="shared" si="74"/>
        <v>5684.1037160110154</v>
      </c>
    </row>
    <row r="190" spans="1:41" x14ac:dyDescent="0.25">
      <c r="A190" s="7">
        <v>169</v>
      </c>
      <c r="B190" s="56">
        <f t="shared" si="87"/>
        <v>213962.41028281345</v>
      </c>
      <c r="C190" s="57">
        <f t="shared" si="88"/>
        <v>1019.7059379434561</v>
      </c>
      <c r="D190" s="57">
        <f t="shared" si="89"/>
        <v>196.13220942591235</v>
      </c>
      <c r="E190" s="58">
        <f t="shared" si="75"/>
        <v>1215.8381473693685</v>
      </c>
      <c r="F190" s="56">
        <f t="shared" si="90"/>
        <v>0</v>
      </c>
      <c r="G190" s="57">
        <f t="shared" si="91"/>
        <v>0</v>
      </c>
      <c r="H190" s="57">
        <f t="shared" si="92"/>
        <v>0</v>
      </c>
      <c r="I190" s="58">
        <f t="shared" si="76"/>
        <v>0</v>
      </c>
      <c r="J190" s="56">
        <f t="shared" si="93"/>
        <v>144343.89699275259</v>
      </c>
      <c r="K190" s="57">
        <f t="shared" si="94"/>
        <v>1777.1403705466587</v>
      </c>
      <c r="L190" s="57">
        <f t="shared" si="95"/>
        <v>481.14632330917533</v>
      </c>
      <c r="M190" s="58">
        <f t="shared" si="77"/>
        <v>2258.2866938558341</v>
      </c>
      <c r="N190" s="56">
        <f t="shared" si="96"/>
        <v>0</v>
      </c>
      <c r="O190" s="57">
        <f t="shared" si="97"/>
        <v>0</v>
      </c>
      <c r="P190" s="57">
        <f t="shared" si="98"/>
        <v>0</v>
      </c>
      <c r="Q190" s="58">
        <f t="shared" si="78"/>
        <v>0</v>
      </c>
      <c r="R190" s="84">
        <f t="shared" si="99"/>
        <v>325085.901711468</v>
      </c>
      <c r="S190" s="85">
        <f t="shared" si="100"/>
        <v>1265.4949595853413</v>
      </c>
      <c r="T190" s="86">
        <f t="shared" si="79"/>
        <v>948.16721332511509</v>
      </c>
      <c r="U190" s="87">
        <f t="shared" si="101"/>
        <v>2213.6621729104563</v>
      </c>
      <c r="V190" s="84">
        <f t="shared" si="102"/>
        <v>0</v>
      </c>
      <c r="W190" s="85">
        <f t="shared" si="103"/>
        <v>0</v>
      </c>
      <c r="X190" s="86">
        <f t="shared" si="80"/>
        <v>0</v>
      </c>
      <c r="Y190" s="87">
        <f t="shared" si="104"/>
        <v>0</v>
      </c>
      <c r="Z190" s="101">
        <f t="shared" si="105"/>
        <v>0</v>
      </c>
      <c r="AA190" s="85">
        <f t="shared" si="106"/>
        <v>0</v>
      </c>
      <c r="AB190" s="86">
        <f t="shared" si="81"/>
        <v>0</v>
      </c>
      <c r="AC190" s="87">
        <f t="shared" si="107"/>
        <v>0</v>
      </c>
      <c r="AD190" s="132">
        <f t="shared" si="110"/>
        <v>0</v>
      </c>
      <c r="AE190" s="132">
        <f t="shared" si="82"/>
        <v>0</v>
      </c>
      <c r="AF190" s="132">
        <f t="shared" si="108"/>
        <v>0</v>
      </c>
      <c r="AG190" s="133">
        <f t="shared" si="83"/>
        <v>0</v>
      </c>
      <c r="AH190" s="124">
        <f t="shared" si="109"/>
        <v>0</v>
      </c>
      <c r="AI190" s="125">
        <f t="shared" si="84"/>
        <v>0</v>
      </c>
      <c r="AJ190" s="125">
        <v>0</v>
      </c>
      <c r="AK190" s="126">
        <f t="shared" si="85"/>
        <v>0</v>
      </c>
      <c r="AL190" s="22">
        <f t="shared" si="86"/>
        <v>683392.20898703404</v>
      </c>
      <c r="AM190" s="22">
        <f t="shared" si="86"/>
        <v>4062.3412680754564</v>
      </c>
      <c r="AN190" s="22">
        <f t="shared" si="86"/>
        <v>1625.4457460602027</v>
      </c>
      <c r="AO190" s="23">
        <f t="shared" si="74"/>
        <v>5687.7870141356589</v>
      </c>
    </row>
    <row r="191" spans="1:41" x14ac:dyDescent="0.25">
      <c r="A191" s="7">
        <v>170</v>
      </c>
      <c r="B191" s="56">
        <f t="shared" si="87"/>
        <v>212942.70434487</v>
      </c>
      <c r="C191" s="57">
        <f t="shared" si="88"/>
        <v>1020.640668386571</v>
      </c>
      <c r="D191" s="57">
        <f t="shared" si="89"/>
        <v>195.19747898279752</v>
      </c>
      <c r="E191" s="58">
        <f t="shared" si="75"/>
        <v>1215.8381473693685</v>
      </c>
      <c r="F191" s="56">
        <f t="shared" si="90"/>
        <v>0</v>
      </c>
      <c r="G191" s="57">
        <f t="shared" si="91"/>
        <v>0</v>
      </c>
      <c r="H191" s="57">
        <f t="shared" si="92"/>
        <v>0</v>
      </c>
      <c r="I191" s="58">
        <f t="shared" si="76"/>
        <v>0</v>
      </c>
      <c r="J191" s="56">
        <f t="shared" si="93"/>
        <v>142566.75662220592</v>
      </c>
      <c r="K191" s="57">
        <f t="shared" si="94"/>
        <v>1783.0641717818144</v>
      </c>
      <c r="L191" s="57">
        <f t="shared" si="95"/>
        <v>475.22252207401976</v>
      </c>
      <c r="M191" s="58">
        <f t="shared" si="77"/>
        <v>2258.2866938558341</v>
      </c>
      <c r="N191" s="56">
        <f t="shared" si="96"/>
        <v>0</v>
      </c>
      <c r="O191" s="57">
        <f t="shared" si="97"/>
        <v>0</v>
      </c>
      <c r="P191" s="57">
        <f t="shared" si="98"/>
        <v>0</v>
      </c>
      <c r="Q191" s="58">
        <f t="shared" si="78"/>
        <v>0</v>
      </c>
      <c r="R191" s="84">
        <f t="shared" si="99"/>
        <v>324360.10742980248</v>
      </c>
      <c r="S191" s="85">
        <f t="shared" si="100"/>
        <v>1271.3012965283833</v>
      </c>
      <c r="T191" s="86">
        <f t="shared" si="79"/>
        <v>946.05031333692398</v>
      </c>
      <c r="U191" s="87">
        <f t="shared" si="101"/>
        <v>2217.3516098653072</v>
      </c>
      <c r="V191" s="84">
        <f t="shared" si="102"/>
        <v>0</v>
      </c>
      <c r="W191" s="85">
        <f t="shared" si="103"/>
        <v>0</v>
      </c>
      <c r="X191" s="86">
        <f t="shared" si="80"/>
        <v>0</v>
      </c>
      <c r="Y191" s="87">
        <f t="shared" si="104"/>
        <v>0</v>
      </c>
      <c r="Z191" s="101">
        <f t="shared" si="105"/>
        <v>0</v>
      </c>
      <c r="AA191" s="85">
        <f t="shared" si="106"/>
        <v>0</v>
      </c>
      <c r="AB191" s="86">
        <f t="shared" si="81"/>
        <v>0</v>
      </c>
      <c r="AC191" s="87">
        <f t="shared" si="107"/>
        <v>0</v>
      </c>
      <c r="AD191" s="132">
        <f t="shared" si="110"/>
        <v>0</v>
      </c>
      <c r="AE191" s="132">
        <f t="shared" si="82"/>
        <v>0</v>
      </c>
      <c r="AF191" s="132">
        <f t="shared" si="108"/>
        <v>0</v>
      </c>
      <c r="AG191" s="133">
        <f t="shared" si="83"/>
        <v>0</v>
      </c>
      <c r="AH191" s="124">
        <f t="shared" si="109"/>
        <v>0</v>
      </c>
      <c r="AI191" s="125">
        <f t="shared" si="84"/>
        <v>0</v>
      </c>
      <c r="AJ191" s="125">
        <v>0</v>
      </c>
      <c r="AK191" s="126">
        <f t="shared" si="85"/>
        <v>0</v>
      </c>
      <c r="AL191" s="22">
        <f t="shared" si="86"/>
        <v>679869.56839687843</v>
      </c>
      <c r="AM191" s="22">
        <f t="shared" si="86"/>
        <v>4075.0061366967684</v>
      </c>
      <c r="AN191" s="22">
        <f t="shared" si="86"/>
        <v>1616.4703143937413</v>
      </c>
      <c r="AO191" s="23">
        <f t="shared" si="74"/>
        <v>5691.4764510905097</v>
      </c>
    </row>
    <row r="192" spans="1:41" x14ac:dyDescent="0.25">
      <c r="A192" s="7">
        <v>171</v>
      </c>
      <c r="B192" s="56">
        <f t="shared" si="87"/>
        <v>211922.06367648343</v>
      </c>
      <c r="C192" s="57">
        <f t="shared" si="88"/>
        <v>1021.5762556659254</v>
      </c>
      <c r="D192" s="57">
        <f t="shared" si="89"/>
        <v>194.26189170344315</v>
      </c>
      <c r="E192" s="58">
        <f t="shared" si="75"/>
        <v>1215.8381473693685</v>
      </c>
      <c r="F192" s="56">
        <f t="shared" si="90"/>
        <v>0</v>
      </c>
      <c r="G192" s="57">
        <f t="shared" si="91"/>
        <v>0</v>
      </c>
      <c r="H192" s="57">
        <f t="shared" si="92"/>
        <v>0</v>
      </c>
      <c r="I192" s="58">
        <f t="shared" si="76"/>
        <v>0</v>
      </c>
      <c r="J192" s="56">
        <f t="shared" si="93"/>
        <v>140783.6924504241</v>
      </c>
      <c r="K192" s="57">
        <f t="shared" si="94"/>
        <v>1789.007719021087</v>
      </c>
      <c r="L192" s="57">
        <f t="shared" si="95"/>
        <v>469.27897483474703</v>
      </c>
      <c r="M192" s="58">
        <f t="shared" si="77"/>
        <v>2258.2866938558341</v>
      </c>
      <c r="N192" s="56">
        <f t="shared" si="96"/>
        <v>0</v>
      </c>
      <c r="O192" s="57">
        <f t="shared" si="97"/>
        <v>0</v>
      </c>
      <c r="P192" s="57">
        <f t="shared" si="98"/>
        <v>0</v>
      </c>
      <c r="Q192" s="58">
        <f t="shared" si="78"/>
        <v>0</v>
      </c>
      <c r="R192" s="84">
        <f t="shared" si="99"/>
        <v>323627.2874768296</v>
      </c>
      <c r="S192" s="85">
        <f t="shared" si="100"/>
        <v>1277.1342740743296</v>
      </c>
      <c r="T192" s="86">
        <f t="shared" si="79"/>
        <v>943.91292180741971</v>
      </c>
      <c r="U192" s="87">
        <f t="shared" si="101"/>
        <v>2221.0471958817493</v>
      </c>
      <c r="V192" s="84">
        <f t="shared" si="102"/>
        <v>0</v>
      </c>
      <c r="W192" s="85">
        <f t="shared" si="103"/>
        <v>0</v>
      </c>
      <c r="X192" s="86">
        <f t="shared" si="80"/>
        <v>0</v>
      </c>
      <c r="Y192" s="87">
        <f t="shared" si="104"/>
        <v>0</v>
      </c>
      <c r="Z192" s="101">
        <f t="shared" si="105"/>
        <v>0</v>
      </c>
      <c r="AA192" s="85">
        <f t="shared" si="106"/>
        <v>0</v>
      </c>
      <c r="AB192" s="86">
        <f t="shared" si="81"/>
        <v>0</v>
      </c>
      <c r="AC192" s="87">
        <f t="shared" si="107"/>
        <v>0</v>
      </c>
      <c r="AD192" s="132">
        <f t="shared" si="110"/>
        <v>0</v>
      </c>
      <c r="AE192" s="132">
        <f t="shared" si="82"/>
        <v>0</v>
      </c>
      <c r="AF192" s="132">
        <f t="shared" si="108"/>
        <v>0</v>
      </c>
      <c r="AG192" s="133">
        <f t="shared" si="83"/>
        <v>0</v>
      </c>
      <c r="AH192" s="124">
        <f t="shared" si="109"/>
        <v>0</v>
      </c>
      <c r="AI192" s="125">
        <f t="shared" si="84"/>
        <v>0</v>
      </c>
      <c r="AJ192" s="125">
        <v>0</v>
      </c>
      <c r="AK192" s="126">
        <f t="shared" si="85"/>
        <v>0</v>
      </c>
      <c r="AL192" s="22">
        <f t="shared" si="86"/>
        <v>676333.04360373714</v>
      </c>
      <c r="AM192" s="22">
        <f t="shared" si="86"/>
        <v>4087.7182487613418</v>
      </c>
      <c r="AN192" s="22">
        <f t="shared" si="86"/>
        <v>1607.4537883456098</v>
      </c>
      <c r="AO192" s="23">
        <f t="shared" si="74"/>
        <v>5695.1720371069514</v>
      </c>
    </row>
    <row r="193" spans="1:41" x14ac:dyDescent="0.25">
      <c r="A193" s="7">
        <v>172</v>
      </c>
      <c r="B193" s="56">
        <f t="shared" si="87"/>
        <v>210900.48742081752</v>
      </c>
      <c r="C193" s="57">
        <f t="shared" si="88"/>
        <v>1022.5127005669524</v>
      </c>
      <c r="D193" s="57">
        <f t="shared" si="89"/>
        <v>193.32544680241608</v>
      </c>
      <c r="E193" s="58">
        <f t="shared" si="75"/>
        <v>1215.8381473693685</v>
      </c>
      <c r="F193" s="56">
        <f t="shared" si="90"/>
        <v>0</v>
      </c>
      <c r="G193" s="57">
        <f t="shared" si="91"/>
        <v>0</v>
      </c>
      <c r="H193" s="57">
        <f t="shared" si="92"/>
        <v>0</v>
      </c>
      <c r="I193" s="58">
        <f t="shared" si="76"/>
        <v>0</v>
      </c>
      <c r="J193" s="56">
        <f t="shared" si="93"/>
        <v>138994.68473140302</v>
      </c>
      <c r="K193" s="57">
        <f t="shared" si="94"/>
        <v>1794.9710780844907</v>
      </c>
      <c r="L193" s="57">
        <f t="shared" si="95"/>
        <v>463.3156157713434</v>
      </c>
      <c r="M193" s="58">
        <f t="shared" si="77"/>
        <v>2258.2866938558341</v>
      </c>
      <c r="N193" s="56">
        <f t="shared" si="96"/>
        <v>0</v>
      </c>
      <c r="O193" s="57">
        <f t="shared" si="97"/>
        <v>0</v>
      </c>
      <c r="P193" s="57">
        <f t="shared" si="98"/>
        <v>0</v>
      </c>
      <c r="Q193" s="58">
        <f t="shared" si="78"/>
        <v>0</v>
      </c>
      <c r="R193" s="84">
        <f t="shared" si="99"/>
        <v>322887.40345809318</v>
      </c>
      <c r="S193" s="85">
        <f t="shared" si="100"/>
        <v>1282.9940144554473</v>
      </c>
      <c r="T193" s="86">
        <f t="shared" si="79"/>
        <v>941.75492675277178</v>
      </c>
      <c r="U193" s="87">
        <f t="shared" si="101"/>
        <v>2224.7489412082191</v>
      </c>
      <c r="V193" s="84">
        <f t="shared" si="102"/>
        <v>0</v>
      </c>
      <c r="W193" s="85">
        <f t="shared" si="103"/>
        <v>0</v>
      </c>
      <c r="X193" s="86">
        <f t="shared" si="80"/>
        <v>0</v>
      </c>
      <c r="Y193" s="87">
        <f t="shared" si="104"/>
        <v>0</v>
      </c>
      <c r="Z193" s="101">
        <f t="shared" si="105"/>
        <v>0</v>
      </c>
      <c r="AA193" s="85">
        <f t="shared" si="106"/>
        <v>0</v>
      </c>
      <c r="AB193" s="86">
        <f t="shared" si="81"/>
        <v>0</v>
      </c>
      <c r="AC193" s="87">
        <f t="shared" si="107"/>
        <v>0</v>
      </c>
      <c r="AD193" s="132">
        <f t="shared" si="110"/>
        <v>0</v>
      </c>
      <c r="AE193" s="132">
        <f t="shared" si="82"/>
        <v>0</v>
      </c>
      <c r="AF193" s="132">
        <f t="shared" si="108"/>
        <v>0</v>
      </c>
      <c r="AG193" s="133">
        <f t="shared" si="83"/>
        <v>0</v>
      </c>
      <c r="AH193" s="124">
        <f t="shared" si="109"/>
        <v>0</v>
      </c>
      <c r="AI193" s="125">
        <f t="shared" si="84"/>
        <v>0</v>
      </c>
      <c r="AJ193" s="125">
        <v>0</v>
      </c>
      <c r="AK193" s="126">
        <f t="shared" si="85"/>
        <v>0</v>
      </c>
      <c r="AL193" s="22">
        <f t="shared" si="86"/>
        <v>672782.57561031368</v>
      </c>
      <c r="AM193" s="22">
        <f t="shared" si="86"/>
        <v>4100.4777931068902</v>
      </c>
      <c r="AN193" s="22">
        <f t="shared" si="86"/>
        <v>1598.3959893265312</v>
      </c>
      <c r="AO193" s="23">
        <f t="shared" si="74"/>
        <v>5698.8737824334221</v>
      </c>
    </row>
    <row r="194" spans="1:41" x14ac:dyDescent="0.25">
      <c r="A194" s="7">
        <v>173</v>
      </c>
      <c r="B194" s="56">
        <f t="shared" si="87"/>
        <v>209877.97472025055</v>
      </c>
      <c r="C194" s="57">
        <f t="shared" si="88"/>
        <v>1023.4500038758055</v>
      </c>
      <c r="D194" s="57">
        <f t="shared" si="89"/>
        <v>192.38814349356304</v>
      </c>
      <c r="E194" s="58">
        <f t="shared" si="75"/>
        <v>1215.8381473693685</v>
      </c>
      <c r="F194" s="56">
        <f t="shared" si="90"/>
        <v>0</v>
      </c>
      <c r="G194" s="57">
        <f t="shared" si="91"/>
        <v>0</v>
      </c>
      <c r="H194" s="57">
        <f t="shared" si="92"/>
        <v>0</v>
      </c>
      <c r="I194" s="58">
        <f t="shared" si="76"/>
        <v>0</v>
      </c>
      <c r="J194" s="56">
        <f t="shared" si="93"/>
        <v>137199.71365331853</v>
      </c>
      <c r="K194" s="57">
        <f t="shared" si="94"/>
        <v>1800.9543150114389</v>
      </c>
      <c r="L194" s="57">
        <f t="shared" si="95"/>
        <v>457.33237884439512</v>
      </c>
      <c r="M194" s="58">
        <f t="shared" si="77"/>
        <v>2258.2866938558341</v>
      </c>
      <c r="N194" s="56">
        <f t="shared" si="96"/>
        <v>0</v>
      </c>
      <c r="O194" s="57">
        <f t="shared" si="97"/>
        <v>0</v>
      </c>
      <c r="P194" s="57">
        <f t="shared" si="98"/>
        <v>0</v>
      </c>
      <c r="Q194" s="58">
        <f t="shared" si="78"/>
        <v>0</v>
      </c>
      <c r="R194" s="84">
        <f t="shared" si="99"/>
        <v>322140.41679271043</v>
      </c>
      <c r="S194" s="85">
        <f t="shared" si="100"/>
        <v>1288.8806404648274</v>
      </c>
      <c r="T194" s="86">
        <f t="shared" si="79"/>
        <v>939.57621564540545</v>
      </c>
      <c r="U194" s="87">
        <f t="shared" si="101"/>
        <v>2228.4568561102328</v>
      </c>
      <c r="V194" s="84">
        <f t="shared" si="102"/>
        <v>0</v>
      </c>
      <c r="W194" s="85">
        <f t="shared" si="103"/>
        <v>0</v>
      </c>
      <c r="X194" s="86">
        <f t="shared" si="80"/>
        <v>0</v>
      </c>
      <c r="Y194" s="87">
        <f t="shared" si="104"/>
        <v>0</v>
      </c>
      <c r="Z194" s="101">
        <f t="shared" si="105"/>
        <v>0</v>
      </c>
      <c r="AA194" s="85">
        <f t="shared" si="106"/>
        <v>0</v>
      </c>
      <c r="AB194" s="86">
        <f t="shared" si="81"/>
        <v>0</v>
      </c>
      <c r="AC194" s="87">
        <f t="shared" si="107"/>
        <v>0</v>
      </c>
      <c r="AD194" s="132">
        <f t="shared" si="110"/>
        <v>0</v>
      </c>
      <c r="AE194" s="132">
        <f t="shared" si="82"/>
        <v>0</v>
      </c>
      <c r="AF194" s="132">
        <f t="shared" si="108"/>
        <v>0</v>
      </c>
      <c r="AG194" s="133">
        <f t="shared" si="83"/>
        <v>0</v>
      </c>
      <c r="AH194" s="124">
        <f t="shared" si="109"/>
        <v>0</v>
      </c>
      <c r="AI194" s="125">
        <f t="shared" si="84"/>
        <v>0</v>
      </c>
      <c r="AJ194" s="125">
        <v>0</v>
      </c>
      <c r="AK194" s="126">
        <f t="shared" si="85"/>
        <v>0</v>
      </c>
      <c r="AL194" s="22">
        <f t="shared" si="86"/>
        <v>669218.10516627948</v>
      </c>
      <c r="AM194" s="22">
        <f t="shared" si="86"/>
        <v>4113.2849593520714</v>
      </c>
      <c r="AN194" s="22">
        <f t="shared" si="86"/>
        <v>1589.2967379833635</v>
      </c>
      <c r="AO194" s="23">
        <f t="shared" si="74"/>
        <v>5702.5816973354358</v>
      </c>
    </row>
    <row r="195" spans="1:41" x14ac:dyDescent="0.25">
      <c r="A195" s="7">
        <v>174</v>
      </c>
      <c r="B195" s="56">
        <f t="shared" si="87"/>
        <v>208854.52471637476</v>
      </c>
      <c r="C195" s="57">
        <f t="shared" si="88"/>
        <v>1024.3881663793582</v>
      </c>
      <c r="D195" s="57">
        <f t="shared" si="89"/>
        <v>191.4499809900102</v>
      </c>
      <c r="E195" s="58">
        <f t="shared" si="75"/>
        <v>1215.8381473693685</v>
      </c>
      <c r="F195" s="56">
        <f t="shared" si="90"/>
        <v>0</v>
      </c>
      <c r="G195" s="57">
        <f t="shared" si="91"/>
        <v>0</v>
      </c>
      <c r="H195" s="57">
        <f t="shared" si="92"/>
        <v>0</v>
      </c>
      <c r="I195" s="58">
        <f t="shared" si="76"/>
        <v>0</v>
      </c>
      <c r="J195" s="56">
        <f t="shared" si="93"/>
        <v>135398.75933830708</v>
      </c>
      <c r="K195" s="57">
        <f t="shared" si="94"/>
        <v>1806.9574960614771</v>
      </c>
      <c r="L195" s="57">
        <f t="shared" si="95"/>
        <v>451.32919779435696</v>
      </c>
      <c r="M195" s="58">
        <f t="shared" si="77"/>
        <v>2258.2866938558341</v>
      </c>
      <c r="N195" s="56">
        <f t="shared" si="96"/>
        <v>0</v>
      </c>
      <c r="O195" s="57">
        <f t="shared" si="97"/>
        <v>0</v>
      </c>
      <c r="P195" s="57">
        <f t="shared" si="98"/>
        <v>0</v>
      </c>
      <c r="Q195" s="58">
        <f t="shared" si="78"/>
        <v>0</v>
      </c>
      <c r="R195" s="84">
        <f t="shared" si="99"/>
        <v>321386.28871249937</v>
      </c>
      <c r="S195" s="85">
        <f t="shared" si="100"/>
        <v>1294.7942754589601</v>
      </c>
      <c r="T195" s="86">
        <f t="shared" si="79"/>
        <v>937.37667541145652</v>
      </c>
      <c r="U195" s="87">
        <f t="shared" si="101"/>
        <v>2232.1709508704166</v>
      </c>
      <c r="V195" s="84">
        <f t="shared" si="102"/>
        <v>0</v>
      </c>
      <c r="W195" s="85">
        <f t="shared" si="103"/>
        <v>0</v>
      </c>
      <c r="X195" s="86">
        <f t="shared" si="80"/>
        <v>0</v>
      </c>
      <c r="Y195" s="87">
        <f t="shared" si="104"/>
        <v>0</v>
      </c>
      <c r="Z195" s="101">
        <f t="shared" si="105"/>
        <v>0</v>
      </c>
      <c r="AA195" s="85">
        <f t="shared" si="106"/>
        <v>0</v>
      </c>
      <c r="AB195" s="86">
        <f t="shared" si="81"/>
        <v>0</v>
      </c>
      <c r="AC195" s="87">
        <f t="shared" si="107"/>
        <v>0</v>
      </c>
      <c r="AD195" s="132">
        <f t="shared" si="110"/>
        <v>0</v>
      </c>
      <c r="AE195" s="132">
        <f t="shared" si="82"/>
        <v>0</v>
      </c>
      <c r="AF195" s="132">
        <f t="shared" si="108"/>
        <v>0</v>
      </c>
      <c r="AG195" s="133">
        <f t="shared" si="83"/>
        <v>0</v>
      </c>
      <c r="AH195" s="124">
        <f t="shared" si="109"/>
        <v>0</v>
      </c>
      <c r="AI195" s="125">
        <f t="shared" si="84"/>
        <v>0</v>
      </c>
      <c r="AJ195" s="125">
        <v>0</v>
      </c>
      <c r="AK195" s="126">
        <f t="shared" si="85"/>
        <v>0</v>
      </c>
      <c r="AL195" s="22">
        <f t="shared" si="86"/>
        <v>665639.57276718121</v>
      </c>
      <c r="AM195" s="22">
        <f t="shared" si="86"/>
        <v>4126.1399378997958</v>
      </c>
      <c r="AN195" s="22">
        <f t="shared" si="86"/>
        <v>1580.1558541958236</v>
      </c>
      <c r="AO195" s="23">
        <f t="shared" si="74"/>
        <v>5706.2957920956196</v>
      </c>
    </row>
    <row r="196" spans="1:41" x14ac:dyDescent="0.25">
      <c r="A196" s="7">
        <v>175</v>
      </c>
      <c r="B196" s="56">
        <f t="shared" si="87"/>
        <v>207830.1365499954</v>
      </c>
      <c r="C196" s="57">
        <f t="shared" si="88"/>
        <v>1025.3271888652059</v>
      </c>
      <c r="D196" s="57">
        <f t="shared" si="89"/>
        <v>190.51095850416246</v>
      </c>
      <c r="E196" s="58">
        <f t="shared" si="75"/>
        <v>1215.8381473693685</v>
      </c>
      <c r="F196" s="56">
        <f t="shared" si="90"/>
        <v>0</v>
      </c>
      <c r="G196" s="57">
        <f t="shared" si="91"/>
        <v>0</v>
      </c>
      <c r="H196" s="57">
        <f t="shared" si="92"/>
        <v>0</v>
      </c>
      <c r="I196" s="58">
        <f t="shared" si="76"/>
        <v>0</v>
      </c>
      <c r="J196" s="56">
        <f t="shared" si="93"/>
        <v>133591.80184224559</v>
      </c>
      <c r="K196" s="57">
        <f t="shared" si="94"/>
        <v>1812.9806877150154</v>
      </c>
      <c r="L196" s="57">
        <f t="shared" si="95"/>
        <v>445.30600614081868</v>
      </c>
      <c r="M196" s="58">
        <f t="shared" si="77"/>
        <v>2258.2866938558341</v>
      </c>
      <c r="N196" s="56">
        <f t="shared" si="96"/>
        <v>0</v>
      </c>
      <c r="O196" s="57">
        <f t="shared" si="97"/>
        <v>0</v>
      </c>
      <c r="P196" s="57">
        <f t="shared" si="98"/>
        <v>0</v>
      </c>
      <c r="Q196" s="58">
        <f t="shared" si="78"/>
        <v>0</v>
      </c>
      <c r="R196" s="84">
        <f t="shared" si="99"/>
        <v>320624.98026110214</v>
      </c>
      <c r="S196" s="85">
        <f t="shared" si="100"/>
        <v>1300.7350433603197</v>
      </c>
      <c r="T196" s="86">
        <f t="shared" si="79"/>
        <v>935.15619242821458</v>
      </c>
      <c r="U196" s="87">
        <f t="shared" si="101"/>
        <v>2235.8912357885342</v>
      </c>
      <c r="V196" s="84">
        <f t="shared" si="102"/>
        <v>0</v>
      </c>
      <c r="W196" s="85">
        <f t="shared" si="103"/>
        <v>0</v>
      </c>
      <c r="X196" s="86">
        <f t="shared" si="80"/>
        <v>0</v>
      </c>
      <c r="Y196" s="87">
        <f t="shared" si="104"/>
        <v>0</v>
      </c>
      <c r="Z196" s="101">
        <f t="shared" si="105"/>
        <v>0</v>
      </c>
      <c r="AA196" s="85">
        <f t="shared" si="106"/>
        <v>0</v>
      </c>
      <c r="AB196" s="86">
        <f t="shared" si="81"/>
        <v>0</v>
      </c>
      <c r="AC196" s="87">
        <f t="shared" si="107"/>
        <v>0</v>
      </c>
      <c r="AD196" s="132">
        <f t="shared" si="110"/>
        <v>0</v>
      </c>
      <c r="AE196" s="132">
        <f t="shared" si="82"/>
        <v>0</v>
      </c>
      <c r="AF196" s="132">
        <f t="shared" si="108"/>
        <v>0</v>
      </c>
      <c r="AG196" s="133">
        <f t="shared" si="83"/>
        <v>0</v>
      </c>
      <c r="AH196" s="124">
        <f t="shared" si="109"/>
        <v>0</v>
      </c>
      <c r="AI196" s="125">
        <f t="shared" si="84"/>
        <v>0</v>
      </c>
      <c r="AJ196" s="125">
        <v>0</v>
      </c>
      <c r="AK196" s="126">
        <f t="shared" si="85"/>
        <v>0</v>
      </c>
      <c r="AL196" s="22">
        <f t="shared" si="86"/>
        <v>662046.91865334311</v>
      </c>
      <c r="AM196" s="22">
        <f t="shared" si="86"/>
        <v>4139.0429199405407</v>
      </c>
      <c r="AN196" s="22">
        <f t="shared" si="86"/>
        <v>1570.9731570731956</v>
      </c>
      <c r="AO196" s="23">
        <f t="shared" si="74"/>
        <v>5710.0160770137372</v>
      </c>
    </row>
    <row r="197" spans="1:41" x14ac:dyDescent="0.25">
      <c r="A197" s="7">
        <v>176</v>
      </c>
      <c r="B197" s="56">
        <f t="shared" si="87"/>
        <v>206804.8093611302</v>
      </c>
      <c r="C197" s="57">
        <f t="shared" si="88"/>
        <v>1026.2670721216657</v>
      </c>
      <c r="D197" s="57">
        <f t="shared" si="89"/>
        <v>189.57107524770271</v>
      </c>
      <c r="E197" s="58">
        <f t="shared" si="75"/>
        <v>1215.8381473693685</v>
      </c>
      <c r="F197" s="56">
        <f t="shared" si="90"/>
        <v>0</v>
      </c>
      <c r="G197" s="57">
        <f t="shared" si="91"/>
        <v>0</v>
      </c>
      <c r="H197" s="57">
        <f t="shared" si="92"/>
        <v>0</v>
      </c>
      <c r="I197" s="58">
        <f t="shared" si="76"/>
        <v>0</v>
      </c>
      <c r="J197" s="56">
        <f t="shared" si="93"/>
        <v>131778.82115453057</v>
      </c>
      <c r="K197" s="57">
        <f t="shared" si="94"/>
        <v>1819.0239566740654</v>
      </c>
      <c r="L197" s="57">
        <f t="shared" si="95"/>
        <v>439.26273718176861</v>
      </c>
      <c r="M197" s="58">
        <f t="shared" si="77"/>
        <v>2258.2866938558341</v>
      </c>
      <c r="N197" s="56">
        <f t="shared" si="96"/>
        <v>0</v>
      </c>
      <c r="O197" s="57">
        <f t="shared" si="97"/>
        <v>0</v>
      </c>
      <c r="P197" s="57">
        <f t="shared" si="98"/>
        <v>0</v>
      </c>
      <c r="Q197" s="58">
        <f t="shared" si="78"/>
        <v>0</v>
      </c>
      <c r="R197" s="84">
        <f t="shared" si="99"/>
        <v>319856.45229310472</v>
      </c>
      <c r="S197" s="85">
        <f t="shared" si="100"/>
        <v>1306.7030686599596</v>
      </c>
      <c r="T197" s="86">
        <f t="shared" si="79"/>
        <v>932.91465252155547</v>
      </c>
      <c r="U197" s="87">
        <f t="shared" si="101"/>
        <v>2239.6177211815152</v>
      </c>
      <c r="V197" s="84">
        <f t="shared" si="102"/>
        <v>0</v>
      </c>
      <c r="W197" s="85">
        <f t="shared" si="103"/>
        <v>0</v>
      </c>
      <c r="X197" s="86">
        <f t="shared" si="80"/>
        <v>0</v>
      </c>
      <c r="Y197" s="87">
        <f t="shared" si="104"/>
        <v>0</v>
      </c>
      <c r="Z197" s="101">
        <f t="shared" si="105"/>
        <v>0</v>
      </c>
      <c r="AA197" s="85">
        <f t="shared" si="106"/>
        <v>0</v>
      </c>
      <c r="AB197" s="86">
        <f t="shared" si="81"/>
        <v>0</v>
      </c>
      <c r="AC197" s="87">
        <f t="shared" si="107"/>
        <v>0</v>
      </c>
      <c r="AD197" s="132">
        <f t="shared" si="110"/>
        <v>0</v>
      </c>
      <c r="AE197" s="132">
        <f t="shared" si="82"/>
        <v>0</v>
      </c>
      <c r="AF197" s="132">
        <f t="shared" si="108"/>
        <v>0</v>
      </c>
      <c r="AG197" s="133">
        <f t="shared" si="83"/>
        <v>0</v>
      </c>
      <c r="AH197" s="124">
        <f t="shared" si="109"/>
        <v>0</v>
      </c>
      <c r="AI197" s="125">
        <f t="shared" si="84"/>
        <v>0</v>
      </c>
      <c r="AJ197" s="125">
        <v>0</v>
      </c>
      <c r="AK197" s="126">
        <f t="shared" si="85"/>
        <v>0</v>
      </c>
      <c r="AL197" s="22">
        <f t="shared" si="86"/>
        <v>658440.08280876547</v>
      </c>
      <c r="AM197" s="22">
        <f t="shared" si="86"/>
        <v>4151.9940974556903</v>
      </c>
      <c r="AN197" s="22">
        <f t="shared" si="86"/>
        <v>1561.7484649510268</v>
      </c>
      <c r="AO197" s="23">
        <f t="shared" si="74"/>
        <v>5713.7425624067182</v>
      </c>
    </row>
    <row r="198" spans="1:41" x14ac:dyDescent="0.25">
      <c r="A198" s="7">
        <v>177</v>
      </c>
      <c r="B198" s="56">
        <f t="shared" si="87"/>
        <v>205778.54228900853</v>
      </c>
      <c r="C198" s="57">
        <f t="shared" si="88"/>
        <v>1027.2078169377774</v>
      </c>
      <c r="D198" s="57">
        <f t="shared" si="89"/>
        <v>188.63033043159118</v>
      </c>
      <c r="E198" s="58">
        <f t="shared" si="75"/>
        <v>1215.8381473693685</v>
      </c>
      <c r="F198" s="56">
        <f t="shared" si="90"/>
        <v>0</v>
      </c>
      <c r="G198" s="57">
        <f t="shared" si="91"/>
        <v>0</v>
      </c>
      <c r="H198" s="57">
        <f t="shared" si="92"/>
        <v>0</v>
      </c>
      <c r="I198" s="58">
        <f t="shared" si="76"/>
        <v>0</v>
      </c>
      <c r="J198" s="56">
        <f t="shared" si="93"/>
        <v>129959.7971978565</v>
      </c>
      <c r="K198" s="57">
        <f t="shared" si="94"/>
        <v>1825.0873698629789</v>
      </c>
      <c r="L198" s="57">
        <f t="shared" si="95"/>
        <v>433.19932399285506</v>
      </c>
      <c r="M198" s="58">
        <f t="shared" si="77"/>
        <v>2258.2866938558341</v>
      </c>
      <c r="N198" s="56">
        <f t="shared" si="96"/>
        <v>0</v>
      </c>
      <c r="O198" s="57">
        <f t="shared" si="97"/>
        <v>0</v>
      </c>
      <c r="P198" s="57">
        <f t="shared" si="98"/>
        <v>0</v>
      </c>
      <c r="Q198" s="58">
        <f t="shared" si="78"/>
        <v>0</v>
      </c>
      <c r="R198" s="84">
        <f t="shared" si="99"/>
        <v>319080.66547315218</v>
      </c>
      <c r="S198" s="85">
        <f t="shared" si="100"/>
        <v>1312.6984764201238</v>
      </c>
      <c r="T198" s="86">
        <f t="shared" si="79"/>
        <v>930.65194096336063</v>
      </c>
      <c r="U198" s="87">
        <f t="shared" si="101"/>
        <v>2243.3504173834845</v>
      </c>
      <c r="V198" s="84">
        <f t="shared" si="102"/>
        <v>0</v>
      </c>
      <c r="W198" s="85">
        <f t="shared" si="103"/>
        <v>0</v>
      </c>
      <c r="X198" s="86">
        <f t="shared" si="80"/>
        <v>0</v>
      </c>
      <c r="Y198" s="87">
        <f t="shared" si="104"/>
        <v>0</v>
      </c>
      <c r="Z198" s="101">
        <f t="shared" si="105"/>
        <v>0</v>
      </c>
      <c r="AA198" s="85">
        <f t="shared" si="106"/>
        <v>0</v>
      </c>
      <c r="AB198" s="86">
        <f t="shared" si="81"/>
        <v>0</v>
      </c>
      <c r="AC198" s="87">
        <f t="shared" si="107"/>
        <v>0</v>
      </c>
      <c r="AD198" s="132">
        <f t="shared" si="110"/>
        <v>0</v>
      </c>
      <c r="AE198" s="132">
        <f t="shared" si="82"/>
        <v>0</v>
      </c>
      <c r="AF198" s="132">
        <f t="shared" si="108"/>
        <v>0</v>
      </c>
      <c r="AG198" s="133">
        <f t="shared" si="83"/>
        <v>0</v>
      </c>
      <c r="AH198" s="124">
        <f t="shared" si="109"/>
        <v>0</v>
      </c>
      <c r="AI198" s="125">
        <f t="shared" si="84"/>
        <v>0</v>
      </c>
      <c r="AJ198" s="125">
        <v>0</v>
      </c>
      <c r="AK198" s="126">
        <f t="shared" si="85"/>
        <v>0</v>
      </c>
      <c r="AL198" s="22">
        <f t="shared" si="86"/>
        <v>654819.00496001728</v>
      </c>
      <c r="AM198" s="22">
        <f t="shared" si="86"/>
        <v>4164.9936632208801</v>
      </c>
      <c r="AN198" s="22">
        <f t="shared" si="86"/>
        <v>1552.4815953878069</v>
      </c>
      <c r="AO198" s="23">
        <f t="shared" si="74"/>
        <v>5717.475258608687</v>
      </c>
    </row>
    <row r="199" spans="1:41" x14ac:dyDescent="0.25">
      <c r="A199" s="7">
        <v>178</v>
      </c>
      <c r="B199" s="56">
        <f t="shared" si="87"/>
        <v>204751.33447207077</v>
      </c>
      <c r="C199" s="57">
        <f t="shared" si="88"/>
        <v>1028.1494241033035</v>
      </c>
      <c r="D199" s="57">
        <f t="shared" si="89"/>
        <v>187.6887232660649</v>
      </c>
      <c r="E199" s="58">
        <f t="shared" si="75"/>
        <v>1215.8381473693685</v>
      </c>
      <c r="F199" s="56">
        <f t="shared" si="90"/>
        <v>0</v>
      </c>
      <c r="G199" s="57">
        <f t="shared" si="91"/>
        <v>0</v>
      </c>
      <c r="H199" s="57">
        <f t="shared" si="92"/>
        <v>0</v>
      </c>
      <c r="I199" s="58">
        <f t="shared" si="76"/>
        <v>0</v>
      </c>
      <c r="J199" s="56">
        <f t="shared" si="93"/>
        <v>128134.70982799353</v>
      </c>
      <c r="K199" s="57">
        <f t="shared" si="94"/>
        <v>1831.170994429189</v>
      </c>
      <c r="L199" s="57">
        <f t="shared" si="95"/>
        <v>427.11569942664511</v>
      </c>
      <c r="M199" s="58">
        <f t="shared" si="77"/>
        <v>2258.2866938558341</v>
      </c>
      <c r="N199" s="56">
        <f t="shared" si="96"/>
        <v>0</v>
      </c>
      <c r="O199" s="57">
        <f t="shared" si="97"/>
        <v>0</v>
      </c>
      <c r="P199" s="57">
        <f t="shared" si="98"/>
        <v>0</v>
      </c>
      <c r="Q199" s="58">
        <f t="shared" si="78"/>
        <v>0</v>
      </c>
      <c r="R199" s="84">
        <f t="shared" si="99"/>
        <v>318297.58027505997</v>
      </c>
      <c r="S199" s="85">
        <f t="shared" si="100"/>
        <v>1318.7213922768656</v>
      </c>
      <c r="T199" s="86">
        <f t="shared" si="79"/>
        <v>928.36794246892498</v>
      </c>
      <c r="U199" s="87">
        <f t="shared" si="101"/>
        <v>2247.0893347457904</v>
      </c>
      <c r="V199" s="84">
        <f t="shared" si="102"/>
        <v>0</v>
      </c>
      <c r="W199" s="85">
        <f t="shared" si="103"/>
        <v>0</v>
      </c>
      <c r="X199" s="86">
        <f t="shared" si="80"/>
        <v>0</v>
      </c>
      <c r="Y199" s="87">
        <f t="shared" si="104"/>
        <v>0</v>
      </c>
      <c r="Z199" s="101">
        <f t="shared" si="105"/>
        <v>0</v>
      </c>
      <c r="AA199" s="85">
        <f t="shared" si="106"/>
        <v>0</v>
      </c>
      <c r="AB199" s="86">
        <f t="shared" si="81"/>
        <v>0</v>
      </c>
      <c r="AC199" s="87">
        <f t="shared" si="107"/>
        <v>0</v>
      </c>
      <c r="AD199" s="132">
        <f t="shared" si="110"/>
        <v>0</v>
      </c>
      <c r="AE199" s="132">
        <f t="shared" si="82"/>
        <v>0</v>
      </c>
      <c r="AF199" s="132">
        <f t="shared" si="108"/>
        <v>0</v>
      </c>
      <c r="AG199" s="133">
        <f t="shared" si="83"/>
        <v>0</v>
      </c>
      <c r="AH199" s="124">
        <f t="shared" si="109"/>
        <v>0</v>
      </c>
      <c r="AI199" s="125">
        <f t="shared" si="84"/>
        <v>0</v>
      </c>
      <c r="AJ199" s="125">
        <v>0</v>
      </c>
      <c r="AK199" s="126">
        <f t="shared" si="85"/>
        <v>0</v>
      </c>
      <c r="AL199" s="22">
        <f t="shared" si="86"/>
        <v>651183.62457512436</v>
      </c>
      <c r="AM199" s="22">
        <f t="shared" si="86"/>
        <v>4178.0418108093581</v>
      </c>
      <c r="AN199" s="22">
        <f t="shared" si="86"/>
        <v>1543.1723651616348</v>
      </c>
      <c r="AO199" s="23">
        <f t="shared" si="74"/>
        <v>5721.214175970993</v>
      </c>
    </row>
    <row r="200" spans="1:41" x14ac:dyDescent="0.25">
      <c r="A200" s="7">
        <v>179</v>
      </c>
      <c r="B200" s="56">
        <f t="shared" si="87"/>
        <v>203723.18504796748</v>
      </c>
      <c r="C200" s="57">
        <f t="shared" si="88"/>
        <v>1029.0918944087316</v>
      </c>
      <c r="D200" s="57">
        <f t="shared" si="89"/>
        <v>186.74625296063687</v>
      </c>
      <c r="E200" s="58">
        <f t="shared" si="75"/>
        <v>1215.8381473693685</v>
      </c>
      <c r="F200" s="56">
        <f t="shared" si="90"/>
        <v>0</v>
      </c>
      <c r="G200" s="57">
        <f t="shared" si="91"/>
        <v>0</v>
      </c>
      <c r="H200" s="57">
        <f t="shared" si="92"/>
        <v>0</v>
      </c>
      <c r="I200" s="58">
        <f t="shared" si="76"/>
        <v>0</v>
      </c>
      <c r="J200" s="56">
        <f t="shared" si="93"/>
        <v>126303.53883356434</v>
      </c>
      <c r="K200" s="57">
        <f t="shared" si="94"/>
        <v>1837.2748977439528</v>
      </c>
      <c r="L200" s="57">
        <f t="shared" si="95"/>
        <v>421.01179611188115</v>
      </c>
      <c r="M200" s="58">
        <f t="shared" si="77"/>
        <v>2258.2866938558341</v>
      </c>
      <c r="N200" s="56">
        <f t="shared" si="96"/>
        <v>0</v>
      </c>
      <c r="O200" s="57">
        <f t="shared" si="97"/>
        <v>0</v>
      </c>
      <c r="P200" s="57">
        <f t="shared" si="98"/>
        <v>0</v>
      </c>
      <c r="Q200" s="58">
        <f t="shared" si="78"/>
        <v>0</v>
      </c>
      <c r="R200" s="84">
        <f t="shared" si="99"/>
        <v>317507.15698092111</v>
      </c>
      <c r="S200" s="85">
        <f t="shared" si="100"/>
        <v>1324.77194244268</v>
      </c>
      <c r="T200" s="86">
        <f t="shared" si="79"/>
        <v>926.06254119435323</v>
      </c>
      <c r="U200" s="87">
        <f t="shared" si="101"/>
        <v>2250.8344836370334</v>
      </c>
      <c r="V200" s="84">
        <f t="shared" si="102"/>
        <v>0</v>
      </c>
      <c r="W200" s="85">
        <f t="shared" si="103"/>
        <v>0</v>
      </c>
      <c r="X200" s="86">
        <f t="shared" si="80"/>
        <v>0</v>
      </c>
      <c r="Y200" s="87">
        <f t="shared" si="104"/>
        <v>0</v>
      </c>
      <c r="Z200" s="101">
        <f t="shared" si="105"/>
        <v>0</v>
      </c>
      <c r="AA200" s="85">
        <f t="shared" si="106"/>
        <v>0</v>
      </c>
      <c r="AB200" s="86">
        <f t="shared" si="81"/>
        <v>0</v>
      </c>
      <c r="AC200" s="87">
        <f t="shared" si="107"/>
        <v>0</v>
      </c>
      <c r="AD200" s="132">
        <f t="shared" si="110"/>
        <v>0</v>
      </c>
      <c r="AE200" s="132">
        <f t="shared" si="82"/>
        <v>0</v>
      </c>
      <c r="AF200" s="132">
        <f t="shared" si="108"/>
        <v>0</v>
      </c>
      <c r="AG200" s="133">
        <f t="shared" si="83"/>
        <v>0</v>
      </c>
      <c r="AH200" s="124">
        <f t="shared" si="109"/>
        <v>0</v>
      </c>
      <c r="AI200" s="125">
        <f t="shared" si="84"/>
        <v>0</v>
      </c>
      <c r="AJ200" s="125">
        <v>0</v>
      </c>
      <c r="AK200" s="126">
        <f t="shared" si="85"/>
        <v>0</v>
      </c>
      <c r="AL200" s="22">
        <f t="shared" si="86"/>
        <v>647533.8808624529</v>
      </c>
      <c r="AM200" s="22">
        <f t="shared" si="86"/>
        <v>4191.1387345953644</v>
      </c>
      <c r="AN200" s="22">
        <f t="shared" si="86"/>
        <v>1533.8205902668712</v>
      </c>
      <c r="AO200" s="23">
        <f t="shared" si="74"/>
        <v>5724.9593248622359</v>
      </c>
    </row>
    <row r="201" spans="1:41" x14ac:dyDescent="0.25">
      <c r="A201" s="7">
        <v>180</v>
      </c>
      <c r="B201" s="56">
        <f t="shared" si="87"/>
        <v>202694.09315355873</v>
      </c>
      <c r="C201" s="57">
        <f t="shared" si="88"/>
        <v>1030.035228645273</v>
      </c>
      <c r="D201" s="57">
        <f t="shared" si="89"/>
        <v>185.80291872409552</v>
      </c>
      <c r="E201" s="58">
        <f t="shared" si="75"/>
        <v>1215.8381473693685</v>
      </c>
      <c r="F201" s="56">
        <f t="shared" si="90"/>
        <v>0</v>
      </c>
      <c r="G201" s="57">
        <f t="shared" si="91"/>
        <v>0</v>
      </c>
      <c r="H201" s="57">
        <f t="shared" si="92"/>
        <v>0</v>
      </c>
      <c r="I201" s="58">
        <f t="shared" si="76"/>
        <v>0</v>
      </c>
      <c r="J201" s="56">
        <f t="shared" si="93"/>
        <v>124466.26393582039</v>
      </c>
      <c r="K201" s="57">
        <f t="shared" si="94"/>
        <v>1843.3991474030995</v>
      </c>
      <c r="L201" s="57">
        <f t="shared" si="95"/>
        <v>414.88754645273468</v>
      </c>
      <c r="M201" s="58">
        <f t="shared" si="77"/>
        <v>2258.2866938558341</v>
      </c>
      <c r="N201" s="56">
        <f t="shared" si="96"/>
        <v>0</v>
      </c>
      <c r="O201" s="57">
        <f t="shared" si="97"/>
        <v>0</v>
      </c>
      <c r="P201" s="57">
        <f t="shared" si="98"/>
        <v>0</v>
      </c>
      <c r="Q201" s="58">
        <f t="shared" si="78"/>
        <v>0</v>
      </c>
      <c r="R201" s="84">
        <f t="shared" si="99"/>
        <v>316709.35568020924</v>
      </c>
      <c r="S201" s="85">
        <f t="shared" si="100"/>
        <v>1330.8502537091517</v>
      </c>
      <c r="T201" s="86">
        <f t="shared" si="79"/>
        <v>923.73562073394362</v>
      </c>
      <c r="U201" s="87">
        <f t="shared" si="101"/>
        <v>2254.5858744430952</v>
      </c>
      <c r="V201" s="84">
        <f t="shared" si="102"/>
        <v>0</v>
      </c>
      <c r="W201" s="85">
        <f t="shared" si="103"/>
        <v>0</v>
      </c>
      <c r="X201" s="86">
        <f t="shared" si="80"/>
        <v>0</v>
      </c>
      <c r="Y201" s="87">
        <f t="shared" si="104"/>
        <v>0</v>
      </c>
      <c r="Z201" s="101">
        <f t="shared" si="105"/>
        <v>0</v>
      </c>
      <c r="AA201" s="85">
        <f t="shared" si="106"/>
        <v>0</v>
      </c>
      <c r="AB201" s="86">
        <f t="shared" si="81"/>
        <v>0</v>
      </c>
      <c r="AC201" s="87">
        <f t="shared" si="107"/>
        <v>0</v>
      </c>
      <c r="AD201" s="132">
        <f t="shared" si="110"/>
        <v>0</v>
      </c>
      <c r="AE201" s="132">
        <f t="shared" si="82"/>
        <v>0</v>
      </c>
      <c r="AF201" s="132">
        <f t="shared" si="108"/>
        <v>0</v>
      </c>
      <c r="AG201" s="133">
        <f t="shared" si="83"/>
        <v>0</v>
      </c>
      <c r="AH201" s="124">
        <f t="shared" si="109"/>
        <v>0</v>
      </c>
      <c r="AI201" s="125">
        <f t="shared" si="84"/>
        <v>0</v>
      </c>
      <c r="AJ201" s="125">
        <v>0</v>
      </c>
      <c r="AK201" s="126">
        <f t="shared" si="85"/>
        <v>0</v>
      </c>
      <c r="AL201" s="22">
        <f t="shared" si="86"/>
        <v>643869.71276958834</v>
      </c>
      <c r="AM201" s="22">
        <f t="shared" si="86"/>
        <v>4204.2846297575243</v>
      </c>
      <c r="AN201" s="22">
        <f t="shared" si="86"/>
        <v>1524.426085910774</v>
      </c>
      <c r="AO201" s="23">
        <f t="shared" si="74"/>
        <v>5728.7107156682978</v>
      </c>
    </row>
    <row r="202" spans="1:41" x14ac:dyDescent="0.25">
      <c r="A202" s="7">
        <v>181</v>
      </c>
      <c r="B202" s="56">
        <f t="shared" si="87"/>
        <v>201664.05792491345</v>
      </c>
      <c r="C202" s="57">
        <f t="shared" si="88"/>
        <v>1030.9794276048644</v>
      </c>
      <c r="D202" s="57">
        <f t="shared" si="89"/>
        <v>184.858719764504</v>
      </c>
      <c r="E202" s="58">
        <f t="shared" si="75"/>
        <v>1215.8381473693685</v>
      </c>
      <c r="F202" s="56">
        <f t="shared" si="90"/>
        <v>0</v>
      </c>
      <c r="G202" s="57">
        <f t="shared" si="91"/>
        <v>0</v>
      </c>
      <c r="H202" s="57">
        <f t="shared" si="92"/>
        <v>0</v>
      </c>
      <c r="I202" s="58">
        <f t="shared" si="76"/>
        <v>0</v>
      </c>
      <c r="J202" s="56">
        <f t="shared" si="93"/>
        <v>122622.86478841728</v>
      </c>
      <c r="K202" s="57">
        <f t="shared" si="94"/>
        <v>1849.5438112277764</v>
      </c>
      <c r="L202" s="57">
        <f t="shared" si="95"/>
        <v>408.74288262805766</v>
      </c>
      <c r="M202" s="58">
        <f t="shared" si="77"/>
        <v>2258.2866938558341</v>
      </c>
      <c r="N202" s="56">
        <f t="shared" si="96"/>
        <v>0</v>
      </c>
      <c r="O202" s="57">
        <f t="shared" si="97"/>
        <v>0</v>
      </c>
      <c r="P202" s="57">
        <f t="shared" si="98"/>
        <v>0</v>
      </c>
      <c r="Q202" s="58">
        <f t="shared" si="78"/>
        <v>0</v>
      </c>
      <c r="R202" s="84">
        <f t="shared" si="99"/>
        <v>315904.1362688776</v>
      </c>
      <c r="S202" s="85">
        <f t="shared" si="100"/>
        <v>1336.9564534496074</v>
      </c>
      <c r="T202" s="86">
        <f t="shared" si="79"/>
        <v>921.3870641175597</v>
      </c>
      <c r="U202" s="87">
        <f t="shared" si="101"/>
        <v>2258.3435175671671</v>
      </c>
      <c r="V202" s="84">
        <f t="shared" si="102"/>
        <v>0</v>
      </c>
      <c r="W202" s="85">
        <f t="shared" si="103"/>
        <v>0</v>
      </c>
      <c r="X202" s="86">
        <f t="shared" si="80"/>
        <v>0</v>
      </c>
      <c r="Y202" s="87">
        <f t="shared" si="104"/>
        <v>0</v>
      </c>
      <c r="Z202" s="101">
        <f t="shared" si="105"/>
        <v>0</v>
      </c>
      <c r="AA202" s="85">
        <f t="shared" si="106"/>
        <v>0</v>
      </c>
      <c r="AB202" s="86">
        <f t="shared" si="81"/>
        <v>0</v>
      </c>
      <c r="AC202" s="87">
        <f t="shared" si="107"/>
        <v>0</v>
      </c>
      <c r="AD202" s="132">
        <f t="shared" si="110"/>
        <v>0</v>
      </c>
      <c r="AE202" s="132">
        <f t="shared" si="82"/>
        <v>0</v>
      </c>
      <c r="AF202" s="132">
        <f t="shared" si="108"/>
        <v>0</v>
      </c>
      <c r="AG202" s="133">
        <f t="shared" si="83"/>
        <v>0</v>
      </c>
      <c r="AH202" s="124">
        <f t="shared" si="109"/>
        <v>0</v>
      </c>
      <c r="AI202" s="125">
        <f t="shared" si="84"/>
        <v>0</v>
      </c>
      <c r="AJ202" s="125">
        <v>0</v>
      </c>
      <c r="AK202" s="126">
        <f t="shared" si="85"/>
        <v>0</v>
      </c>
      <c r="AL202" s="22">
        <f t="shared" si="86"/>
        <v>640191.05898220837</v>
      </c>
      <c r="AM202" s="22">
        <f t="shared" si="86"/>
        <v>4217.4796922822479</v>
      </c>
      <c r="AN202" s="22">
        <f t="shared" si="86"/>
        <v>1514.9886665101212</v>
      </c>
      <c r="AO202" s="23">
        <f t="shared" si="74"/>
        <v>5732.4683587923701</v>
      </c>
    </row>
    <row r="203" spans="1:41" x14ac:dyDescent="0.25">
      <c r="A203" s="7">
        <v>182</v>
      </c>
      <c r="B203" s="56">
        <f t="shared" si="87"/>
        <v>200633.07849730857</v>
      </c>
      <c r="C203" s="57">
        <f t="shared" si="88"/>
        <v>1031.9244920801689</v>
      </c>
      <c r="D203" s="57">
        <f t="shared" si="89"/>
        <v>183.91365528919954</v>
      </c>
      <c r="E203" s="58">
        <f t="shared" si="75"/>
        <v>1215.8381473693685</v>
      </c>
      <c r="F203" s="56">
        <f t="shared" si="90"/>
        <v>0</v>
      </c>
      <c r="G203" s="57">
        <f t="shared" si="91"/>
        <v>0</v>
      </c>
      <c r="H203" s="57">
        <f t="shared" si="92"/>
        <v>0</v>
      </c>
      <c r="I203" s="58">
        <f t="shared" si="76"/>
        <v>0</v>
      </c>
      <c r="J203" s="56">
        <f t="shared" si="93"/>
        <v>120773.32097718951</v>
      </c>
      <c r="K203" s="57">
        <f t="shared" si="94"/>
        <v>1855.7089572652023</v>
      </c>
      <c r="L203" s="57">
        <f t="shared" si="95"/>
        <v>402.57773659063173</v>
      </c>
      <c r="M203" s="58">
        <f t="shared" si="77"/>
        <v>2258.2866938558341</v>
      </c>
      <c r="N203" s="56">
        <f t="shared" si="96"/>
        <v>0</v>
      </c>
      <c r="O203" s="57">
        <f t="shared" si="97"/>
        <v>0</v>
      </c>
      <c r="P203" s="57">
        <f t="shared" si="98"/>
        <v>0</v>
      </c>
      <c r="Q203" s="58">
        <f t="shared" si="78"/>
        <v>0</v>
      </c>
      <c r="R203" s="84">
        <f t="shared" si="99"/>
        <v>315091.45844845369</v>
      </c>
      <c r="S203" s="85">
        <f t="shared" si="100"/>
        <v>1343.0906696217889</v>
      </c>
      <c r="T203" s="86">
        <f t="shared" si="79"/>
        <v>919.01675380798997</v>
      </c>
      <c r="U203" s="87">
        <f t="shared" si="101"/>
        <v>2262.1074234297789</v>
      </c>
      <c r="V203" s="84">
        <f t="shared" si="102"/>
        <v>0</v>
      </c>
      <c r="W203" s="85">
        <f t="shared" si="103"/>
        <v>0</v>
      </c>
      <c r="X203" s="86">
        <f t="shared" si="80"/>
        <v>0</v>
      </c>
      <c r="Y203" s="87">
        <f t="shared" si="104"/>
        <v>0</v>
      </c>
      <c r="Z203" s="101">
        <f t="shared" si="105"/>
        <v>0</v>
      </c>
      <c r="AA203" s="85">
        <f t="shared" si="106"/>
        <v>0</v>
      </c>
      <c r="AB203" s="86">
        <f t="shared" si="81"/>
        <v>0</v>
      </c>
      <c r="AC203" s="87">
        <f t="shared" si="107"/>
        <v>0</v>
      </c>
      <c r="AD203" s="132">
        <f t="shared" si="110"/>
        <v>0</v>
      </c>
      <c r="AE203" s="132">
        <f t="shared" si="82"/>
        <v>0</v>
      </c>
      <c r="AF203" s="132">
        <f t="shared" si="108"/>
        <v>0</v>
      </c>
      <c r="AG203" s="133">
        <f t="shared" si="83"/>
        <v>0</v>
      </c>
      <c r="AH203" s="124">
        <f t="shared" si="109"/>
        <v>0</v>
      </c>
      <c r="AI203" s="125">
        <f t="shared" si="84"/>
        <v>0</v>
      </c>
      <c r="AJ203" s="125">
        <v>0</v>
      </c>
      <c r="AK203" s="126">
        <f t="shared" si="85"/>
        <v>0</v>
      </c>
      <c r="AL203" s="22">
        <f t="shared" si="86"/>
        <v>636497.85792295169</v>
      </c>
      <c r="AM203" s="22">
        <f t="shared" si="86"/>
        <v>4230.7241189671604</v>
      </c>
      <c r="AN203" s="22">
        <f t="shared" si="86"/>
        <v>1505.5081456878213</v>
      </c>
      <c r="AO203" s="23">
        <f t="shared" si="74"/>
        <v>5736.2322646549819</v>
      </c>
    </row>
    <row r="204" spans="1:41" x14ac:dyDescent="0.25">
      <c r="A204" s="7">
        <v>183</v>
      </c>
      <c r="B204" s="56">
        <f t="shared" si="87"/>
        <v>199601.1540052284</v>
      </c>
      <c r="C204" s="57">
        <f t="shared" si="88"/>
        <v>1032.8704228645756</v>
      </c>
      <c r="D204" s="57">
        <f t="shared" si="89"/>
        <v>182.96772450479273</v>
      </c>
      <c r="E204" s="58">
        <f t="shared" si="75"/>
        <v>1215.8381473693685</v>
      </c>
      <c r="F204" s="56">
        <f t="shared" si="90"/>
        <v>0</v>
      </c>
      <c r="G204" s="57">
        <f t="shared" si="91"/>
        <v>0</v>
      </c>
      <c r="H204" s="57">
        <f t="shared" si="92"/>
        <v>0</v>
      </c>
      <c r="I204" s="58">
        <f t="shared" si="76"/>
        <v>0</v>
      </c>
      <c r="J204" s="56">
        <f t="shared" si="93"/>
        <v>118917.6120199243</v>
      </c>
      <c r="K204" s="57">
        <f t="shared" si="94"/>
        <v>1861.8946537894196</v>
      </c>
      <c r="L204" s="57">
        <f t="shared" si="95"/>
        <v>396.39204006641438</v>
      </c>
      <c r="M204" s="58">
        <f t="shared" si="77"/>
        <v>2258.2866938558341</v>
      </c>
      <c r="N204" s="56">
        <f t="shared" si="96"/>
        <v>0</v>
      </c>
      <c r="O204" s="57">
        <f t="shared" si="97"/>
        <v>0</v>
      </c>
      <c r="P204" s="57">
        <f t="shared" si="98"/>
        <v>0</v>
      </c>
      <c r="Q204" s="58">
        <f t="shared" si="78"/>
        <v>0</v>
      </c>
      <c r="R204" s="84">
        <f t="shared" si="99"/>
        <v>314271.28172512999</v>
      </c>
      <c r="S204" s="85">
        <f t="shared" si="100"/>
        <v>1349.2530307705329</v>
      </c>
      <c r="T204" s="86">
        <f t="shared" si="79"/>
        <v>916.62457169829588</v>
      </c>
      <c r="U204" s="87">
        <f t="shared" si="101"/>
        <v>2265.8776024688286</v>
      </c>
      <c r="V204" s="84">
        <f t="shared" si="102"/>
        <v>0</v>
      </c>
      <c r="W204" s="85">
        <f t="shared" si="103"/>
        <v>0</v>
      </c>
      <c r="X204" s="86">
        <f t="shared" si="80"/>
        <v>0</v>
      </c>
      <c r="Y204" s="87">
        <f t="shared" si="104"/>
        <v>0</v>
      </c>
      <c r="Z204" s="101">
        <f t="shared" si="105"/>
        <v>0</v>
      </c>
      <c r="AA204" s="85">
        <f t="shared" si="106"/>
        <v>0</v>
      </c>
      <c r="AB204" s="86">
        <f t="shared" si="81"/>
        <v>0</v>
      </c>
      <c r="AC204" s="87">
        <f t="shared" si="107"/>
        <v>0</v>
      </c>
      <c r="AD204" s="132">
        <f t="shared" si="110"/>
        <v>0</v>
      </c>
      <c r="AE204" s="132">
        <f t="shared" si="82"/>
        <v>0</v>
      </c>
      <c r="AF204" s="132">
        <f t="shared" si="108"/>
        <v>0</v>
      </c>
      <c r="AG204" s="133">
        <f t="shared" si="83"/>
        <v>0</v>
      </c>
      <c r="AH204" s="124">
        <f t="shared" si="109"/>
        <v>0</v>
      </c>
      <c r="AI204" s="125">
        <f t="shared" si="84"/>
        <v>0</v>
      </c>
      <c r="AJ204" s="125">
        <v>0</v>
      </c>
      <c r="AK204" s="126">
        <f t="shared" si="85"/>
        <v>0</v>
      </c>
      <c r="AL204" s="22">
        <f t="shared" si="86"/>
        <v>632790.04775028268</v>
      </c>
      <c r="AM204" s="22">
        <f t="shared" si="86"/>
        <v>4244.0181074245284</v>
      </c>
      <c r="AN204" s="22">
        <f t="shared" si="86"/>
        <v>1495.9843362695028</v>
      </c>
      <c r="AO204" s="23">
        <f t="shared" si="74"/>
        <v>5740.0024436940312</v>
      </c>
    </row>
    <row r="205" spans="1:41" x14ac:dyDescent="0.25">
      <c r="A205" s="7">
        <v>184</v>
      </c>
      <c r="B205" s="56">
        <f t="shared" si="87"/>
        <v>198568.28358236383</v>
      </c>
      <c r="C205" s="57">
        <f t="shared" si="88"/>
        <v>1033.8172207522016</v>
      </c>
      <c r="D205" s="57">
        <f t="shared" si="89"/>
        <v>182.02092661716685</v>
      </c>
      <c r="E205" s="58">
        <f t="shared" si="75"/>
        <v>1215.8381473693685</v>
      </c>
      <c r="F205" s="56">
        <f t="shared" si="90"/>
        <v>0</v>
      </c>
      <c r="G205" s="57">
        <f t="shared" si="91"/>
        <v>0</v>
      </c>
      <c r="H205" s="57">
        <f t="shared" si="92"/>
        <v>0</v>
      </c>
      <c r="I205" s="58">
        <f t="shared" si="76"/>
        <v>0</v>
      </c>
      <c r="J205" s="56">
        <f t="shared" si="93"/>
        <v>117055.71736613488</v>
      </c>
      <c r="K205" s="57">
        <f t="shared" si="94"/>
        <v>1868.100969302051</v>
      </c>
      <c r="L205" s="57">
        <f t="shared" si="95"/>
        <v>390.18572455378296</v>
      </c>
      <c r="M205" s="58">
        <f t="shared" si="77"/>
        <v>2258.2866938558341</v>
      </c>
      <c r="N205" s="56">
        <f t="shared" si="96"/>
        <v>0</v>
      </c>
      <c r="O205" s="57">
        <f t="shared" si="97"/>
        <v>0</v>
      </c>
      <c r="P205" s="57">
        <f t="shared" si="98"/>
        <v>0</v>
      </c>
      <c r="Q205" s="58">
        <f t="shared" si="78"/>
        <v>0</v>
      </c>
      <c r="R205" s="84">
        <f t="shared" si="99"/>
        <v>313443.56540885009</v>
      </c>
      <c r="S205" s="85">
        <f t="shared" si="100"/>
        <v>1355.4436660304636</v>
      </c>
      <c r="T205" s="86">
        <f t="shared" si="79"/>
        <v>914.21039910914612</v>
      </c>
      <c r="U205" s="87">
        <f t="shared" si="101"/>
        <v>2269.6540651396099</v>
      </c>
      <c r="V205" s="84">
        <f t="shared" si="102"/>
        <v>0</v>
      </c>
      <c r="W205" s="85">
        <f t="shared" si="103"/>
        <v>0</v>
      </c>
      <c r="X205" s="86">
        <f t="shared" si="80"/>
        <v>0</v>
      </c>
      <c r="Y205" s="87">
        <f t="shared" si="104"/>
        <v>0</v>
      </c>
      <c r="Z205" s="101">
        <f t="shared" si="105"/>
        <v>0</v>
      </c>
      <c r="AA205" s="85">
        <f t="shared" si="106"/>
        <v>0</v>
      </c>
      <c r="AB205" s="86">
        <f t="shared" si="81"/>
        <v>0</v>
      </c>
      <c r="AC205" s="87">
        <f t="shared" si="107"/>
        <v>0</v>
      </c>
      <c r="AD205" s="132">
        <f t="shared" si="110"/>
        <v>0</v>
      </c>
      <c r="AE205" s="132">
        <f t="shared" si="82"/>
        <v>0</v>
      </c>
      <c r="AF205" s="132">
        <f t="shared" si="108"/>
        <v>0</v>
      </c>
      <c r="AG205" s="133">
        <f t="shared" si="83"/>
        <v>0</v>
      </c>
      <c r="AH205" s="124">
        <f t="shared" si="109"/>
        <v>0</v>
      </c>
      <c r="AI205" s="125">
        <f t="shared" si="84"/>
        <v>0</v>
      </c>
      <c r="AJ205" s="125">
        <v>0</v>
      </c>
      <c r="AK205" s="126">
        <f t="shared" si="85"/>
        <v>0</v>
      </c>
      <c r="AL205" s="22">
        <f t="shared" si="86"/>
        <v>629067.56635734881</v>
      </c>
      <c r="AM205" s="22">
        <f t="shared" si="86"/>
        <v>4257.3618560847162</v>
      </c>
      <c r="AN205" s="22">
        <f t="shared" si="86"/>
        <v>1486.417050280096</v>
      </c>
      <c r="AO205" s="23">
        <f t="shared" si="74"/>
        <v>5743.7789063648124</v>
      </c>
    </row>
    <row r="206" spans="1:41" x14ac:dyDescent="0.25">
      <c r="A206" s="7">
        <v>185</v>
      </c>
      <c r="B206" s="56">
        <f t="shared" si="87"/>
        <v>197534.46636161162</v>
      </c>
      <c r="C206" s="57">
        <f t="shared" si="88"/>
        <v>1034.764886537891</v>
      </c>
      <c r="D206" s="57">
        <f t="shared" si="89"/>
        <v>181.07326083147734</v>
      </c>
      <c r="E206" s="58">
        <f t="shared" si="75"/>
        <v>1215.8381473693685</v>
      </c>
      <c r="F206" s="56">
        <f t="shared" si="90"/>
        <v>0</v>
      </c>
      <c r="G206" s="57">
        <f t="shared" si="91"/>
        <v>0</v>
      </c>
      <c r="H206" s="57">
        <f t="shared" si="92"/>
        <v>0</v>
      </c>
      <c r="I206" s="58">
        <f t="shared" si="76"/>
        <v>0</v>
      </c>
      <c r="J206" s="56">
        <f t="shared" si="93"/>
        <v>115187.61639683283</v>
      </c>
      <c r="K206" s="57">
        <f t="shared" si="94"/>
        <v>1874.3279725330581</v>
      </c>
      <c r="L206" s="57">
        <f t="shared" si="95"/>
        <v>383.95872132277611</v>
      </c>
      <c r="M206" s="58">
        <f t="shared" si="77"/>
        <v>2258.2866938558341</v>
      </c>
      <c r="N206" s="56">
        <f t="shared" si="96"/>
        <v>0</v>
      </c>
      <c r="O206" s="57">
        <f t="shared" si="97"/>
        <v>0</v>
      </c>
      <c r="P206" s="57">
        <f t="shared" si="98"/>
        <v>0</v>
      </c>
      <c r="Q206" s="58">
        <f t="shared" si="78"/>
        <v>0</v>
      </c>
      <c r="R206" s="84">
        <f t="shared" si="99"/>
        <v>312608.26861239097</v>
      </c>
      <c r="S206" s="85">
        <f t="shared" si="100"/>
        <v>1361.6627051287023</v>
      </c>
      <c r="T206" s="86">
        <f t="shared" si="79"/>
        <v>911.77411678614033</v>
      </c>
      <c r="U206" s="87">
        <f t="shared" si="101"/>
        <v>2273.4368219148428</v>
      </c>
      <c r="V206" s="84">
        <f t="shared" si="102"/>
        <v>0</v>
      </c>
      <c r="W206" s="85">
        <f t="shared" si="103"/>
        <v>0</v>
      </c>
      <c r="X206" s="86">
        <f t="shared" si="80"/>
        <v>0</v>
      </c>
      <c r="Y206" s="87">
        <f t="shared" si="104"/>
        <v>0</v>
      </c>
      <c r="Z206" s="101">
        <f t="shared" si="105"/>
        <v>0</v>
      </c>
      <c r="AA206" s="85">
        <f t="shared" si="106"/>
        <v>0</v>
      </c>
      <c r="AB206" s="86">
        <f t="shared" si="81"/>
        <v>0</v>
      </c>
      <c r="AC206" s="87">
        <f t="shared" si="107"/>
        <v>0</v>
      </c>
      <c r="AD206" s="132">
        <f t="shared" si="110"/>
        <v>0</v>
      </c>
      <c r="AE206" s="132">
        <f t="shared" si="82"/>
        <v>0</v>
      </c>
      <c r="AF206" s="132">
        <f t="shared" si="108"/>
        <v>0</v>
      </c>
      <c r="AG206" s="133">
        <f t="shared" si="83"/>
        <v>0</v>
      </c>
      <c r="AH206" s="124">
        <f t="shared" si="109"/>
        <v>0</v>
      </c>
      <c r="AI206" s="125">
        <f t="shared" si="84"/>
        <v>0</v>
      </c>
      <c r="AJ206" s="125">
        <v>0</v>
      </c>
      <c r="AK206" s="126">
        <f t="shared" si="85"/>
        <v>0</v>
      </c>
      <c r="AL206" s="22">
        <f t="shared" si="86"/>
        <v>625330.35137083544</v>
      </c>
      <c r="AM206" s="22">
        <f t="shared" si="86"/>
        <v>4270.7555641996514</v>
      </c>
      <c r="AN206" s="22">
        <f t="shared" si="86"/>
        <v>1476.8060989403939</v>
      </c>
      <c r="AO206" s="23">
        <f t="shared" si="74"/>
        <v>5747.5616631400453</v>
      </c>
    </row>
    <row r="207" spans="1:41" x14ac:dyDescent="0.25">
      <c r="A207" s="7">
        <v>186</v>
      </c>
      <c r="B207" s="56">
        <f t="shared" si="87"/>
        <v>196499.70147507373</v>
      </c>
      <c r="C207" s="57">
        <f t="shared" si="88"/>
        <v>1035.7134210172176</v>
      </c>
      <c r="D207" s="57">
        <f t="shared" si="89"/>
        <v>180.12472635215093</v>
      </c>
      <c r="E207" s="58">
        <f t="shared" si="75"/>
        <v>1215.8381473693685</v>
      </c>
      <c r="F207" s="56">
        <f t="shared" si="90"/>
        <v>0</v>
      </c>
      <c r="G207" s="57">
        <f t="shared" si="91"/>
        <v>0</v>
      </c>
      <c r="H207" s="57">
        <f t="shared" si="92"/>
        <v>0</v>
      </c>
      <c r="I207" s="58">
        <f t="shared" si="76"/>
        <v>0</v>
      </c>
      <c r="J207" s="56">
        <f t="shared" si="93"/>
        <v>113313.28842429977</v>
      </c>
      <c r="K207" s="57">
        <f t="shared" si="94"/>
        <v>1880.5757324415015</v>
      </c>
      <c r="L207" s="57">
        <f t="shared" si="95"/>
        <v>377.71096141433259</v>
      </c>
      <c r="M207" s="58">
        <f t="shared" si="77"/>
        <v>2258.2866938558341</v>
      </c>
      <c r="N207" s="56">
        <f t="shared" si="96"/>
        <v>0</v>
      </c>
      <c r="O207" s="57">
        <f t="shared" si="97"/>
        <v>0</v>
      </c>
      <c r="P207" s="57">
        <f t="shared" si="98"/>
        <v>0</v>
      </c>
      <c r="Q207" s="58">
        <f t="shared" si="78"/>
        <v>0</v>
      </c>
      <c r="R207" s="84">
        <f t="shared" si="99"/>
        <v>311765.350250441</v>
      </c>
      <c r="S207" s="85">
        <f t="shared" si="100"/>
        <v>1367.9102783875815</v>
      </c>
      <c r="T207" s="86">
        <f t="shared" si="79"/>
        <v>909.31560489711967</v>
      </c>
      <c r="U207" s="87">
        <f t="shared" si="101"/>
        <v>2277.225883284701</v>
      </c>
      <c r="V207" s="84">
        <f t="shared" si="102"/>
        <v>0</v>
      </c>
      <c r="W207" s="85">
        <f t="shared" si="103"/>
        <v>0</v>
      </c>
      <c r="X207" s="86">
        <f t="shared" si="80"/>
        <v>0</v>
      </c>
      <c r="Y207" s="87">
        <f t="shared" si="104"/>
        <v>0</v>
      </c>
      <c r="Z207" s="101">
        <f t="shared" si="105"/>
        <v>0</v>
      </c>
      <c r="AA207" s="85">
        <f t="shared" si="106"/>
        <v>0</v>
      </c>
      <c r="AB207" s="86">
        <f t="shared" si="81"/>
        <v>0</v>
      </c>
      <c r="AC207" s="87">
        <f t="shared" si="107"/>
        <v>0</v>
      </c>
      <c r="AD207" s="132">
        <f t="shared" si="110"/>
        <v>0</v>
      </c>
      <c r="AE207" s="132">
        <f t="shared" si="82"/>
        <v>0</v>
      </c>
      <c r="AF207" s="132">
        <f t="shared" si="108"/>
        <v>0</v>
      </c>
      <c r="AG207" s="133">
        <f t="shared" si="83"/>
        <v>0</v>
      </c>
      <c r="AH207" s="124">
        <f t="shared" si="109"/>
        <v>0</v>
      </c>
      <c r="AI207" s="125">
        <f t="shared" si="84"/>
        <v>0</v>
      </c>
      <c r="AJ207" s="125">
        <v>0</v>
      </c>
      <c r="AK207" s="126">
        <f t="shared" si="85"/>
        <v>0</v>
      </c>
      <c r="AL207" s="22">
        <f t="shared" si="86"/>
        <v>621578.3401498145</v>
      </c>
      <c r="AM207" s="22">
        <f t="shared" si="86"/>
        <v>4284.1994318463003</v>
      </c>
      <c r="AN207" s="22">
        <f t="shared" si="86"/>
        <v>1467.1512926636033</v>
      </c>
      <c r="AO207" s="23">
        <f t="shared" si="74"/>
        <v>5751.3507245099036</v>
      </c>
    </row>
    <row r="208" spans="1:41" x14ac:dyDescent="0.25">
      <c r="A208" s="7">
        <v>187</v>
      </c>
      <c r="B208" s="56">
        <f t="shared" si="87"/>
        <v>195463.98805405651</v>
      </c>
      <c r="C208" s="57">
        <f t="shared" si="88"/>
        <v>1036.6628249864834</v>
      </c>
      <c r="D208" s="57">
        <f t="shared" si="89"/>
        <v>179.17532238288516</v>
      </c>
      <c r="E208" s="58">
        <f t="shared" si="75"/>
        <v>1215.8381473693685</v>
      </c>
      <c r="F208" s="56">
        <f t="shared" si="90"/>
        <v>0</v>
      </c>
      <c r="G208" s="57">
        <f t="shared" si="91"/>
        <v>0</v>
      </c>
      <c r="H208" s="57">
        <f t="shared" si="92"/>
        <v>0</v>
      </c>
      <c r="I208" s="58">
        <f t="shared" si="76"/>
        <v>0</v>
      </c>
      <c r="J208" s="56">
        <f t="shared" si="93"/>
        <v>111432.71269185827</v>
      </c>
      <c r="K208" s="57">
        <f t="shared" si="94"/>
        <v>1886.8443182163064</v>
      </c>
      <c r="L208" s="57">
        <f t="shared" si="95"/>
        <v>371.4423756395276</v>
      </c>
      <c r="M208" s="58">
        <f t="shared" si="77"/>
        <v>2258.2866938558341</v>
      </c>
      <c r="N208" s="56">
        <f t="shared" si="96"/>
        <v>0</v>
      </c>
      <c r="O208" s="57">
        <f t="shared" si="97"/>
        <v>0</v>
      </c>
      <c r="P208" s="57">
        <f t="shared" si="98"/>
        <v>0</v>
      </c>
      <c r="Q208" s="58">
        <f t="shared" si="78"/>
        <v>0</v>
      </c>
      <c r="R208" s="84">
        <f t="shared" si="99"/>
        <v>310914.76903867349</v>
      </c>
      <c r="S208" s="85">
        <f t="shared" si="100"/>
        <v>1374.1865167273781</v>
      </c>
      <c r="T208" s="86">
        <f t="shared" si="79"/>
        <v>906.83474302946433</v>
      </c>
      <c r="U208" s="87">
        <f t="shared" si="101"/>
        <v>2281.0212597568425</v>
      </c>
      <c r="V208" s="84">
        <f t="shared" si="102"/>
        <v>0</v>
      </c>
      <c r="W208" s="85">
        <f t="shared" si="103"/>
        <v>0</v>
      </c>
      <c r="X208" s="86">
        <f t="shared" si="80"/>
        <v>0</v>
      </c>
      <c r="Y208" s="87">
        <f t="shared" si="104"/>
        <v>0</v>
      </c>
      <c r="Z208" s="101">
        <f t="shared" si="105"/>
        <v>0</v>
      </c>
      <c r="AA208" s="85">
        <f t="shared" si="106"/>
        <v>0</v>
      </c>
      <c r="AB208" s="86">
        <f t="shared" si="81"/>
        <v>0</v>
      </c>
      <c r="AC208" s="87">
        <f t="shared" si="107"/>
        <v>0</v>
      </c>
      <c r="AD208" s="132">
        <f t="shared" si="110"/>
        <v>0</v>
      </c>
      <c r="AE208" s="132">
        <f t="shared" si="82"/>
        <v>0</v>
      </c>
      <c r="AF208" s="132">
        <f t="shared" si="108"/>
        <v>0</v>
      </c>
      <c r="AG208" s="133">
        <f t="shared" si="83"/>
        <v>0</v>
      </c>
      <c r="AH208" s="124">
        <f t="shared" si="109"/>
        <v>0</v>
      </c>
      <c r="AI208" s="125">
        <f t="shared" si="84"/>
        <v>0</v>
      </c>
      <c r="AJ208" s="125">
        <v>0</v>
      </c>
      <c r="AK208" s="126">
        <f t="shared" si="85"/>
        <v>0</v>
      </c>
      <c r="AL208" s="22">
        <f t="shared" si="86"/>
        <v>617811.46978458832</v>
      </c>
      <c r="AM208" s="22">
        <f t="shared" si="86"/>
        <v>4297.693659930168</v>
      </c>
      <c r="AN208" s="22">
        <f t="shared" si="86"/>
        <v>1457.452441051877</v>
      </c>
      <c r="AO208" s="23">
        <f t="shared" si="74"/>
        <v>5755.146100982045</v>
      </c>
    </row>
    <row r="209" spans="1:41" x14ac:dyDescent="0.25">
      <c r="A209" s="7">
        <v>188</v>
      </c>
      <c r="B209" s="56">
        <f t="shared" si="87"/>
        <v>194427.32522907003</v>
      </c>
      <c r="C209" s="57">
        <f t="shared" si="88"/>
        <v>1037.6130992427209</v>
      </c>
      <c r="D209" s="57">
        <f t="shared" si="89"/>
        <v>178.22504812664755</v>
      </c>
      <c r="E209" s="58">
        <f t="shared" si="75"/>
        <v>1215.8381473693685</v>
      </c>
      <c r="F209" s="56">
        <f t="shared" si="90"/>
        <v>0</v>
      </c>
      <c r="G209" s="57">
        <f t="shared" si="91"/>
        <v>0</v>
      </c>
      <c r="H209" s="57">
        <f t="shared" si="92"/>
        <v>0</v>
      </c>
      <c r="I209" s="58">
        <f t="shared" si="76"/>
        <v>0</v>
      </c>
      <c r="J209" s="56">
        <f t="shared" si="93"/>
        <v>109545.86837364196</v>
      </c>
      <c r="K209" s="57">
        <f t="shared" si="94"/>
        <v>1893.1337992770275</v>
      </c>
      <c r="L209" s="57">
        <f t="shared" si="95"/>
        <v>365.15289457880658</v>
      </c>
      <c r="M209" s="58">
        <f t="shared" si="77"/>
        <v>2258.2866938558341</v>
      </c>
      <c r="N209" s="56">
        <f t="shared" si="96"/>
        <v>0</v>
      </c>
      <c r="O209" s="57">
        <f t="shared" si="97"/>
        <v>0</v>
      </c>
      <c r="P209" s="57">
        <f t="shared" si="98"/>
        <v>0</v>
      </c>
      <c r="Q209" s="58">
        <f t="shared" si="78"/>
        <v>0</v>
      </c>
      <c r="R209" s="84">
        <f t="shared" si="99"/>
        <v>310056.48349281604</v>
      </c>
      <c r="S209" s="85">
        <f t="shared" si="100"/>
        <v>1380.4915516690571</v>
      </c>
      <c r="T209" s="86">
        <f t="shared" si="79"/>
        <v>904.33141018738013</v>
      </c>
      <c r="U209" s="87">
        <f t="shared" si="101"/>
        <v>2284.8229618564374</v>
      </c>
      <c r="V209" s="84">
        <f t="shared" si="102"/>
        <v>0</v>
      </c>
      <c r="W209" s="85">
        <f t="shared" si="103"/>
        <v>0</v>
      </c>
      <c r="X209" s="86">
        <f t="shared" si="80"/>
        <v>0</v>
      </c>
      <c r="Y209" s="87">
        <f t="shared" si="104"/>
        <v>0</v>
      </c>
      <c r="Z209" s="101">
        <f t="shared" si="105"/>
        <v>0</v>
      </c>
      <c r="AA209" s="85">
        <f t="shared" si="106"/>
        <v>0</v>
      </c>
      <c r="AB209" s="86">
        <f t="shared" si="81"/>
        <v>0</v>
      </c>
      <c r="AC209" s="87">
        <f t="shared" si="107"/>
        <v>0</v>
      </c>
      <c r="AD209" s="132">
        <f t="shared" si="110"/>
        <v>0</v>
      </c>
      <c r="AE209" s="132">
        <f t="shared" si="82"/>
        <v>0</v>
      </c>
      <c r="AF209" s="132">
        <f t="shared" si="108"/>
        <v>0</v>
      </c>
      <c r="AG209" s="133">
        <f t="shared" si="83"/>
        <v>0</v>
      </c>
      <c r="AH209" s="124">
        <f t="shared" si="109"/>
        <v>0</v>
      </c>
      <c r="AI209" s="125">
        <f t="shared" si="84"/>
        <v>0</v>
      </c>
      <c r="AJ209" s="125">
        <v>0</v>
      </c>
      <c r="AK209" s="126">
        <f t="shared" si="85"/>
        <v>0</v>
      </c>
      <c r="AL209" s="22">
        <f t="shared" si="86"/>
        <v>614029.67709552799</v>
      </c>
      <c r="AM209" s="22">
        <f t="shared" si="86"/>
        <v>4311.2384501888055</v>
      </c>
      <c r="AN209" s="22">
        <f t="shared" si="86"/>
        <v>1447.7093528928344</v>
      </c>
      <c r="AO209" s="23">
        <f t="shared" si="74"/>
        <v>5758.9478030816399</v>
      </c>
    </row>
    <row r="210" spans="1:41" x14ac:dyDescent="0.25">
      <c r="A210" s="7">
        <v>189</v>
      </c>
      <c r="B210" s="56">
        <f t="shared" si="87"/>
        <v>193389.7121298273</v>
      </c>
      <c r="C210" s="57">
        <f t="shared" si="88"/>
        <v>1038.5642445836934</v>
      </c>
      <c r="D210" s="57">
        <f t="shared" si="89"/>
        <v>177.27390278567503</v>
      </c>
      <c r="E210" s="58">
        <f t="shared" si="75"/>
        <v>1215.8381473693685</v>
      </c>
      <c r="F210" s="56">
        <f t="shared" si="90"/>
        <v>0</v>
      </c>
      <c r="G210" s="57">
        <f t="shared" si="91"/>
        <v>0</v>
      </c>
      <c r="H210" s="57">
        <f t="shared" si="92"/>
        <v>0</v>
      </c>
      <c r="I210" s="58">
        <f t="shared" si="76"/>
        <v>0</v>
      </c>
      <c r="J210" s="56">
        <f t="shared" si="93"/>
        <v>107652.73457436493</v>
      </c>
      <c r="K210" s="57">
        <f t="shared" si="94"/>
        <v>1899.4442452746175</v>
      </c>
      <c r="L210" s="57">
        <f t="shared" si="95"/>
        <v>358.84244858121644</v>
      </c>
      <c r="M210" s="58">
        <f t="shared" si="77"/>
        <v>2258.2866938558341</v>
      </c>
      <c r="N210" s="56">
        <f t="shared" si="96"/>
        <v>0</v>
      </c>
      <c r="O210" s="57">
        <f t="shared" si="97"/>
        <v>0</v>
      </c>
      <c r="P210" s="57">
        <f t="shared" si="98"/>
        <v>0</v>
      </c>
      <c r="Q210" s="58">
        <f t="shared" si="78"/>
        <v>0</v>
      </c>
      <c r="R210" s="84">
        <f t="shared" si="99"/>
        <v>309190.45192771556</v>
      </c>
      <c r="S210" s="85">
        <f t="shared" si="100"/>
        <v>1386.8255153370278</v>
      </c>
      <c r="T210" s="86">
        <f t="shared" si="79"/>
        <v>901.80548478917046</v>
      </c>
      <c r="U210" s="87">
        <f t="shared" si="101"/>
        <v>2288.6310001261982</v>
      </c>
      <c r="V210" s="84">
        <f t="shared" si="102"/>
        <v>0</v>
      </c>
      <c r="W210" s="85">
        <f t="shared" si="103"/>
        <v>0</v>
      </c>
      <c r="X210" s="86">
        <f t="shared" si="80"/>
        <v>0</v>
      </c>
      <c r="Y210" s="87">
        <f t="shared" si="104"/>
        <v>0</v>
      </c>
      <c r="Z210" s="101">
        <f t="shared" si="105"/>
        <v>0</v>
      </c>
      <c r="AA210" s="85">
        <f t="shared" si="106"/>
        <v>0</v>
      </c>
      <c r="AB210" s="86">
        <f t="shared" si="81"/>
        <v>0</v>
      </c>
      <c r="AC210" s="87">
        <f t="shared" si="107"/>
        <v>0</v>
      </c>
      <c r="AD210" s="132">
        <f t="shared" si="110"/>
        <v>0</v>
      </c>
      <c r="AE210" s="132">
        <f t="shared" si="82"/>
        <v>0</v>
      </c>
      <c r="AF210" s="132">
        <f t="shared" si="108"/>
        <v>0</v>
      </c>
      <c r="AG210" s="133">
        <f t="shared" si="83"/>
        <v>0</v>
      </c>
      <c r="AH210" s="124">
        <f t="shared" si="109"/>
        <v>0</v>
      </c>
      <c r="AI210" s="125">
        <f t="shared" si="84"/>
        <v>0</v>
      </c>
      <c r="AJ210" s="125">
        <v>0</v>
      </c>
      <c r="AK210" s="126">
        <f t="shared" si="85"/>
        <v>0</v>
      </c>
      <c r="AL210" s="22">
        <f t="shared" si="86"/>
        <v>610232.89863190777</v>
      </c>
      <c r="AM210" s="22">
        <f t="shared" si="86"/>
        <v>4324.8340051953382</v>
      </c>
      <c r="AN210" s="22">
        <f t="shared" si="86"/>
        <v>1437.921836156062</v>
      </c>
      <c r="AO210" s="23">
        <f t="shared" si="74"/>
        <v>5762.7558413514007</v>
      </c>
    </row>
    <row r="211" spans="1:41" x14ac:dyDescent="0.25">
      <c r="A211" s="7">
        <v>190</v>
      </c>
      <c r="B211" s="56">
        <f t="shared" si="87"/>
        <v>192351.14788524361</v>
      </c>
      <c r="C211" s="57">
        <f t="shared" si="88"/>
        <v>1039.5162618078953</v>
      </c>
      <c r="D211" s="57">
        <f t="shared" si="89"/>
        <v>176.32188556147332</v>
      </c>
      <c r="E211" s="58">
        <f t="shared" si="75"/>
        <v>1215.8381473693685</v>
      </c>
      <c r="F211" s="56">
        <f t="shared" si="90"/>
        <v>0</v>
      </c>
      <c r="G211" s="57">
        <f t="shared" si="91"/>
        <v>0</v>
      </c>
      <c r="H211" s="57">
        <f t="shared" si="92"/>
        <v>0</v>
      </c>
      <c r="I211" s="58">
        <f t="shared" si="76"/>
        <v>0</v>
      </c>
      <c r="J211" s="56">
        <f t="shared" si="93"/>
        <v>105753.29032909032</v>
      </c>
      <c r="K211" s="57">
        <f t="shared" si="94"/>
        <v>1905.7757260921996</v>
      </c>
      <c r="L211" s="57">
        <f t="shared" si="95"/>
        <v>352.51096776363443</v>
      </c>
      <c r="M211" s="58">
        <f t="shared" si="77"/>
        <v>2258.2866938558341</v>
      </c>
      <c r="N211" s="56">
        <f t="shared" si="96"/>
        <v>0</v>
      </c>
      <c r="O211" s="57">
        <f t="shared" si="97"/>
        <v>0</v>
      </c>
      <c r="P211" s="57">
        <f t="shared" si="98"/>
        <v>0</v>
      </c>
      <c r="Q211" s="58">
        <f t="shared" si="78"/>
        <v>0</v>
      </c>
      <c r="R211" s="84">
        <f t="shared" si="99"/>
        <v>308316.63245639915</v>
      </c>
      <c r="S211" s="85">
        <f t="shared" si="100"/>
        <v>1393.1885404619109</v>
      </c>
      <c r="T211" s="86">
        <f t="shared" si="79"/>
        <v>899.25684466449752</v>
      </c>
      <c r="U211" s="87">
        <f t="shared" si="101"/>
        <v>2292.4453851264084</v>
      </c>
      <c r="V211" s="84">
        <f t="shared" si="102"/>
        <v>0</v>
      </c>
      <c r="W211" s="85">
        <f t="shared" si="103"/>
        <v>0</v>
      </c>
      <c r="X211" s="86">
        <f t="shared" si="80"/>
        <v>0</v>
      </c>
      <c r="Y211" s="87">
        <f t="shared" si="104"/>
        <v>0</v>
      </c>
      <c r="Z211" s="101">
        <f t="shared" si="105"/>
        <v>0</v>
      </c>
      <c r="AA211" s="85">
        <f t="shared" si="106"/>
        <v>0</v>
      </c>
      <c r="AB211" s="86">
        <f t="shared" si="81"/>
        <v>0</v>
      </c>
      <c r="AC211" s="87">
        <f t="shared" si="107"/>
        <v>0</v>
      </c>
      <c r="AD211" s="132">
        <f t="shared" si="110"/>
        <v>0</v>
      </c>
      <c r="AE211" s="132">
        <f t="shared" si="82"/>
        <v>0</v>
      </c>
      <c r="AF211" s="132">
        <f t="shared" si="108"/>
        <v>0</v>
      </c>
      <c r="AG211" s="133">
        <f t="shared" si="83"/>
        <v>0</v>
      </c>
      <c r="AH211" s="124">
        <f t="shared" si="109"/>
        <v>0</v>
      </c>
      <c r="AI211" s="125">
        <f t="shared" si="84"/>
        <v>0</v>
      </c>
      <c r="AJ211" s="125">
        <v>0</v>
      </c>
      <c r="AK211" s="126">
        <f t="shared" si="85"/>
        <v>0</v>
      </c>
      <c r="AL211" s="22">
        <f t="shared" si="86"/>
        <v>606421.07067073311</v>
      </c>
      <c r="AM211" s="22">
        <f t="shared" si="86"/>
        <v>4338.4805283620053</v>
      </c>
      <c r="AN211" s="22">
        <f t="shared" si="86"/>
        <v>1428.0896979896052</v>
      </c>
      <c r="AO211" s="23">
        <f t="shared" si="74"/>
        <v>5766.5702263516105</v>
      </c>
    </row>
    <row r="212" spans="1:41" x14ac:dyDescent="0.25">
      <c r="A212" s="7">
        <v>191</v>
      </c>
      <c r="B212" s="56">
        <f t="shared" si="87"/>
        <v>191311.63162343571</v>
      </c>
      <c r="C212" s="57">
        <f t="shared" si="88"/>
        <v>1040.4691517145525</v>
      </c>
      <c r="D212" s="57">
        <f t="shared" si="89"/>
        <v>175.36899565481608</v>
      </c>
      <c r="E212" s="58">
        <f t="shared" si="75"/>
        <v>1215.8381473693685</v>
      </c>
      <c r="F212" s="56">
        <f t="shared" si="90"/>
        <v>0</v>
      </c>
      <c r="G212" s="57">
        <f t="shared" si="91"/>
        <v>0</v>
      </c>
      <c r="H212" s="57">
        <f t="shared" si="92"/>
        <v>0</v>
      </c>
      <c r="I212" s="58">
        <f t="shared" si="76"/>
        <v>0</v>
      </c>
      <c r="J212" s="56">
        <f t="shared" si="93"/>
        <v>103847.51460299813</v>
      </c>
      <c r="K212" s="57">
        <f t="shared" si="94"/>
        <v>1912.1283118458402</v>
      </c>
      <c r="L212" s="57">
        <f t="shared" si="95"/>
        <v>346.15838200999377</v>
      </c>
      <c r="M212" s="58">
        <f t="shared" si="77"/>
        <v>2258.2866938558341</v>
      </c>
      <c r="N212" s="56">
        <f t="shared" si="96"/>
        <v>0</v>
      </c>
      <c r="O212" s="57">
        <f t="shared" si="97"/>
        <v>0</v>
      </c>
      <c r="P212" s="57">
        <f t="shared" si="98"/>
        <v>0</v>
      </c>
      <c r="Q212" s="58">
        <f t="shared" si="78"/>
        <v>0</v>
      </c>
      <c r="R212" s="84">
        <f t="shared" si="99"/>
        <v>307434.98298913043</v>
      </c>
      <c r="S212" s="85">
        <f t="shared" si="100"/>
        <v>1399.5807603833221</v>
      </c>
      <c r="T212" s="86">
        <f t="shared" si="79"/>
        <v>896.68536705163046</v>
      </c>
      <c r="U212" s="87">
        <f t="shared" si="101"/>
        <v>2296.2661274349525</v>
      </c>
      <c r="V212" s="84">
        <f t="shared" si="102"/>
        <v>0</v>
      </c>
      <c r="W212" s="85">
        <f t="shared" si="103"/>
        <v>0</v>
      </c>
      <c r="X212" s="86">
        <f t="shared" si="80"/>
        <v>0</v>
      </c>
      <c r="Y212" s="87">
        <f t="shared" si="104"/>
        <v>0</v>
      </c>
      <c r="Z212" s="101">
        <f t="shared" si="105"/>
        <v>0</v>
      </c>
      <c r="AA212" s="85">
        <f t="shared" si="106"/>
        <v>0</v>
      </c>
      <c r="AB212" s="86">
        <f t="shared" si="81"/>
        <v>0</v>
      </c>
      <c r="AC212" s="87">
        <f t="shared" si="107"/>
        <v>0</v>
      </c>
      <c r="AD212" s="132">
        <f t="shared" si="110"/>
        <v>0</v>
      </c>
      <c r="AE212" s="132">
        <f t="shared" si="82"/>
        <v>0</v>
      </c>
      <c r="AF212" s="132">
        <f t="shared" si="108"/>
        <v>0</v>
      </c>
      <c r="AG212" s="133">
        <f t="shared" si="83"/>
        <v>0</v>
      </c>
      <c r="AH212" s="124">
        <f t="shared" si="109"/>
        <v>0</v>
      </c>
      <c r="AI212" s="125">
        <f t="shared" si="84"/>
        <v>0</v>
      </c>
      <c r="AJ212" s="125">
        <v>0</v>
      </c>
      <c r="AK212" s="126">
        <f t="shared" si="85"/>
        <v>0</v>
      </c>
      <c r="AL212" s="22">
        <f t="shared" si="86"/>
        <v>602594.12921556423</v>
      </c>
      <c r="AM212" s="22">
        <f t="shared" si="86"/>
        <v>4352.1782239437143</v>
      </c>
      <c r="AN212" s="22">
        <f t="shared" si="86"/>
        <v>1418.2127447164403</v>
      </c>
      <c r="AO212" s="23">
        <f t="shared" si="74"/>
        <v>5770.3909686601546</v>
      </c>
    </row>
    <row r="213" spans="1:41" x14ac:dyDescent="0.25">
      <c r="A213" s="7">
        <v>192</v>
      </c>
      <c r="B213" s="56">
        <f t="shared" si="87"/>
        <v>190271.16247172115</v>
      </c>
      <c r="C213" s="57">
        <f t="shared" si="88"/>
        <v>1041.4229151036241</v>
      </c>
      <c r="D213" s="57">
        <f t="shared" si="89"/>
        <v>174.41523226574441</v>
      </c>
      <c r="E213" s="58">
        <f t="shared" si="75"/>
        <v>1215.8381473693685</v>
      </c>
      <c r="F213" s="56">
        <f t="shared" si="90"/>
        <v>0</v>
      </c>
      <c r="G213" s="57">
        <f t="shared" si="91"/>
        <v>0</v>
      </c>
      <c r="H213" s="57">
        <f t="shared" si="92"/>
        <v>0</v>
      </c>
      <c r="I213" s="58">
        <f t="shared" si="76"/>
        <v>0</v>
      </c>
      <c r="J213" s="56">
        <f t="shared" si="93"/>
        <v>101935.38629115229</v>
      </c>
      <c r="K213" s="57">
        <f t="shared" si="94"/>
        <v>1918.5020728853265</v>
      </c>
      <c r="L213" s="57">
        <f t="shared" si="95"/>
        <v>339.78462097050766</v>
      </c>
      <c r="M213" s="58">
        <f t="shared" si="77"/>
        <v>2258.2866938558341</v>
      </c>
      <c r="N213" s="56">
        <f t="shared" si="96"/>
        <v>0</v>
      </c>
      <c r="O213" s="57">
        <f t="shared" si="97"/>
        <v>0</v>
      </c>
      <c r="P213" s="57">
        <f t="shared" si="98"/>
        <v>0</v>
      </c>
      <c r="Q213" s="58">
        <f t="shared" si="78"/>
        <v>0</v>
      </c>
      <c r="R213" s="84">
        <f t="shared" si="99"/>
        <v>306545.46123246168</v>
      </c>
      <c r="S213" s="85">
        <f t="shared" si="100"/>
        <v>1406.0023090526643</v>
      </c>
      <c r="T213" s="86">
        <f t="shared" si="79"/>
        <v>894.09092859467989</v>
      </c>
      <c r="U213" s="87">
        <f t="shared" si="101"/>
        <v>2300.0932376473443</v>
      </c>
      <c r="V213" s="84">
        <f t="shared" si="102"/>
        <v>0</v>
      </c>
      <c r="W213" s="85">
        <f t="shared" si="103"/>
        <v>0</v>
      </c>
      <c r="X213" s="86">
        <f t="shared" si="80"/>
        <v>0</v>
      </c>
      <c r="Y213" s="87">
        <f t="shared" si="104"/>
        <v>0</v>
      </c>
      <c r="Z213" s="101">
        <f t="shared" si="105"/>
        <v>0</v>
      </c>
      <c r="AA213" s="85">
        <f t="shared" si="106"/>
        <v>0</v>
      </c>
      <c r="AB213" s="86">
        <f t="shared" si="81"/>
        <v>0</v>
      </c>
      <c r="AC213" s="87">
        <f t="shared" si="107"/>
        <v>0</v>
      </c>
      <c r="AD213" s="132">
        <f t="shared" si="110"/>
        <v>0</v>
      </c>
      <c r="AE213" s="132">
        <f t="shared" si="82"/>
        <v>0</v>
      </c>
      <c r="AF213" s="132">
        <f t="shared" si="108"/>
        <v>0</v>
      </c>
      <c r="AG213" s="133">
        <f t="shared" si="83"/>
        <v>0</v>
      </c>
      <c r="AH213" s="124">
        <f t="shared" si="109"/>
        <v>0</v>
      </c>
      <c r="AI213" s="125">
        <f t="shared" si="84"/>
        <v>0</v>
      </c>
      <c r="AJ213" s="125">
        <v>0</v>
      </c>
      <c r="AK213" s="126">
        <f t="shared" si="85"/>
        <v>0</v>
      </c>
      <c r="AL213" s="22">
        <f t="shared" si="86"/>
        <v>598752.00999533513</v>
      </c>
      <c r="AM213" s="22">
        <f t="shared" si="86"/>
        <v>4365.927297041615</v>
      </c>
      <c r="AN213" s="22">
        <f t="shared" si="86"/>
        <v>1408.2907818309318</v>
      </c>
      <c r="AO213" s="23">
        <f t="shared" si="74"/>
        <v>5774.2180788725473</v>
      </c>
    </row>
    <row r="214" spans="1:41" x14ac:dyDescent="0.25">
      <c r="A214" s="7">
        <v>193</v>
      </c>
      <c r="B214" s="56">
        <f t="shared" si="87"/>
        <v>189229.73955661754</v>
      </c>
      <c r="C214" s="57">
        <f t="shared" si="88"/>
        <v>1042.3775527758023</v>
      </c>
      <c r="D214" s="57">
        <f t="shared" si="89"/>
        <v>173.4605945935661</v>
      </c>
      <c r="E214" s="58">
        <f t="shared" si="75"/>
        <v>1215.8381473693685</v>
      </c>
      <c r="F214" s="56">
        <f t="shared" si="90"/>
        <v>0</v>
      </c>
      <c r="G214" s="57">
        <f t="shared" si="91"/>
        <v>0</v>
      </c>
      <c r="H214" s="57">
        <f t="shared" si="92"/>
        <v>0</v>
      </c>
      <c r="I214" s="58">
        <f t="shared" si="76"/>
        <v>0</v>
      </c>
      <c r="J214" s="56">
        <f t="shared" si="93"/>
        <v>100016.88421826696</v>
      </c>
      <c r="K214" s="57">
        <f t="shared" si="94"/>
        <v>1924.8970797949441</v>
      </c>
      <c r="L214" s="57">
        <f t="shared" si="95"/>
        <v>333.38961406088987</v>
      </c>
      <c r="M214" s="58">
        <f t="shared" si="77"/>
        <v>2258.2866938558341</v>
      </c>
      <c r="N214" s="56">
        <f t="shared" si="96"/>
        <v>0</v>
      </c>
      <c r="O214" s="57">
        <f t="shared" si="97"/>
        <v>0</v>
      </c>
      <c r="P214" s="57">
        <f t="shared" si="98"/>
        <v>0</v>
      </c>
      <c r="Q214" s="58">
        <f t="shared" si="78"/>
        <v>0</v>
      </c>
      <c r="R214" s="84">
        <f t="shared" si="99"/>
        <v>305648.02468828135</v>
      </c>
      <c r="S214" s="85">
        <f t="shared" si="100"/>
        <v>1412.4533210359359</v>
      </c>
      <c r="T214" s="86">
        <f t="shared" si="79"/>
        <v>891.4734053408207</v>
      </c>
      <c r="U214" s="87">
        <f t="shared" si="101"/>
        <v>2303.9267263767565</v>
      </c>
      <c r="V214" s="84">
        <f t="shared" si="102"/>
        <v>0</v>
      </c>
      <c r="W214" s="85">
        <f t="shared" si="103"/>
        <v>0</v>
      </c>
      <c r="X214" s="86">
        <f t="shared" si="80"/>
        <v>0</v>
      </c>
      <c r="Y214" s="87">
        <f t="shared" si="104"/>
        <v>0</v>
      </c>
      <c r="Z214" s="101">
        <f t="shared" si="105"/>
        <v>0</v>
      </c>
      <c r="AA214" s="85">
        <f t="shared" si="106"/>
        <v>0</v>
      </c>
      <c r="AB214" s="86">
        <f t="shared" si="81"/>
        <v>0</v>
      </c>
      <c r="AC214" s="87">
        <f t="shared" si="107"/>
        <v>0</v>
      </c>
      <c r="AD214" s="132">
        <f t="shared" si="110"/>
        <v>0</v>
      </c>
      <c r="AE214" s="132">
        <f t="shared" si="82"/>
        <v>0</v>
      </c>
      <c r="AF214" s="132">
        <f t="shared" si="108"/>
        <v>0</v>
      </c>
      <c r="AG214" s="133">
        <f t="shared" si="83"/>
        <v>0</v>
      </c>
      <c r="AH214" s="124">
        <f t="shared" si="109"/>
        <v>0</v>
      </c>
      <c r="AI214" s="125">
        <f t="shared" si="84"/>
        <v>0</v>
      </c>
      <c r="AJ214" s="125">
        <v>0</v>
      </c>
      <c r="AK214" s="126">
        <f t="shared" si="85"/>
        <v>0</v>
      </c>
      <c r="AL214" s="22">
        <f t="shared" si="86"/>
        <v>594894.64846316585</v>
      </c>
      <c r="AM214" s="22">
        <f t="shared" si="86"/>
        <v>4379.7279536066826</v>
      </c>
      <c r="AN214" s="22">
        <f t="shared" si="86"/>
        <v>1398.3236139952767</v>
      </c>
      <c r="AO214" s="23">
        <f t="shared" si="86"/>
        <v>5778.0515676019586</v>
      </c>
    </row>
    <row r="215" spans="1:41" x14ac:dyDescent="0.25">
      <c r="A215" s="7">
        <v>194</v>
      </c>
      <c r="B215" s="56">
        <f t="shared" si="87"/>
        <v>188187.36200384173</v>
      </c>
      <c r="C215" s="57">
        <f t="shared" si="88"/>
        <v>1043.3330655325135</v>
      </c>
      <c r="D215" s="57">
        <f t="shared" si="89"/>
        <v>172.50508183685494</v>
      </c>
      <c r="E215" s="58">
        <f t="shared" ref="E215:E278" si="111">IF($A215&gt;C$7,0,C$12)</f>
        <v>1215.8381473693685</v>
      </c>
      <c r="F215" s="56">
        <f t="shared" si="90"/>
        <v>0</v>
      </c>
      <c r="G215" s="57">
        <f t="shared" si="91"/>
        <v>0</v>
      </c>
      <c r="H215" s="57">
        <f t="shared" si="92"/>
        <v>0</v>
      </c>
      <c r="I215" s="58">
        <f t="shared" ref="I215:I278" si="112">IF($A215&gt;G$7,0,G$12)</f>
        <v>0</v>
      </c>
      <c r="J215" s="56">
        <f t="shared" si="93"/>
        <v>98091.987138472017</v>
      </c>
      <c r="K215" s="57">
        <f t="shared" si="94"/>
        <v>1931.3134033942606</v>
      </c>
      <c r="L215" s="57">
        <f t="shared" si="95"/>
        <v>326.97329046157341</v>
      </c>
      <c r="M215" s="58">
        <f t="shared" ref="M215:M278" si="113">IF($A215&gt;K$7,0,K$12)</f>
        <v>2258.2866938558341</v>
      </c>
      <c r="N215" s="56">
        <f t="shared" si="96"/>
        <v>0</v>
      </c>
      <c r="O215" s="57">
        <f t="shared" si="97"/>
        <v>0</v>
      </c>
      <c r="P215" s="57">
        <f t="shared" si="98"/>
        <v>0</v>
      </c>
      <c r="Q215" s="58">
        <f t="shared" ref="Q215:Q278" si="114">IF($A215&gt;O$7,0,O$12)</f>
        <v>0</v>
      </c>
      <c r="R215" s="84">
        <f t="shared" si="99"/>
        <v>304742.63065285748</v>
      </c>
      <c r="S215" s="85">
        <f t="shared" si="100"/>
        <v>1418.9339315165503</v>
      </c>
      <c r="T215" s="86">
        <f t="shared" ref="T215:T278" si="115">R215*S$9</f>
        <v>888.83267273750107</v>
      </c>
      <c r="U215" s="87">
        <f t="shared" si="101"/>
        <v>2307.7666042540513</v>
      </c>
      <c r="V215" s="84">
        <f t="shared" si="102"/>
        <v>0</v>
      </c>
      <c r="W215" s="85">
        <f t="shared" si="103"/>
        <v>0</v>
      </c>
      <c r="X215" s="86">
        <f t="shared" ref="X215:X278" si="116">V215*W$9</f>
        <v>0</v>
      </c>
      <c r="Y215" s="87">
        <f t="shared" si="104"/>
        <v>0</v>
      </c>
      <c r="Z215" s="101">
        <f t="shared" si="105"/>
        <v>0</v>
      </c>
      <c r="AA215" s="85">
        <f t="shared" si="106"/>
        <v>0</v>
      </c>
      <c r="AB215" s="86">
        <f t="shared" ref="AB215:AB278" si="117">Z215*AA$9</f>
        <v>0</v>
      </c>
      <c r="AC215" s="87">
        <f t="shared" si="107"/>
        <v>0</v>
      </c>
      <c r="AD215" s="132">
        <f t="shared" si="110"/>
        <v>0</v>
      </c>
      <c r="AE215" s="132">
        <f t="shared" ref="AE215:AE278" si="118">IF(A215&lt;&gt;AE$7,0,AD215)</f>
        <v>0</v>
      </c>
      <c r="AF215" s="132">
        <f t="shared" si="108"/>
        <v>0</v>
      </c>
      <c r="AG215" s="133">
        <f t="shared" ref="AG215:AG278" si="119">AF215+AE215</f>
        <v>0</v>
      </c>
      <c r="AH215" s="124">
        <f t="shared" si="109"/>
        <v>0</v>
      </c>
      <c r="AI215" s="125">
        <f t="shared" ref="AI215:AI278" si="120">IF($A215=AI$7,$AH215,0)</f>
        <v>0</v>
      </c>
      <c r="AJ215" s="125">
        <v>0</v>
      </c>
      <c r="AK215" s="126">
        <f t="shared" ref="AK215:AK278" si="121">IF(A215=AI$7,AI215,0)</f>
        <v>0</v>
      </c>
      <c r="AL215" s="22">
        <f t="shared" ref="AL215:AO278" si="122">B215+F215+J215+N215+R215+V215+Z215+AD215+AH215</f>
        <v>591021.97979517118</v>
      </c>
      <c r="AM215" s="22">
        <f t="shared" si="122"/>
        <v>4393.5804004433248</v>
      </c>
      <c r="AN215" s="22">
        <f t="shared" si="122"/>
        <v>1388.3110450359295</v>
      </c>
      <c r="AO215" s="23">
        <f t="shared" si="122"/>
        <v>5781.8914454792539</v>
      </c>
    </row>
    <row r="216" spans="1:41" x14ac:dyDescent="0.25">
      <c r="A216" s="7">
        <v>195</v>
      </c>
      <c r="B216" s="56">
        <f t="shared" ref="B216:B279" si="123">B215-C215</f>
        <v>187144.0289383092</v>
      </c>
      <c r="C216" s="57">
        <f t="shared" ref="C216:C279" si="124">E216-D216</f>
        <v>1044.2894541759183</v>
      </c>
      <c r="D216" s="57">
        <f t="shared" ref="D216:D279" si="125">C$9*B216</f>
        <v>171.54869319345011</v>
      </c>
      <c r="E216" s="58">
        <f t="shared" si="111"/>
        <v>1215.8381473693685</v>
      </c>
      <c r="F216" s="56">
        <f t="shared" ref="F216:F279" si="126">F215-G215</f>
        <v>0</v>
      </c>
      <c r="G216" s="57">
        <f t="shared" ref="G216:G279" si="127">I216-H216</f>
        <v>0</v>
      </c>
      <c r="H216" s="57">
        <f t="shared" ref="H216:H279" si="128">G$9*F216</f>
        <v>0</v>
      </c>
      <c r="I216" s="58">
        <f t="shared" si="112"/>
        <v>0</v>
      </c>
      <c r="J216" s="56">
        <f t="shared" ref="J216:J279" si="129">J215-K215</f>
        <v>96160.673735077755</v>
      </c>
      <c r="K216" s="57">
        <f t="shared" ref="K216:K279" si="130">M216-L216</f>
        <v>1937.7511147389082</v>
      </c>
      <c r="L216" s="57">
        <f t="shared" ref="L216:L279" si="131">K$9*J216</f>
        <v>320.53557911692587</v>
      </c>
      <c r="M216" s="58">
        <f t="shared" si="113"/>
        <v>2258.2866938558341</v>
      </c>
      <c r="N216" s="56">
        <f t="shared" ref="N216:N279" si="132">N215-O215</f>
        <v>0</v>
      </c>
      <c r="O216" s="57">
        <f t="shared" ref="O216:O279" si="133">Q216-P216</f>
        <v>0</v>
      </c>
      <c r="P216" s="57">
        <f t="shared" ref="P216:P279" si="134">O$9*N216</f>
        <v>0</v>
      </c>
      <c r="Q216" s="58">
        <f t="shared" si="114"/>
        <v>0</v>
      </c>
      <c r="R216" s="84">
        <f t="shared" ref="R216:R279" si="135">(R215-S215)*(1+S$11)</f>
        <v>303829.23621587653</v>
      </c>
      <c r="S216" s="85">
        <f t="shared" ref="S216:S279" si="136">IF(R216&gt;1,U216-T216,0)</f>
        <v>1425.4442762981685</v>
      </c>
      <c r="T216" s="86">
        <f t="shared" si="115"/>
        <v>886.16860562963996</v>
      </c>
      <c r="U216" s="87">
        <f t="shared" ref="U216:U279" si="137">IF(R216&lt;1,0,U215*(1+S$11))</f>
        <v>2311.6128819278083</v>
      </c>
      <c r="V216" s="84">
        <f t="shared" ref="V216:V279" si="138">(V215-W215)*(1+W$11)</f>
        <v>0</v>
      </c>
      <c r="W216" s="85">
        <f t="shared" ref="W216:W279" si="139">IF(V216&gt;1,Y216-X216,0)</f>
        <v>0</v>
      </c>
      <c r="X216" s="86">
        <f t="shared" si="116"/>
        <v>0</v>
      </c>
      <c r="Y216" s="87">
        <f t="shared" ref="Y216:Y279" si="140">IF(V216&lt;1,0,Y215*(1+W$11))</f>
        <v>0</v>
      </c>
      <c r="Z216" s="101">
        <f t="shared" ref="Z216:Z279" si="141">(Z215-AA215)*(1+AA$11)</f>
        <v>0</v>
      </c>
      <c r="AA216" s="85">
        <f t="shared" ref="AA216:AA279" si="142">IF(Z216&gt;1,AC216-AB216,0)</f>
        <v>0</v>
      </c>
      <c r="AB216" s="86">
        <f t="shared" si="117"/>
        <v>0</v>
      </c>
      <c r="AC216" s="87">
        <f t="shared" ref="AC216:AC279" si="143">IF(Z216&lt;1,0,AC215*(1+AA$11))</f>
        <v>0</v>
      </c>
      <c r="AD216" s="132">
        <f t="shared" si="110"/>
        <v>0</v>
      </c>
      <c r="AE216" s="132">
        <f t="shared" si="118"/>
        <v>0</v>
      </c>
      <c r="AF216" s="132">
        <f t="shared" ref="AF216:AF279" si="144">IF(A216&lt;=AE$7,AE$9*AD216,0)</f>
        <v>0</v>
      </c>
      <c r="AG216" s="133">
        <f t="shared" si="119"/>
        <v>0</v>
      </c>
      <c r="AH216" s="124">
        <f t="shared" ref="AH216:AH279" si="145">IF(A216&lt;=AI$7,AH215*(1+AI$9)*(1+AI$11),0)</f>
        <v>0</v>
      </c>
      <c r="AI216" s="125">
        <f t="shared" si="120"/>
        <v>0</v>
      </c>
      <c r="AJ216" s="125">
        <v>0</v>
      </c>
      <c r="AK216" s="126">
        <f t="shared" si="121"/>
        <v>0</v>
      </c>
      <c r="AL216" s="22">
        <f t="shared" si="122"/>
        <v>587133.93888926343</v>
      </c>
      <c r="AM216" s="22">
        <f t="shared" si="122"/>
        <v>4407.4848452129954</v>
      </c>
      <c r="AN216" s="22">
        <f t="shared" si="122"/>
        <v>1378.2528779400159</v>
      </c>
      <c r="AO216" s="23">
        <f t="shared" si="122"/>
        <v>5785.7377231530108</v>
      </c>
    </row>
    <row r="217" spans="1:41" x14ac:dyDescent="0.25">
      <c r="A217" s="7">
        <v>196</v>
      </c>
      <c r="B217" s="56">
        <f t="shared" si="123"/>
        <v>186099.73948413329</v>
      </c>
      <c r="C217" s="57">
        <f t="shared" si="124"/>
        <v>1045.246719508913</v>
      </c>
      <c r="D217" s="57">
        <f t="shared" si="125"/>
        <v>170.59142786045552</v>
      </c>
      <c r="E217" s="58">
        <f t="shared" si="111"/>
        <v>1215.8381473693685</v>
      </c>
      <c r="F217" s="56">
        <f t="shared" si="126"/>
        <v>0</v>
      </c>
      <c r="G217" s="57">
        <f t="shared" si="127"/>
        <v>0</v>
      </c>
      <c r="H217" s="57">
        <f t="shared" si="128"/>
        <v>0</v>
      </c>
      <c r="I217" s="58">
        <f t="shared" si="112"/>
        <v>0</v>
      </c>
      <c r="J217" s="56">
        <f t="shared" si="129"/>
        <v>94222.922620338853</v>
      </c>
      <c r="K217" s="57">
        <f t="shared" si="130"/>
        <v>1944.2102851213713</v>
      </c>
      <c r="L217" s="57">
        <f t="shared" si="131"/>
        <v>314.07640873446286</v>
      </c>
      <c r="M217" s="58">
        <f t="shared" si="113"/>
        <v>2258.2866938558341</v>
      </c>
      <c r="N217" s="56">
        <f t="shared" si="132"/>
        <v>0</v>
      </c>
      <c r="O217" s="57">
        <f t="shared" si="133"/>
        <v>0</v>
      </c>
      <c r="P217" s="57">
        <f t="shared" si="134"/>
        <v>0</v>
      </c>
      <c r="Q217" s="58">
        <f t="shared" si="114"/>
        <v>0</v>
      </c>
      <c r="R217" s="84">
        <f t="shared" si="135"/>
        <v>302907.79825947765</v>
      </c>
      <c r="S217" s="85">
        <f t="shared" si="136"/>
        <v>1431.9844918075451</v>
      </c>
      <c r="T217" s="86">
        <f t="shared" si="115"/>
        <v>883.48107825680984</v>
      </c>
      <c r="U217" s="87">
        <f t="shared" si="137"/>
        <v>2315.4655700643548</v>
      </c>
      <c r="V217" s="84">
        <f t="shared" si="138"/>
        <v>0</v>
      </c>
      <c r="W217" s="85">
        <f t="shared" si="139"/>
        <v>0</v>
      </c>
      <c r="X217" s="86">
        <f t="shared" si="116"/>
        <v>0</v>
      </c>
      <c r="Y217" s="87">
        <f t="shared" si="140"/>
        <v>0</v>
      </c>
      <c r="Z217" s="101">
        <f t="shared" si="141"/>
        <v>0</v>
      </c>
      <c r="AA217" s="85">
        <f t="shared" si="142"/>
        <v>0</v>
      </c>
      <c r="AB217" s="86">
        <f t="shared" si="117"/>
        <v>0</v>
      </c>
      <c r="AC217" s="87">
        <f t="shared" si="143"/>
        <v>0</v>
      </c>
      <c r="AD217" s="132">
        <f t="shared" ref="AD217:AD280" si="146">IF(A217&lt;=AE$7,(1+AE$11)*AD216,0)</f>
        <v>0</v>
      </c>
      <c r="AE217" s="132">
        <f t="shared" si="118"/>
        <v>0</v>
      </c>
      <c r="AF217" s="132">
        <f t="shared" si="144"/>
        <v>0</v>
      </c>
      <c r="AG217" s="133">
        <f t="shared" si="119"/>
        <v>0</v>
      </c>
      <c r="AH217" s="124">
        <f t="shared" si="145"/>
        <v>0</v>
      </c>
      <c r="AI217" s="125">
        <f t="shared" si="120"/>
        <v>0</v>
      </c>
      <c r="AJ217" s="125">
        <v>0</v>
      </c>
      <c r="AK217" s="126">
        <f t="shared" si="121"/>
        <v>0</v>
      </c>
      <c r="AL217" s="22">
        <f t="shared" si="122"/>
        <v>583230.46036394988</v>
      </c>
      <c r="AM217" s="22">
        <f t="shared" si="122"/>
        <v>4421.4414964378293</v>
      </c>
      <c r="AN217" s="22">
        <f t="shared" si="122"/>
        <v>1368.1489148517283</v>
      </c>
      <c r="AO217" s="23">
        <f t="shared" si="122"/>
        <v>5789.5904112895569</v>
      </c>
    </row>
    <row r="218" spans="1:41" x14ac:dyDescent="0.25">
      <c r="A218" s="7">
        <v>197</v>
      </c>
      <c r="B218" s="56">
        <f t="shared" si="123"/>
        <v>185054.49276462436</v>
      </c>
      <c r="C218" s="57">
        <f t="shared" si="124"/>
        <v>1046.2048623351295</v>
      </c>
      <c r="D218" s="57">
        <f t="shared" si="125"/>
        <v>169.63328503423901</v>
      </c>
      <c r="E218" s="58">
        <f t="shared" si="111"/>
        <v>1215.8381473693685</v>
      </c>
      <c r="F218" s="56">
        <f t="shared" si="126"/>
        <v>0</v>
      </c>
      <c r="G218" s="57">
        <f t="shared" si="127"/>
        <v>0</v>
      </c>
      <c r="H218" s="57">
        <f t="shared" si="128"/>
        <v>0</v>
      </c>
      <c r="I218" s="58">
        <f t="shared" si="112"/>
        <v>0</v>
      </c>
      <c r="J218" s="56">
        <f t="shared" si="129"/>
        <v>92278.712335217482</v>
      </c>
      <c r="K218" s="57">
        <f t="shared" si="130"/>
        <v>1950.6909860717758</v>
      </c>
      <c r="L218" s="57">
        <f t="shared" si="131"/>
        <v>307.59570778405828</v>
      </c>
      <c r="M218" s="58">
        <f t="shared" si="113"/>
        <v>2258.2866938558341</v>
      </c>
      <c r="N218" s="56">
        <f t="shared" si="132"/>
        <v>0</v>
      </c>
      <c r="O218" s="57">
        <f t="shared" si="133"/>
        <v>0</v>
      </c>
      <c r="P218" s="57">
        <f t="shared" si="134"/>
        <v>0</v>
      </c>
      <c r="Q218" s="58">
        <f t="shared" si="114"/>
        <v>0</v>
      </c>
      <c r="R218" s="84">
        <f t="shared" si="135"/>
        <v>301978.27345728292</v>
      </c>
      <c r="S218" s="85">
        <f t="shared" si="136"/>
        <v>1438.5547150973871</v>
      </c>
      <c r="T218" s="86">
        <f t="shared" si="115"/>
        <v>880.76996425040852</v>
      </c>
      <c r="U218" s="87">
        <f t="shared" si="137"/>
        <v>2319.3246793477956</v>
      </c>
      <c r="V218" s="84">
        <f t="shared" si="138"/>
        <v>0</v>
      </c>
      <c r="W218" s="85">
        <f t="shared" si="139"/>
        <v>0</v>
      </c>
      <c r="X218" s="86">
        <f t="shared" si="116"/>
        <v>0</v>
      </c>
      <c r="Y218" s="87">
        <f t="shared" si="140"/>
        <v>0</v>
      </c>
      <c r="Z218" s="101">
        <f t="shared" si="141"/>
        <v>0</v>
      </c>
      <c r="AA218" s="85">
        <f t="shared" si="142"/>
        <v>0</v>
      </c>
      <c r="AB218" s="86">
        <f t="shared" si="117"/>
        <v>0</v>
      </c>
      <c r="AC218" s="87">
        <f t="shared" si="143"/>
        <v>0</v>
      </c>
      <c r="AD218" s="132">
        <f t="shared" si="146"/>
        <v>0</v>
      </c>
      <c r="AE218" s="132">
        <f t="shared" si="118"/>
        <v>0</v>
      </c>
      <c r="AF218" s="132">
        <f t="shared" si="144"/>
        <v>0</v>
      </c>
      <c r="AG218" s="133">
        <f t="shared" si="119"/>
        <v>0</v>
      </c>
      <c r="AH218" s="124">
        <f t="shared" si="145"/>
        <v>0</v>
      </c>
      <c r="AI218" s="125">
        <f t="shared" si="120"/>
        <v>0</v>
      </c>
      <c r="AJ218" s="125">
        <v>0</v>
      </c>
      <c r="AK218" s="126">
        <f t="shared" si="121"/>
        <v>0</v>
      </c>
      <c r="AL218" s="22">
        <f t="shared" si="122"/>
        <v>579311.47855712473</v>
      </c>
      <c r="AM218" s="22">
        <f t="shared" si="122"/>
        <v>4435.4505635042924</v>
      </c>
      <c r="AN218" s="22">
        <f t="shared" si="122"/>
        <v>1357.9989570687057</v>
      </c>
      <c r="AO218" s="23">
        <f t="shared" si="122"/>
        <v>5793.4495205729982</v>
      </c>
    </row>
    <row r="219" spans="1:41" x14ac:dyDescent="0.25">
      <c r="A219" s="7">
        <v>198</v>
      </c>
      <c r="B219" s="56">
        <f t="shared" si="123"/>
        <v>184008.28790228922</v>
      </c>
      <c r="C219" s="57">
        <f t="shared" si="124"/>
        <v>1047.1638834589367</v>
      </c>
      <c r="D219" s="57">
        <f t="shared" si="125"/>
        <v>168.67426391043179</v>
      </c>
      <c r="E219" s="58">
        <f t="shared" si="111"/>
        <v>1215.8381473693685</v>
      </c>
      <c r="F219" s="56">
        <f t="shared" si="126"/>
        <v>0</v>
      </c>
      <c r="G219" s="57">
        <f t="shared" si="127"/>
        <v>0</v>
      </c>
      <c r="H219" s="57">
        <f t="shared" si="128"/>
        <v>0</v>
      </c>
      <c r="I219" s="58">
        <f t="shared" si="112"/>
        <v>0</v>
      </c>
      <c r="J219" s="56">
        <f t="shared" si="129"/>
        <v>90328.021349145711</v>
      </c>
      <c r="K219" s="57">
        <f t="shared" si="130"/>
        <v>1957.1932893586818</v>
      </c>
      <c r="L219" s="57">
        <f t="shared" si="131"/>
        <v>301.09340449715239</v>
      </c>
      <c r="M219" s="58">
        <f t="shared" si="113"/>
        <v>2258.2866938558341</v>
      </c>
      <c r="N219" s="56">
        <f t="shared" si="132"/>
        <v>0</v>
      </c>
      <c r="O219" s="57">
        <f t="shared" si="133"/>
        <v>0</v>
      </c>
      <c r="P219" s="57">
        <f t="shared" si="134"/>
        <v>0</v>
      </c>
      <c r="Q219" s="58">
        <f t="shared" si="114"/>
        <v>0</v>
      </c>
      <c r="R219" s="84">
        <f t="shared" si="135"/>
        <v>301040.61827342247</v>
      </c>
      <c r="S219" s="85">
        <f t="shared" si="136"/>
        <v>1445.1550838492267</v>
      </c>
      <c r="T219" s="86">
        <f t="shared" si="115"/>
        <v>878.0351366308156</v>
      </c>
      <c r="U219" s="87">
        <f t="shared" si="137"/>
        <v>2323.1902204800422</v>
      </c>
      <c r="V219" s="84">
        <f t="shared" si="138"/>
        <v>0</v>
      </c>
      <c r="W219" s="85">
        <f t="shared" si="139"/>
        <v>0</v>
      </c>
      <c r="X219" s="86">
        <f t="shared" si="116"/>
        <v>0</v>
      </c>
      <c r="Y219" s="87">
        <f t="shared" si="140"/>
        <v>0</v>
      </c>
      <c r="Z219" s="101">
        <f t="shared" si="141"/>
        <v>0</v>
      </c>
      <c r="AA219" s="85">
        <f t="shared" si="142"/>
        <v>0</v>
      </c>
      <c r="AB219" s="86">
        <f t="shared" si="117"/>
        <v>0</v>
      </c>
      <c r="AC219" s="87">
        <f t="shared" si="143"/>
        <v>0</v>
      </c>
      <c r="AD219" s="132">
        <f t="shared" si="146"/>
        <v>0</v>
      </c>
      <c r="AE219" s="132">
        <f t="shared" si="118"/>
        <v>0</v>
      </c>
      <c r="AF219" s="132">
        <f t="shared" si="144"/>
        <v>0</v>
      </c>
      <c r="AG219" s="133">
        <f t="shared" si="119"/>
        <v>0</v>
      </c>
      <c r="AH219" s="124">
        <f t="shared" si="145"/>
        <v>0</v>
      </c>
      <c r="AI219" s="125">
        <f t="shared" si="120"/>
        <v>0</v>
      </c>
      <c r="AJ219" s="125">
        <v>0</v>
      </c>
      <c r="AK219" s="126">
        <f t="shared" si="121"/>
        <v>0</v>
      </c>
      <c r="AL219" s="22">
        <f t="shared" si="122"/>
        <v>575376.92752485746</v>
      </c>
      <c r="AM219" s="22">
        <f t="shared" si="122"/>
        <v>4449.5122566668451</v>
      </c>
      <c r="AN219" s="22">
        <f t="shared" si="122"/>
        <v>1347.8028050383998</v>
      </c>
      <c r="AO219" s="23">
        <f t="shared" si="122"/>
        <v>5797.3150617052452</v>
      </c>
    </row>
    <row r="220" spans="1:41" x14ac:dyDescent="0.25">
      <c r="A220" s="7">
        <v>199</v>
      </c>
      <c r="B220" s="56">
        <f t="shared" si="123"/>
        <v>182961.12401883028</v>
      </c>
      <c r="C220" s="57">
        <f t="shared" si="124"/>
        <v>1048.1237836854407</v>
      </c>
      <c r="D220" s="57">
        <f t="shared" si="125"/>
        <v>167.71436368392776</v>
      </c>
      <c r="E220" s="58">
        <f t="shared" si="111"/>
        <v>1215.8381473693685</v>
      </c>
      <c r="F220" s="56">
        <f t="shared" si="126"/>
        <v>0</v>
      </c>
      <c r="G220" s="57">
        <f t="shared" si="127"/>
        <v>0</v>
      </c>
      <c r="H220" s="57">
        <f t="shared" si="128"/>
        <v>0</v>
      </c>
      <c r="I220" s="58">
        <f t="shared" si="112"/>
        <v>0</v>
      </c>
      <c r="J220" s="56">
        <f t="shared" si="129"/>
        <v>88370.828059787033</v>
      </c>
      <c r="K220" s="57">
        <f t="shared" si="130"/>
        <v>1963.7172669898773</v>
      </c>
      <c r="L220" s="57">
        <f t="shared" si="131"/>
        <v>294.56942686595681</v>
      </c>
      <c r="M220" s="58">
        <f t="shared" si="113"/>
        <v>2258.2866938558341</v>
      </c>
      <c r="N220" s="56">
        <f t="shared" si="132"/>
        <v>0</v>
      </c>
      <c r="O220" s="57">
        <f t="shared" si="133"/>
        <v>0</v>
      </c>
      <c r="P220" s="57">
        <f t="shared" si="134"/>
        <v>0</v>
      </c>
      <c r="Q220" s="58">
        <f t="shared" si="114"/>
        <v>0</v>
      </c>
      <c r="R220" s="84">
        <f t="shared" si="135"/>
        <v>300094.78896155587</v>
      </c>
      <c r="S220" s="85">
        <f t="shared" si="136"/>
        <v>1451.7857363763044</v>
      </c>
      <c r="T220" s="86">
        <f t="shared" si="115"/>
        <v>875.27646780453802</v>
      </c>
      <c r="U220" s="87">
        <f t="shared" si="137"/>
        <v>2327.0622041808424</v>
      </c>
      <c r="V220" s="84">
        <f t="shared" si="138"/>
        <v>0</v>
      </c>
      <c r="W220" s="85">
        <f t="shared" si="139"/>
        <v>0</v>
      </c>
      <c r="X220" s="86">
        <f t="shared" si="116"/>
        <v>0</v>
      </c>
      <c r="Y220" s="87">
        <f t="shared" si="140"/>
        <v>0</v>
      </c>
      <c r="Z220" s="101">
        <f t="shared" si="141"/>
        <v>0</v>
      </c>
      <c r="AA220" s="85">
        <f t="shared" si="142"/>
        <v>0</v>
      </c>
      <c r="AB220" s="86">
        <f t="shared" si="117"/>
        <v>0</v>
      </c>
      <c r="AC220" s="87">
        <f t="shared" si="143"/>
        <v>0</v>
      </c>
      <c r="AD220" s="132">
        <f t="shared" si="146"/>
        <v>0</v>
      </c>
      <c r="AE220" s="132">
        <f t="shared" si="118"/>
        <v>0</v>
      </c>
      <c r="AF220" s="132">
        <f t="shared" si="144"/>
        <v>0</v>
      </c>
      <c r="AG220" s="133">
        <f t="shared" si="119"/>
        <v>0</v>
      </c>
      <c r="AH220" s="124">
        <f t="shared" si="145"/>
        <v>0</v>
      </c>
      <c r="AI220" s="125">
        <f t="shared" si="120"/>
        <v>0</v>
      </c>
      <c r="AJ220" s="125">
        <v>0</v>
      </c>
      <c r="AK220" s="126">
        <f t="shared" si="121"/>
        <v>0</v>
      </c>
      <c r="AL220" s="22">
        <f t="shared" si="122"/>
        <v>571426.74104017322</v>
      </c>
      <c r="AM220" s="22">
        <f t="shared" si="122"/>
        <v>4463.6267870516222</v>
      </c>
      <c r="AN220" s="22">
        <f t="shared" si="122"/>
        <v>1337.5602583544226</v>
      </c>
      <c r="AO220" s="23">
        <f t="shared" si="122"/>
        <v>5801.1870454060445</v>
      </c>
    </row>
    <row r="221" spans="1:41" x14ac:dyDescent="0.25">
      <c r="A221" s="7">
        <v>200</v>
      </c>
      <c r="B221" s="56">
        <f t="shared" si="123"/>
        <v>181913.00023514483</v>
      </c>
      <c r="C221" s="57">
        <f t="shared" si="124"/>
        <v>1049.0845638204858</v>
      </c>
      <c r="D221" s="57">
        <f t="shared" si="125"/>
        <v>166.75358354888277</v>
      </c>
      <c r="E221" s="58">
        <f t="shared" si="111"/>
        <v>1215.8381473693685</v>
      </c>
      <c r="F221" s="56">
        <f t="shared" si="126"/>
        <v>0</v>
      </c>
      <c r="G221" s="57">
        <f t="shared" si="127"/>
        <v>0</v>
      </c>
      <c r="H221" s="57">
        <f t="shared" si="128"/>
        <v>0</v>
      </c>
      <c r="I221" s="58">
        <f t="shared" si="112"/>
        <v>0</v>
      </c>
      <c r="J221" s="56">
        <f t="shared" si="129"/>
        <v>86407.110792797161</v>
      </c>
      <c r="K221" s="57">
        <f t="shared" si="130"/>
        <v>1970.262991213177</v>
      </c>
      <c r="L221" s="57">
        <f t="shared" si="131"/>
        <v>288.02370264265721</v>
      </c>
      <c r="M221" s="58">
        <f t="shared" si="113"/>
        <v>2258.2866938558341</v>
      </c>
      <c r="N221" s="56">
        <f t="shared" si="132"/>
        <v>0</v>
      </c>
      <c r="O221" s="57">
        <f t="shared" si="133"/>
        <v>0</v>
      </c>
      <c r="P221" s="57">
        <f t="shared" si="134"/>
        <v>0</v>
      </c>
      <c r="Q221" s="58">
        <f t="shared" si="114"/>
        <v>0</v>
      </c>
      <c r="R221" s="84">
        <f t="shared" si="135"/>
        <v>299140.74156388821</v>
      </c>
      <c r="S221" s="85">
        <f t="shared" si="136"/>
        <v>1458.4468116264698</v>
      </c>
      <c r="T221" s="86">
        <f t="shared" si="115"/>
        <v>872.4938295613407</v>
      </c>
      <c r="U221" s="87">
        <f t="shared" si="137"/>
        <v>2330.9406411878103</v>
      </c>
      <c r="V221" s="84">
        <f t="shared" si="138"/>
        <v>0</v>
      </c>
      <c r="W221" s="85">
        <f t="shared" si="139"/>
        <v>0</v>
      </c>
      <c r="X221" s="86">
        <f t="shared" si="116"/>
        <v>0</v>
      </c>
      <c r="Y221" s="87">
        <f t="shared" si="140"/>
        <v>0</v>
      </c>
      <c r="Z221" s="101">
        <f t="shared" si="141"/>
        <v>0</v>
      </c>
      <c r="AA221" s="85">
        <f t="shared" si="142"/>
        <v>0</v>
      </c>
      <c r="AB221" s="86">
        <f t="shared" si="117"/>
        <v>0</v>
      </c>
      <c r="AC221" s="87">
        <f t="shared" si="143"/>
        <v>0</v>
      </c>
      <c r="AD221" s="132">
        <f t="shared" si="146"/>
        <v>0</v>
      </c>
      <c r="AE221" s="132">
        <f t="shared" si="118"/>
        <v>0</v>
      </c>
      <c r="AF221" s="132">
        <f t="shared" si="144"/>
        <v>0</v>
      </c>
      <c r="AG221" s="133">
        <f t="shared" si="119"/>
        <v>0</v>
      </c>
      <c r="AH221" s="124">
        <f t="shared" si="145"/>
        <v>0</v>
      </c>
      <c r="AI221" s="125">
        <f t="shared" si="120"/>
        <v>0</v>
      </c>
      <c r="AJ221" s="125">
        <v>0</v>
      </c>
      <c r="AK221" s="126">
        <f t="shared" si="121"/>
        <v>0</v>
      </c>
      <c r="AL221" s="22">
        <f t="shared" si="122"/>
        <v>567460.85259183019</v>
      </c>
      <c r="AM221" s="22">
        <f t="shared" si="122"/>
        <v>4477.7943666601323</v>
      </c>
      <c r="AN221" s="22">
        <f t="shared" si="122"/>
        <v>1327.2711157528806</v>
      </c>
      <c r="AO221" s="23">
        <f t="shared" si="122"/>
        <v>5805.0654824130124</v>
      </c>
    </row>
    <row r="222" spans="1:41" x14ac:dyDescent="0.25">
      <c r="A222" s="7">
        <v>201</v>
      </c>
      <c r="B222" s="56">
        <f t="shared" si="123"/>
        <v>180863.91567132436</v>
      </c>
      <c r="C222" s="57">
        <f t="shared" si="124"/>
        <v>1050.0462246706545</v>
      </c>
      <c r="D222" s="57">
        <f t="shared" si="125"/>
        <v>165.79192269871402</v>
      </c>
      <c r="E222" s="58">
        <f t="shared" si="111"/>
        <v>1215.8381473693685</v>
      </c>
      <c r="F222" s="56">
        <f t="shared" si="126"/>
        <v>0</v>
      </c>
      <c r="G222" s="57">
        <f t="shared" si="127"/>
        <v>0</v>
      </c>
      <c r="H222" s="57">
        <f t="shared" si="128"/>
        <v>0</v>
      </c>
      <c r="I222" s="58">
        <f t="shared" si="112"/>
        <v>0</v>
      </c>
      <c r="J222" s="56">
        <f t="shared" si="129"/>
        <v>84436.847801583979</v>
      </c>
      <c r="K222" s="57">
        <f t="shared" si="130"/>
        <v>1976.8305345172207</v>
      </c>
      <c r="L222" s="57">
        <f t="shared" si="131"/>
        <v>281.4561593386133</v>
      </c>
      <c r="M222" s="58">
        <f t="shared" si="113"/>
        <v>2258.2866938558341</v>
      </c>
      <c r="N222" s="56">
        <f t="shared" si="132"/>
        <v>0</v>
      </c>
      <c r="O222" s="57">
        <f t="shared" si="133"/>
        <v>0</v>
      </c>
      <c r="P222" s="57">
        <f t="shared" si="134"/>
        <v>0</v>
      </c>
      <c r="Q222" s="58">
        <f t="shared" si="114"/>
        <v>0</v>
      </c>
      <c r="R222" s="84">
        <f t="shared" si="135"/>
        <v>298178.43191018217</v>
      </c>
      <c r="S222" s="85">
        <f t="shared" si="136"/>
        <v>1465.1384491850918</v>
      </c>
      <c r="T222" s="86">
        <f t="shared" si="115"/>
        <v>869.68709307136476</v>
      </c>
      <c r="U222" s="87">
        <f t="shared" si="137"/>
        <v>2334.8255422564566</v>
      </c>
      <c r="V222" s="84">
        <f t="shared" si="138"/>
        <v>0</v>
      </c>
      <c r="W222" s="85">
        <f t="shared" si="139"/>
        <v>0</v>
      </c>
      <c r="X222" s="86">
        <f t="shared" si="116"/>
        <v>0</v>
      </c>
      <c r="Y222" s="87">
        <f t="shared" si="140"/>
        <v>0</v>
      </c>
      <c r="Z222" s="101">
        <f t="shared" si="141"/>
        <v>0</v>
      </c>
      <c r="AA222" s="85">
        <f t="shared" si="142"/>
        <v>0</v>
      </c>
      <c r="AB222" s="86">
        <f t="shared" si="117"/>
        <v>0</v>
      </c>
      <c r="AC222" s="87">
        <f t="shared" si="143"/>
        <v>0</v>
      </c>
      <c r="AD222" s="132">
        <f t="shared" si="146"/>
        <v>0</v>
      </c>
      <c r="AE222" s="132">
        <f t="shared" si="118"/>
        <v>0</v>
      </c>
      <c r="AF222" s="132">
        <f t="shared" si="144"/>
        <v>0</v>
      </c>
      <c r="AG222" s="133">
        <f t="shared" si="119"/>
        <v>0</v>
      </c>
      <c r="AH222" s="124">
        <f t="shared" si="145"/>
        <v>0</v>
      </c>
      <c r="AI222" s="125">
        <f t="shared" si="120"/>
        <v>0</v>
      </c>
      <c r="AJ222" s="125">
        <v>0</v>
      </c>
      <c r="AK222" s="126">
        <f t="shared" si="121"/>
        <v>0</v>
      </c>
      <c r="AL222" s="22">
        <f t="shared" si="122"/>
        <v>563479.19538309053</v>
      </c>
      <c r="AM222" s="22">
        <f t="shared" si="122"/>
        <v>4492.0152083729663</v>
      </c>
      <c r="AN222" s="22">
        <f t="shared" si="122"/>
        <v>1316.935175108692</v>
      </c>
      <c r="AO222" s="23">
        <f t="shared" si="122"/>
        <v>5808.9503834816587</v>
      </c>
    </row>
    <row r="223" spans="1:41" x14ac:dyDescent="0.25">
      <c r="A223" s="7">
        <v>202</v>
      </c>
      <c r="B223" s="56">
        <f t="shared" si="123"/>
        <v>179813.8694466537</v>
      </c>
      <c r="C223" s="57">
        <f t="shared" si="124"/>
        <v>1051.0087670432692</v>
      </c>
      <c r="D223" s="57">
        <f t="shared" si="125"/>
        <v>164.82938032609923</v>
      </c>
      <c r="E223" s="58">
        <f t="shared" si="111"/>
        <v>1215.8381473693685</v>
      </c>
      <c r="F223" s="56">
        <f t="shared" si="126"/>
        <v>0</v>
      </c>
      <c r="G223" s="57">
        <f t="shared" si="127"/>
        <v>0</v>
      </c>
      <c r="H223" s="57">
        <f t="shared" si="128"/>
        <v>0</v>
      </c>
      <c r="I223" s="58">
        <f t="shared" si="112"/>
        <v>0</v>
      </c>
      <c r="J223" s="56">
        <f t="shared" si="129"/>
        <v>82460.017267066753</v>
      </c>
      <c r="K223" s="57">
        <f t="shared" si="130"/>
        <v>1983.4199696322783</v>
      </c>
      <c r="L223" s="57">
        <f t="shared" si="131"/>
        <v>274.86672422355588</v>
      </c>
      <c r="M223" s="58">
        <f t="shared" si="113"/>
        <v>2258.2866938558341</v>
      </c>
      <c r="N223" s="56">
        <f t="shared" si="132"/>
        <v>0</v>
      </c>
      <c r="O223" s="57">
        <f t="shared" si="133"/>
        <v>0</v>
      </c>
      <c r="P223" s="57">
        <f t="shared" si="134"/>
        <v>0</v>
      </c>
      <c r="Q223" s="58">
        <f t="shared" si="114"/>
        <v>0</v>
      </c>
      <c r="R223" s="84">
        <f t="shared" si="135"/>
        <v>297207.81561676541</v>
      </c>
      <c r="S223" s="85">
        <f t="shared" si="136"/>
        <v>1471.8607892779851</v>
      </c>
      <c r="T223" s="86">
        <f t="shared" si="115"/>
        <v>866.8561288822325</v>
      </c>
      <c r="U223" s="87">
        <f t="shared" si="137"/>
        <v>2338.7169181602176</v>
      </c>
      <c r="V223" s="84">
        <f t="shared" si="138"/>
        <v>0</v>
      </c>
      <c r="W223" s="85">
        <f t="shared" si="139"/>
        <v>0</v>
      </c>
      <c r="X223" s="86">
        <f t="shared" si="116"/>
        <v>0</v>
      </c>
      <c r="Y223" s="87">
        <f t="shared" si="140"/>
        <v>0</v>
      </c>
      <c r="Z223" s="101">
        <f t="shared" si="141"/>
        <v>0</v>
      </c>
      <c r="AA223" s="85">
        <f t="shared" si="142"/>
        <v>0</v>
      </c>
      <c r="AB223" s="86">
        <f t="shared" si="117"/>
        <v>0</v>
      </c>
      <c r="AC223" s="87">
        <f t="shared" si="143"/>
        <v>0</v>
      </c>
      <c r="AD223" s="132">
        <f t="shared" si="146"/>
        <v>0</v>
      </c>
      <c r="AE223" s="132">
        <f t="shared" si="118"/>
        <v>0</v>
      </c>
      <c r="AF223" s="132">
        <f t="shared" si="144"/>
        <v>0</v>
      </c>
      <c r="AG223" s="133">
        <f t="shared" si="119"/>
        <v>0</v>
      </c>
      <c r="AH223" s="124">
        <f t="shared" si="145"/>
        <v>0</v>
      </c>
      <c r="AI223" s="125">
        <f t="shared" si="120"/>
        <v>0</v>
      </c>
      <c r="AJ223" s="125">
        <v>0</v>
      </c>
      <c r="AK223" s="126">
        <f t="shared" si="121"/>
        <v>0</v>
      </c>
      <c r="AL223" s="22">
        <f t="shared" si="122"/>
        <v>559481.70233048592</v>
      </c>
      <c r="AM223" s="22">
        <f t="shared" si="122"/>
        <v>4506.2895259535326</v>
      </c>
      <c r="AN223" s="22">
        <f t="shared" si="122"/>
        <v>1306.5522334318875</v>
      </c>
      <c r="AO223" s="23">
        <f t="shared" si="122"/>
        <v>5812.8417593854201</v>
      </c>
    </row>
    <row r="224" spans="1:41" x14ac:dyDescent="0.25">
      <c r="A224" s="7">
        <v>203</v>
      </c>
      <c r="B224" s="56">
        <f t="shared" si="123"/>
        <v>178762.86067961043</v>
      </c>
      <c r="C224" s="57">
        <f t="shared" si="124"/>
        <v>1051.9721917463921</v>
      </c>
      <c r="D224" s="57">
        <f t="shared" si="125"/>
        <v>163.86595562297623</v>
      </c>
      <c r="E224" s="58">
        <f t="shared" si="111"/>
        <v>1215.8381473693685</v>
      </c>
      <c r="F224" s="56">
        <f t="shared" si="126"/>
        <v>0</v>
      </c>
      <c r="G224" s="57">
        <f t="shared" si="127"/>
        <v>0</v>
      </c>
      <c r="H224" s="57">
        <f t="shared" si="128"/>
        <v>0</v>
      </c>
      <c r="I224" s="58">
        <f t="shared" si="112"/>
        <v>0</v>
      </c>
      <c r="J224" s="56">
        <f t="shared" si="129"/>
        <v>80476.597297434477</v>
      </c>
      <c r="K224" s="57">
        <f t="shared" si="130"/>
        <v>1990.0313695310524</v>
      </c>
      <c r="L224" s="57">
        <f t="shared" si="131"/>
        <v>268.25532432478161</v>
      </c>
      <c r="M224" s="58">
        <f t="shared" si="113"/>
        <v>2258.2866938558341</v>
      </c>
      <c r="N224" s="56">
        <f t="shared" si="132"/>
        <v>0</v>
      </c>
      <c r="O224" s="57">
        <f t="shared" si="133"/>
        <v>0</v>
      </c>
      <c r="P224" s="57">
        <f t="shared" si="134"/>
        <v>0</v>
      </c>
      <c r="Q224" s="58">
        <f t="shared" si="114"/>
        <v>0</v>
      </c>
      <c r="R224" s="84">
        <f t="shared" si="135"/>
        <v>296228.84808553325</v>
      </c>
      <c r="S224" s="85">
        <f t="shared" si="136"/>
        <v>1478.6139727743462</v>
      </c>
      <c r="T224" s="86">
        <f t="shared" si="115"/>
        <v>864.00080691613869</v>
      </c>
      <c r="U224" s="87">
        <f t="shared" si="137"/>
        <v>2342.6147796904847</v>
      </c>
      <c r="V224" s="84">
        <f t="shared" si="138"/>
        <v>0</v>
      </c>
      <c r="W224" s="85">
        <f t="shared" si="139"/>
        <v>0</v>
      </c>
      <c r="X224" s="86">
        <f t="shared" si="116"/>
        <v>0</v>
      </c>
      <c r="Y224" s="87">
        <f t="shared" si="140"/>
        <v>0</v>
      </c>
      <c r="Z224" s="101">
        <f t="shared" si="141"/>
        <v>0</v>
      </c>
      <c r="AA224" s="85">
        <f t="shared" si="142"/>
        <v>0</v>
      </c>
      <c r="AB224" s="86">
        <f t="shared" si="117"/>
        <v>0</v>
      </c>
      <c r="AC224" s="87">
        <f t="shared" si="143"/>
        <v>0</v>
      </c>
      <c r="AD224" s="132">
        <f t="shared" si="146"/>
        <v>0</v>
      </c>
      <c r="AE224" s="132">
        <f t="shared" si="118"/>
        <v>0</v>
      </c>
      <c r="AF224" s="132">
        <f t="shared" si="144"/>
        <v>0</v>
      </c>
      <c r="AG224" s="133">
        <f t="shared" si="119"/>
        <v>0</v>
      </c>
      <c r="AH224" s="124">
        <f t="shared" si="145"/>
        <v>0</v>
      </c>
      <c r="AI224" s="125">
        <f t="shared" si="120"/>
        <v>0</v>
      </c>
      <c r="AJ224" s="125">
        <v>0</v>
      </c>
      <c r="AK224" s="126">
        <f t="shared" si="121"/>
        <v>0</v>
      </c>
      <c r="AL224" s="22">
        <f t="shared" si="122"/>
        <v>555468.30606257822</v>
      </c>
      <c r="AM224" s="22">
        <f t="shared" si="122"/>
        <v>4520.6175340517912</v>
      </c>
      <c r="AN224" s="22">
        <f t="shared" si="122"/>
        <v>1296.1220868638966</v>
      </c>
      <c r="AO224" s="23">
        <f t="shared" si="122"/>
        <v>5816.7396209156868</v>
      </c>
    </row>
    <row r="225" spans="1:41" x14ac:dyDescent="0.25">
      <c r="A225" s="7">
        <v>204</v>
      </c>
      <c r="B225" s="56">
        <f t="shared" si="123"/>
        <v>177710.88848786402</v>
      </c>
      <c r="C225" s="57">
        <f t="shared" si="124"/>
        <v>1052.9364995888263</v>
      </c>
      <c r="D225" s="57">
        <f t="shared" si="125"/>
        <v>162.90164778054205</v>
      </c>
      <c r="E225" s="58">
        <f t="shared" si="111"/>
        <v>1215.8381473693685</v>
      </c>
      <c r="F225" s="56">
        <f t="shared" si="126"/>
        <v>0</v>
      </c>
      <c r="G225" s="57">
        <f t="shared" si="127"/>
        <v>0</v>
      </c>
      <c r="H225" s="57">
        <f t="shared" si="128"/>
        <v>0</v>
      </c>
      <c r="I225" s="58">
        <f t="shared" si="112"/>
        <v>0</v>
      </c>
      <c r="J225" s="56">
        <f t="shared" si="129"/>
        <v>78486.56592790343</v>
      </c>
      <c r="K225" s="57">
        <f t="shared" si="130"/>
        <v>1996.6648074294894</v>
      </c>
      <c r="L225" s="57">
        <f t="shared" si="131"/>
        <v>261.62188642634476</v>
      </c>
      <c r="M225" s="58">
        <f t="shared" si="113"/>
        <v>2258.2866938558341</v>
      </c>
      <c r="N225" s="56">
        <f t="shared" si="132"/>
        <v>0</v>
      </c>
      <c r="O225" s="57">
        <f t="shared" si="133"/>
        <v>0</v>
      </c>
      <c r="P225" s="57">
        <f t="shared" si="134"/>
        <v>0</v>
      </c>
      <c r="Q225" s="58">
        <f t="shared" si="114"/>
        <v>0</v>
      </c>
      <c r="R225" s="84">
        <f t="shared" si="135"/>
        <v>295241.48450294684</v>
      </c>
      <c r="S225" s="85">
        <f t="shared" si="136"/>
        <v>1485.3981411897075</v>
      </c>
      <c r="T225" s="86">
        <f t="shared" si="115"/>
        <v>861.12099646692832</v>
      </c>
      <c r="U225" s="87">
        <f t="shared" si="137"/>
        <v>2346.5191376566358</v>
      </c>
      <c r="V225" s="84">
        <f t="shared" si="138"/>
        <v>0</v>
      </c>
      <c r="W225" s="85">
        <f t="shared" si="139"/>
        <v>0</v>
      </c>
      <c r="X225" s="86">
        <f t="shared" si="116"/>
        <v>0</v>
      </c>
      <c r="Y225" s="87">
        <f t="shared" si="140"/>
        <v>0</v>
      </c>
      <c r="Z225" s="101">
        <f t="shared" si="141"/>
        <v>0</v>
      </c>
      <c r="AA225" s="85">
        <f t="shared" si="142"/>
        <v>0</v>
      </c>
      <c r="AB225" s="86">
        <f t="shared" si="117"/>
        <v>0</v>
      </c>
      <c r="AC225" s="87">
        <f t="shared" si="143"/>
        <v>0</v>
      </c>
      <c r="AD225" s="132">
        <f t="shared" si="146"/>
        <v>0</v>
      </c>
      <c r="AE225" s="132">
        <f t="shared" si="118"/>
        <v>0</v>
      </c>
      <c r="AF225" s="132">
        <f t="shared" si="144"/>
        <v>0</v>
      </c>
      <c r="AG225" s="133">
        <f t="shared" si="119"/>
        <v>0</v>
      </c>
      <c r="AH225" s="124">
        <f t="shared" si="145"/>
        <v>0</v>
      </c>
      <c r="AI225" s="125">
        <f t="shared" si="120"/>
        <v>0</v>
      </c>
      <c r="AJ225" s="125">
        <v>0</v>
      </c>
      <c r="AK225" s="126">
        <f t="shared" si="121"/>
        <v>0</v>
      </c>
      <c r="AL225" s="22">
        <f t="shared" si="122"/>
        <v>551438.9389187143</v>
      </c>
      <c r="AM225" s="22">
        <f t="shared" si="122"/>
        <v>4534.9994482080238</v>
      </c>
      <c r="AN225" s="22">
        <f t="shared" si="122"/>
        <v>1285.6445306738151</v>
      </c>
      <c r="AO225" s="23">
        <f t="shared" si="122"/>
        <v>5820.6439788818388</v>
      </c>
    </row>
    <row r="226" spans="1:41" x14ac:dyDescent="0.25">
      <c r="A226" s="7">
        <v>205</v>
      </c>
      <c r="B226" s="56">
        <f t="shared" si="123"/>
        <v>176657.95198827519</v>
      </c>
      <c r="C226" s="57">
        <f t="shared" si="124"/>
        <v>1053.9016913801163</v>
      </c>
      <c r="D226" s="57">
        <f t="shared" si="125"/>
        <v>161.93645598925227</v>
      </c>
      <c r="E226" s="58">
        <f t="shared" si="111"/>
        <v>1215.8381473693685</v>
      </c>
      <c r="F226" s="56">
        <f t="shared" si="126"/>
        <v>0</v>
      </c>
      <c r="G226" s="57">
        <f t="shared" si="127"/>
        <v>0</v>
      </c>
      <c r="H226" s="57">
        <f t="shared" si="128"/>
        <v>0</v>
      </c>
      <c r="I226" s="58">
        <f t="shared" si="112"/>
        <v>0</v>
      </c>
      <c r="J226" s="56">
        <f t="shared" si="129"/>
        <v>76489.901120473936</v>
      </c>
      <c r="K226" s="57">
        <f t="shared" si="130"/>
        <v>2003.3203567875876</v>
      </c>
      <c r="L226" s="57">
        <f t="shared" si="131"/>
        <v>254.96633706824647</v>
      </c>
      <c r="M226" s="58">
        <f t="shared" si="113"/>
        <v>2258.2866938558341</v>
      </c>
      <c r="N226" s="56">
        <f t="shared" si="132"/>
        <v>0</v>
      </c>
      <c r="O226" s="57">
        <f t="shared" si="133"/>
        <v>0</v>
      </c>
      <c r="P226" s="57">
        <f t="shared" si="134"/>
        <v>0</v>
      </c>
      <c r="Q226" s="58">
        <f t="shared" si="114"/>
        <v>0</v>
      </c>
      <c r="R226" s="84">
        <f t="shared" si="135"/>
        <v>294245.67983902676</v>
      </c>
      <c r="S226" s="85">
        <f t="shared" si="136"/>
        <v>1492.213436688902</v>
      </c>
      <c r="T226" s="86">
        <f t="shared" si="115"/>
        <v>858.21656619716146</v>
      </c>
      <c r="U226" s="87">
        <f t="shared" si="137"/>
        <v>2350.4300028860634</v>
      </c>
      <c r="V226" s="84">
        <f t="shared" si="138"/>
        <v>0</v>
      </c>
      <c r="W226" s="85">
        <f t="shared" si="139"/>
        <v>0</v>
      </c>
      <c r="X226" s="86">
        <f t="shared" si="116"/>
        <v>0</v>
      </c>
      <c r="Y226" s="87">
        <f t="shared" si="140"/>
        <v>0</v>
      </c>
      <c r="Z226" s="101">
        <f t="shared" si="141"/>
        <v>0</v>
      </c>
      <c r="AA226" s="85">
        <f t="shared" si="142"/>
        <v>0</v>
      </c>
      <c r="AB226" s="86">
        <f t="shared" si="117"/>
        <v>0</v>
      </c>
      <c r="AC226" s="87">
        <f t="shared" si="143"/>
        <v>0</v>
      </c>
      <c r="AD226" s="132">
        <f t="shared" si="146"/>
        <v>0</v>
      </c>
      <c r="AE226" s="132">
        <f t="shared" si="118"/>
        <v>0</v>
      </c>
      <c r="AF226" s="132">
        <f t="shared" si="144"/>
        <v>0</v>
      </c>
      <c r="AG226" s="133">
        <f t="shared" si="119"/>
        <v>0</v>
      </c>
      <c r="AH226" s="124">
        <f t="shared" si="145"/>
        <v>0</v>
      </c>
      <c r="AI226" s="125">
        <f t="shared" si="120"/>
        <v>0</v>
      </c>
      <c r="AJ226" s="125">
        <v>0</v>
      </c>
      <c r="AK226" s="126">
        <f t="shared" si="121"/>
        <v>0</v>
      </c>
      <c r="AL226" s="22">
        <f t="shared" si="122"/>
        <v>547393.53294777591</v>
      </c>
      <c r="AM226" s="22">
        <f t="shared" si="122"/>
        <v>4549.4354848566063</v>
      </c>
      <c r="AN226" s="22">
        <f t="shared" si="122"/>
        <v>1275.1193592546601</v>
      </c>
      <c r="AO226" s="23">
        <f t="shared" si="122"/>
        <v>5824.554844111266</v>
      </c>
    </row>
    <row r="227" spans="1:41" x14ac:dyDescent="0.25">
      <c r="A227" s="7">
        <v>206</v>
      </c>
      <c r="B227" s="56">
        <f t="shared" si="123"/>
        <v>175604.05029689509</v>
      </c>
      <c r="C227" s="57">
        <f t="shared" si="124"/>
        <v>1054.8677679305479</v>
      </c>
      <c r="D227" s="57">
        <f t="shared" si="125"/>
        <v>160.97037943882052</v>
      </c>
      <c r="E227" s="58">
        <f t="shared" si="111"/>
        <v>1215.8381473693685</v>
      </c>
      <c r="F227" s="56">
        <f t="shared" si="126"/>
        <v>0</v>
      </c>
      <c r="G227" s="57">
        <f t="shared" si="127"/>
        <v>0</v>
      </c>
      <c r="H227" s="57">
        <f t="shared" si="128"/>
        <v>0</v>
      </c>
      <c r="I227" s="58">
        <f t="shared" si="112"/>
        <v>0</v>
      </c>
      <c r="J227" s="56">
        <f t="shared" si="129"/>
        <v>74486.580763686346</v>
      </c>
      <c r="K227" s="57">
        <f t="shared" si="130"/>
        <v>2009.9980913102129</v>
      </c>
      <c r="L227" s="57">
        <f t="shared" si="131"/>
        <v>248.28860254562116</v>
      </c>
      <c r="M227" s="58">
        <f t="shared" si="113"/>
        <v>2258.2866938558341</v>
      </c>
      <c r="N227" s="56">
        <f t="shared" si="132"/>
        <v>0</v>
      </c>
      <c r="O227" s="57">
        <f t="shared" si="133"/>
        <v>0</v>
      </c>
      <c r="P227" s="57">
        <f t="shared" si="134"/>
        <v>0</v>
      </c>
      <c r="Q227" s="58">
        <f t="shared" si="114"/>
        <v>0</v>
      </c>
      <c r="R227" s="84">
        <f t="shared" si="135"/>
        <v>293241.38884634181</v>
      </c>
      <c r="S227" s="85">
        <f t="shared" si="136"/>
        <v>1499.0600020890436</v>
      </c>
      <c r="T227" s="86">
        <f t="shared" si="115"/>
        <v>855.28738413516362</v>
      </c>
      <c r="U227" s="87">
        <f t="shared" si="137"/>
        <v>2354.3473862242072</v>
      </c>
      <c r="V227" s="84">
        <f t="shared" si="138"/>
        <v>0</v>
      </c>
      <c r="W227" s="85">
        <f t="shared" si="139"/>
        <v>0</v>
      </c>
      <c r="X227" s="86">
        <f t="shared" si="116"/>
        <v>0</v>
      </c>
      <c r="Y227" s="87">
        <f t="shared" si="140"/>
        <v>0</v>
      </c>
      <c r="Z227" s="101">
        <f t="shared" si="141"/>
        <v>0</v>
      </c>
      <c r="AA227" s="85">
        <f t="shared" si="142"/>
        <v>0</v>
      </c>
      <c r="AB227" s="86">
        <f t="shared" si="117"/>
        <v>0</v>
      </c>
      <c r="AC227" s="87">
        <f t="shared" si="143"/>
        <v>0</v>
      </c>
      <c r="AD227" s="132">
        <f t="shared" si="146"/>
        <v>0</v>
      </c>
      <c r="AE227" s="132">
        <f t="shared" si="118"/>
        <v>0</v>
      </c>
      <c r="AF227" s="132">
        <f t="shared" si="144"/>
        <v>0</v>
      </c>
      <c r="AG227" s="133">
        <f t="shared" si="119"/>
        <v>0</v>
      </c>
      <c r="AH227" s="124">
        <f t="shared" si="145"/>
        <v>0</v>
      </c>
      <c r="AI227" s="125">
        <f t="shared" si="120"/>
        <v>0</v>
      </c>
      <c r="AJ227" s="125">
        <v>0</v>
      </c>
      <c r="AK227" s="126">
        <f t="shared" si="121"/>
        <v>0</v>
      </c>
      <c r="AL227" s="22">
        <f t="shared" si="122"/>
        <v>543332.01990692317</v>
      </c>
      <c r="AM227" s="22">
        <f t="shared" si="122"/>
        <v>4563.9258613298043</v>
      </c>
      <c r="AN227" s="22">
        <f t="shared" si="122"/>
        <v>1264.5463661196054</v>
      </c>
      <c r="AO227" s="23">
        <f t="shared" si="122"/>
        <v>5828.4722274494097</v>
      </c>
    </row>
    <row r="228" spans="1:41" x14ac:dyDescent="0.25">
      <c r="A228" s="7">
        <v>207</v>
      </c>
      <c r="B228" s="56">
        <f t="shared" si="123"/>
        <v>174549.18252896453</v>
      </c>
      <c r="C228" s="57">
        <f t="shared" si="124"/>
        <v>1055.8347300511509</v>
      </c>
      <c r="D228" s="57">
        <f t="shared" si="125"/>
        <v>160.00341731821752</v>
      </c>
      <c r="E228" s="58">
        <f t="shared" si="111"/>
        <v>1215.8381473693685</v>
      </c>
      <c r="F228" s="56">
        <f t="shared" si="126"/>
        <v>0</v>
      </c>
      <c r="G228" s="57">
        <f t="shared" si="127"/>
        <v>0</v>
      </c>
      <c r="H228" s="57">
        <f t="shared" si="128"/>
        <v>0</v>
      </c>
      <c r="I228" s="58">
        <f t="shared" si="112"/>
        <v>0</v>
      </c>
      <c r="J228" s="56">
        <f t="shared" si="129"/>
        <v>72476.582672376127</v>
      </c>
      <c r="K228" s="57">
        <f t="shared" si="130"/>
        <v>2016.6980849479137</v>
      </c>
      <c r="L228" s="57">
        <f t="shared" si="131"/>
        <v>241.58860890792045</v>
      </c>
      <c r="M228" s="58">
        <f t="shared" si="113"/>
        <v>2258.2866938558341</v>
      </c>
      <c r="N228" s="56">
        <f t="shared" si="132"/>
        <v>0</v>
      </c>
      <c r="O228" s="57">
        <f t="shared" si="133"/>
        <v>0</v>
      </c>
      <c r="P228" s="57">
        <f t="shared" si="134"/>
        <v>0</v>
      </c>
      <c r="Q228" s="58">
        <f t="shared" si="114"/>
        <v>0</v>
      </c>
      <c r="R228" s="84">
        <f t="shared" si="135"/>
        <v>292228.56605899316</v>
      </c>
      <c r="S228" s="85">
        <f t="shared" si="136"/>
        <v>1505.9379808625176</v>
      </c>
      <c r="T228" s="86">
        <f t="shared" si="115"/>
        <v>852.33331767206346</v>
      </c>
      <c r="U228" s="87">
        <f t="shared" si="137"/>
        <v>2358.2712985345811</v>
      </c>
      <c r="V228" s="84">
        <f t="shared" si="138"/>
        <v>0</v>
      </c>
      <c r="W228" s="85">
        <f t="shared" si="139"/>
        <v>0</v>
      </c>
      <c r="X228" s="86">
        <f t="shared" si="116"/>
        <v>0</v>
      </c>
      <c r="Y228" s="87">
        <f t="shared" si="140"/>
        <v>0</v>
      </c>
      <c r="Z228" s="101">
        <f t="shared" si="141"/>
        <v>0</v>
      </c>
      <c r="AA228" s="85">
        <f t="shared" si="142"/>
        <v>0</v>
      </c>
      <c r="AB228" s="86">
        <f t="shared" si="117"/>
        <v>0</v>
      </c>
      <c r="AC228" s="87">
        <f t="shared" si="143"/>
        <v>0</v>
      </c>
      <c r="AD228" s="132">
        <f t="shared" si="146"/>
        <v>0</v>
      </c>
      <c r="AE228" s="132">
        <f t="shared" si="118"/>
        <v>0</v>
      </c>
      <c r="AF228" s="132">
        <f t="shared" si="144"/>
        <v>0</v>
      </c>
      <c r="AG228" s="133">
        <f t="shared" si="119"/>
        <v>0</v>
      </c>
      <c r="AH228" s="124">
        <f t="shared" si="145"/>
        <v>0</v>
      </c>
      <c r="AI228" s="125">
        <f t="shared" si="120"/>
        <v>0</v>
      </c>
      <c r="AJ228" s="125">
        <v>0</v>
      </c>
      <c r="AK228" s="126">
        <f t="shared" si="121"/>
        <v>0</v>
      </c>
      <c r="AL228" s="22">
        <f t="shared" si="122"/>
        <v>539254.33126033377</v>
      </c>
      <c r="AM228" s="22">
        <f t="shared" si="122"/>
        <v>4578.4707958615818</v>
      </c>
      <c r="AN228" s="22">
        <f t="shared" si="122"/>
        <v>1253.9253438982014</v>
      </c>
      <c r="AO228" s="23">
        <f t="shared" si="122"/>
        <v>5832.3961397597832</v>
      </c>
    </row>
    <row r="229" spans="1:41" x14ac:dyDescent="0.25">
      <c r="A229" s="7">
        <v>208</v>
      </c>
      <c r="B229" s="56">
        <f t="shared" si="123"/>
        <v>173493.3477989134</v>
      </c>
      <c r="C229" s="57">
        <f t="shared" si="124"/>
        <v>1056.8025785536979</v>
      </c>
      <c r="D229" s="57">
        <f t="shared" si="125"/>
        <v>159.03556881567064</v>
      </c>
      <c r="E229" s="58">
        <f t="shared" si="111"/>
        <v>1215.8381473693685</v>
      </c>
      <c r="F229" s="56">
        <f t="shared" si="126"/>
        <v>0</v>
      </c>
      <c r="G229" s="57">
        <f t="shared" si="127"/>
        <v>0</v>
      </c>
      <c r="H229" s="57">
        <f t="shared" si="128"/>
        <v>0</v>
      </c>
      <c r="I229" s="58">
        <f t="shared" si="112"/>
        <v>0</v>
      </c>
      <c r="J229" s="56">
        <f t="shared" si="129"/>
        <v>70459.884587428212</v>
      </c>
      <c r="K229" s="57">
        <f t="shared" si="130"/>
        <v>2023.42041189774</v>
      </c>
      <c r="L229" s="57">
        <f t="shared" si="131"/>
        <v>234.86628195809405</v>
      </c>
      <c r="M229" s="58">
        <f t="shared" si="113"/>
        <v>2258.2866938558341</v>
      </c>
      <c r="N229" s="56">
        <f t="shared" si="132"/>
        <v>0</v>
      </c>
      <c r="O229" s="57">
        <f t="shared" si="133"/>
        <v>0</v>
      </c>
      <c r="P229" s="57">
        <f t="shared" si="134"/>
        <v>0</v>
      </c>
      <c r="Q229" s="58">
        <f t="shared" si="114"/>
        <v>0</v>
      </c>
      <c r="R229" s="84">
        <f t="shared" si="135"/>
        <v>291207.16579159419</v>
      </c>
      <c r="S229" s="85">
        <f t="shared" si="136"/>
        <v>1512.8475171399891</v>
      </c>
      <c r="T229" s="86">
        <f t="shared" si="115"/>
        <v>849.35423355881642</v>
      </c>
      <c r="U229" s="87">
        <f t="shared" si="137"/>
        <v>2362.2017506988054</v>
      </c>
      <c r="V229" s="84">
        <f t="shared" si="138"/>
        <v>0</v>
      </c>
      <c r="W229" s="85">
        <f t="shared" si="139"/>
        <v>0</v>
      </c>
      <c r="X229" s="86">
        <f t="shared" si="116"/>
        <v>0</v>
      </c>
      <c r="Y229" s="87">
        <f t="shared" si="140"/>
        <v>0</v>
      </c>
      <c r="Z229" s="101">
        <f t="shared" si="141"/>
        <v>0</v>
      </c>
      <c r="AA229" s="85">
        <f t="shared" si="142"/>
        <v>0</v>
      </c>
      <c r="AB229" s="86">
        <f t="shared" si="117"/>
        <v>0</v>
      </c>
      <c r="AC229" s="87">
        <f t="shared" si="143"/>
        <v>0</v>
      </c>
      <c r="AD229" s="132">
        <f t="shared" si="146"/>
        <v>0</v>
      </c>
      <c r="AE229" s="132">
        <f t="shared" si="118"/>
        <v>0</v>
      </c>
      <c r="AF229" s="132">
        <f t="shared" si="144"/>
        <v>0</v>
      </c>
      <c r="AG229" s="133">
        <f t="shared" si="119"/>
        <v>0</v>
      </c>
      <c r="AH229" s="124">
        <f t="shared" si="145"/>
        <v>0</v>
      </c>
      <c r="AI229" s="125">
        <f t="shared" si="120"/>
        <v>0</v>
      </c>
      <c r="AJ229" s="125">
        <v>0</v>
      </c>
      <c r="AK229" s="126">
        <f t="shared" si="121"/>
        <v>0</v>
      </c>
      <c r="AL229" s="22">
        <f t="shared" si="122"/>
        <v>535160.39817793574</v>
      </c>
      <c r="AM229" s="22">
        <f t="shared" si="122"/>
        <v>4593.0705075914266</v>
      </c>
      <c r="AN229" s="22">
        <f t="shared" si="122"/>
        <v>1243.2560843325812</v>
      </c>
      <c r="AO229" s="23">
        <f t="shared" si="122"/>
        <v>5836.3265919240075</v>
      </c>
    </row>
    <row r="230" spans="1:41" x14ac:dyDescent="0.25">
      <c r="A230" s="7">
        <v>209</v>
      </c>
      <c r="B230" s="56">
        <f t="shared" si="123"/>
        <v>172436.54522035969</v>
      </c>
      <c r="C230" s="57">
        <f t="shared" si="124"/>
        <v>1057.7713142507055</v>
      </c>
      <c r="D230" s="57">
        <f t="shared" si="125"/>
        <v>158.06683311866306</v>
      </c>
      <c r="E230" s="58">
        <f t="shared" si="111"/>
        <v>1215.8381473693685</v>
      </c>
      <c r="F230" s="56">
        <f t="shared" si="126"/>
        <v>0</v>
      </c>
      <c r="G230" s="57">
        <f t="shared" si="127"/>
        <v>0</v>
      </c>
      <c r="H230" s="57">
        <f t="shared" si="128"/>
        <v>0</v>
      </c>
      <c r="I230" s="58">
        <f t="shared" si="112"/>
        <v>0</v>
      </c>
      <c r="J230" s="56">
        <f t="shared" si="129"/>
        <v>68436.464175530476</v>
      </c>
      <c r="K230" s="57">
        <f t="shared" si="130"/>
        <v>2030.1651466040657</v>
      </c>
      <c r="L230" s="57">
        <f t="shared" si="131"/>
        <v>228.12154725176828</v>
      </c>
      <c r="M230" s="58">
        <f t="shared" si="113"/>
        <v>2258.2866938558341</v>
      </c>
      <c r="N230" s="56">
        <f t="shared" si="132"/>
        <v>0</v>
      </c>
      <c r="O230" s="57">
        <f t="shared" si="133"/>
        <v>0</v>
      </c>
      <c r="P230" s="57">
        <f t="shared" si="134"/>
        <v>0</v>
      </c>
      <c r="Q230" s="58">
        <f t="shared" si="114"/>
        <v>0</v>
      </c>
      <c r="R230" s="84">
        <f t="shared" si="135"/>
        <v>290177.14213824499</v>
      </c>
      <c r="S230" s="85">
        <f t="shared" si="136"/>
        <v>1519.7887557134222</v>
      </c>
      <c r="T230" s="86">
        <f t="shared" si="115"/>
        <v>846.34999790321456</v>
      </c>
      <c r="U230" s="87">
        <f t="shared" si="137"/>
        <v>2366.1387536166367</v>
      </c>
      <c r="V230" s="84">
        <f t="shared" si="138"/>
        <v>0</v>
      </c>
      <c r="W230" s="85">
        <f t="shared" si="139"/>
        <v>0</v>
      </c>
      <c r="X230" s="86">
        <f t="shared" si="116"/>
        <v>0</v>
      </c>
      <c r="Y230" s="87">
        <f t="shared" si="140"/>
        <v>0</v>
      </c>
      <c r="Z230" s="101">
        <f t="shared" si="141"/>
        <v>0</v>
      </c>
      <c r="AA230" s="85">
        <f t="shared" si="142"/>
        <v>0</v>
      </c>
      <c r="AB230" s="86">
        <f t="shared" si="117"/>
        <v>0</v>
      </c>
      <c r="AC230" s="87">
        <f t="shared" si="143"/>
        <v>0</v>
      </c>
      <c r="AD230" s="132">
        <f t="shared" si="146"/>
        <v>0</v>
      </c>
      <c r="AE230" s="132">
        <f t="shared" si="118"/>
        <v>0</v>
      </c>
      <c r="AF230" s="132">
        <f t="shared" si="144"/>
        <v>0</v>
      </c>
      <c r="AG230" s="133">
        <f t="shared" si="119"/>
        <v>0</v>
      </c>
      <c r="AH230" s="124">
        <f t="shared" si="145"/>
        <v>0</v>
      </c>
      <c r="AI230" s="125">
        <f t="shared" si="120"/>
        <v>0</v>
      </c>
      <c r="AJ230" s="125">
        <v>0</v>
      </c>
      <c r="AK230" s="126">
        <f t="shared" si="121"/>
        <v>0</v>
      </c>
      <c r="AL230" s="22">
        <f t="shared" si="122"/>
        <v>531050.15153413522</v>
      </c>
      <c r="AM230" s="22">
        <f t="shared" si="122"/>
        <v>4607.725216568193</v>
      </c>
      <c r="AN230" s="22">
        <f t="shared" si="122"/>
        <v>1232.5383782736458</v>
      </c>
      <c r="AO230" s="23">
        <f t="shared" si="122"/>
        <v>5840.2635948418392</v>
      </c>
    </row>
    <row r="231" spans="1:41" x14ac:dyDescent="0.25">
      <c r="A231" s="7">
        <v>210</v>
      </c>
      <c r="B231" s="56">
        <f t="shared" si="123"/>
        <v>171378.77390610898</v>
      </c>
      <c r="C231" s="57">
        <f t="shared" si="124"/>
        <v>1058.7409379554351</v>
      </c>
      <c r="D231" s="57">
        <f t="shared" si="125"/>
        <v>157.09720941393326</v>
      </c>
      <c r="E231" s="58">
        <f t="shared" si="111"/>
        <v>1215.8381473693685</v>
      </c>
      <c r="F231" s="56">
        <f t="shared" si="126"/>
        <v>0</v>
      </c>
      <c r="G231" s="57">
        <f t="shared" si="127"/>
        <v>0</v>
      </c>
      <c r="H231" s="57">
        <f t="shared" si="128"/>
        <v>0</v>
      </c>
      <c r="I231" s="58">
        <f t="shared" si="112"/>
        <v>0</v>
      </c>
      <c r="J231" s="56">
        <f t="shared" si="129"/>
        <v>66406.299028926413</v>
      </c>
      <c r="K231" s="57">
        <f t="shared" si="130"/>
        <v>2036.9323637594127</v>
      </c>
      <c r="L231" s="57">
        <f t="shared" si="131"/>
        <v>221.35433009642139</v>
      </c>
      <c r="M231" s="58">
        <f t="shared" si="113"/>
        <v>2258.2866938558341</v>
      </c>
      <c r="N231" s="56">
        <f t="shared" si="132"/>
        <v>0</v>
      </c>
      <c r="O231" s="57">
        <f t="shared" si="133"/>
        <v>0</v>
      </c>
      <c r="P231" s="57">
        <f t="shared" si="134"/>
        <v>0</v>
      </c>
      <c r="Q231" s="58">
        <f t="shared" si="114"/>
        <v>0</v>
      </c>
      <c r="R231" s="84">
        <f t="shared" si="135"/>
        <v>289138.44897150242</v>
      </c>
      <c r="S231" s="85">
        <f t="shared" si="136"/>
        <v>1526.7618420391159</v>
      </c>
      <c r="T231" s="86">
        <f t="shared" si="115"/>
        <v>843.32047616688214</v>
      </c>
      <c r="U231" s="87">
        <f t="shared" si="137"/>
        <v>2370.082318205998</v>
      </c>
      <c r="V231" s="84">
        <f t="shared" si="138"/>
        <v>0</v>
      </c>
      <c r="W231" s="85">
        <f t="shared" si="139"/>
        <v>0</v>
      </c>
      <c r="X231" s="86">
        <f t="shared" si="116"/>
        <v>0</v>
      </c>
      <c r="Y231" s="87">
        <f t="shared" si="140"/>
        <v>0</v>
      </c>
      <c r="Z231" s="101">
        <f t="shared" si="141"/>
        <v>0</v>
      </c>
      <c r="AA231" s="85">
        <f t="shared" si="142"/>
        <v>0</v>
      </c>
      <c r="AB231" s="86">
        <f t="shared" si="117"/>
        <v>0</v>
      </c>
      <c r="AC231" s="87">
        <f t="shared" si="143"/>
        <v>0</v>
      </c>
      <c r="AD231" s="132">
        <f t="shared" si="146"/>
        <v>0</v>
      </c>
      <c r="AE231" s="132">
        <f t="shared" si="118"/>
        <v>0</v>
      </c>
      <c r="AF231" s="132">
        <f t="shared" si="144"/>
        <v>0</v>
      </c>
      <c r="AG231" s="133">
        <f t="shared" si="119"/>
        <v>0</v>
      </c>
      <c r="AH231" s="124">
        <f t="shared" si="145"/>
        <v>0</v>
      </c>
      <c r="AI231" s="125">
        <f t="shared" si="120"/>
        <v>0</v>
      </c>
      <c r="AJ231" s="125">
        <v>0</v>
      </c>
      <c r="AK231" s="126">
        <f t="shared" si="121"/>
        <v>0</v>
      </c>
      <c r="AL231" s="22">
        <f t="shared" si="122"/>
        <v>526923.52190653782</v>
      </c>
      <c r="AM231" s="22">
        <f t="shared" si="122"/>
        <v>4622.4351437539644</v>
      </c>
      <c r="AN231" s="22">
        <f t="shared" si="122"/>
        <v>1221.7720156772368</v>
      </c>
      <c r="AO231" s="23">
        <f t="shared" si="122"/>
        <v>5844.2071594312001</v>
      </c>
    </row>
    <row r="232" spans="1:41" x14ac:dyDescent="0.25">
      <c r="A232" s="7">
        <v>211</v>
      </c>
      <c r="B232" s="56">
        <f t="shared" si="123"/>
        <v>170320.03296815354</v>
      </c>
      <c r="C232" s="57">
        <f t="shared" si="124"/>
        <v>1059.7114504818944</v>
      </c>
      <c r="D232" s="57">
        <f t="shared" si="125"/>
        <v>156.12669688747408</v>
      </c>
      <c r="E232" s="58">
        <f t="shared" si="111"/>
        <v>1215.8381473693685</v>
      </c>
      <c r="F232" s="56">
        <f t="shared" si="126"/>
        <v>0</v>
      </c>
      <c r="G232" s="57">
        <f t="shared" si="127"/>
        <v>0</v>
      </c>
      <c r="H232" s="57">
        <f t="shared" si="128"/>
        <v>0</v>
      </c>
      <c r="I232" s="58">
        <f t="shared" si="112"/>
        <v>0</v>
      </c>
      <c r="J232" s="56">
        <f t="shared" si="129"/>
        <v>64369.366665166999</v>
      </c>
      <c r="K232" s="57">
        <f t="shared" si="130"/>
        <v>2043.7221383052774</v>
      </c>
      <c r="L232" s="57">
        <f t="shared" si="131"/>
        <v>214.56455555055669</v>
      </c>
      <c r="M232" s="58">
        <f t="shared" si="113"/>
        <v>2258.2866938558341</v>
      </c>
      <c r="N232" s="56">
        <f t="shared" si="132"/>
        <v>0</v>
      </c>
      <c r="O232" s="57">
        <f t="shared" si="133"/>
        <v>0</v>
      </c>
      <c r="P232" s="57">
        <f t="shared" si="134"/>
        <v>0</v>
      </c>
      <c r="Q232" s="58">
        <f t="shared" si="114"/>
        <v>0</v>
      </c>
      <c r="R232" s="84">
        <f t="shared" si="135"/>
        <v>288091.03994134575</v>
      </c>
      <c r="S232" s="85">
        <f t="shared" si="136"/>
        <v>1533.7669222407494</v>
      </c>
      <c r="T232" s="86">
        <f t="shared" si="115"/>
        <v>840.26553316225852</v>
      </c>
      <c r="U232" s="87">
        <f t="shared" si="137"/>
        <v>2374.032455403008</v>
      </c>
      <c r="V232" s="84">
        <f t="shared" si="138"/>
        <v>0</v>
      </c>
      <c r="W232" s="85">
        <f t="shared" si="139"/>
        <v>0</v>
      </c>
      <c r="X232" s="86">
        <f t="shared" si="116"/>
        <v>0</v>
      </c>
      <c r="Y232" s="87">
        <f t="shared" si="140"/>
        <v>0</v>
      </c>
      <c r="Z232" s="101">
        <f t="shared" si="141"/>
        <v>0</v>
      </c>
      <c r="AA232" s="85">
        <f t="shared" si="142"/>
        <v>0</v>
      </c>
      <c r="AB232" s="86">
        <f t="shared" si="117"/>
        <v>0</v>
      </c>
      <c r="AC232" s="87">
        <f t="shared" si="143"/>
        <v>0</v>
      </c>
      <c r="AD232" s="132">
        <f t="shared" si="146"/>
        <v>0</v>
      </c>
      <c r="AE232" s="132">
        <f t="shared" si="118"/>
        <v>0</v>
      </c>
      <c r="AF232" s="132">
        <f t="shared" si="144"/>
        <v>0</v>
      </c>
      <c r="AG232" s="133">
        <f t="shared" si="119"/>
        <v>0</v>
      </c>
      <c r="AH232" s="124">
        <f t="shared" si="145"/>
        <v>0</v>
      </c>
      <c r="AI232" s="125">
        <f t="shared" si="120"/>
        <v>0</v>
      </c>
      <c r="AJ232" s="125">
        <v>0</v>
      </c>
      <c r="AK232" s="126">
        <f t="shared" si="121"/>
        <v>0</v>
      </c>
      <c r="AL232" s="22">
        <f t="shared" si="122"/>
        <v>522780.43957466632</v>
      </c>
      <c r="AM232" s="22">
        <f t="shared" si="122"/>
        <v>4637.2005110279215</v>
      </c>
      <c r="AN232" s="22">
        <f t="shared" si="122"/>
        <v>1210.9567856002893</v>
      </c>
      <c r="AO232" s="23">
        <f t="shared" si="122"/>
        <v>5848.157296628211</v>
      </c>
    </row>
    <row r="233" spans="1:41" x14ac:dyDescent="0.25">
      <c r="A233" s="7">
        <v>212</v>
      </c>
      <c r="B233" s="56">
        <f t="shared" si="123"/>
        <v>169260.32151767163</v>
      </c>
      <c r="C233" s="57">
        <f t="shared" si="124"/>
        <v>1060.6828526448362</v>
      </c>
      <c r="D233" s="57">
        <f t="shared" si="125"/>
        <v>155.15529472453235</v>
      </c>
      <c r="E233" s="58">
        <f t="shared" si="111"/>
        <v>1215.8381473693685</v>
      </c>
      <c r="F233" s="56">
        <f t="shared" si="126"/>
        <v>0</v>
      </c>
      <c r="G233" s="57">
        <f t="shared" si="127"/>
        <v>0</v>
      </c>
      <c r="H233" s="57">
        <f t="shared" si="128"/>
        <v>0</v>
      </c>
      <c r="I233" s="58">
        <f t="shared" si="112"/>
        <v>0</v>
      </c>
      <c r="J233" s="56">
        <f t="shared" si="129"/>
        <v>62325.644526861724</v>
      </c>
      <c r="K233" s="57">
        <f t="shared" si="130"/>
        <v>2050.5345454329617</v>
      </c>
      <c r="L233" s="57">
        <f t="shared" si="131"/>
        <v>207.75214842287244</v>
      </c>
      <c r="M233" s="58">
        <f t="shared" si="113"/>
        <v>2258.2866938558341</v>
      </c>
      <c r="N233" s="56">
        <f t="shared" si="132"/>
        <v>0</v>
      </c>
      <c r="O233" s="57">
        <f t="shared" si="133"/>
        <v>0</v>
      </c>
      <c r="P233" s="57">
        <f t="shared" si="134"/>
        <v>0</v>
      </c>
      <c r="Q233" s="58">
        <f t="shared" si="114"/>
        <v>0</v>
      </c>
      <c r="R233" s="84">
        <f t="shared" si="135"/>
        <v>287034.86847413686</v>
      </c>
      <c r="S233" s="85">
        <f t="shared" si="136"/>
        <v>1540.8041431124475</v>
      </c>
      <c r="T233" s="86">
        <f t="shared" si="115"/>
        <v>837.18503304956585</v>
      </c>
      <c r="U233" s="87">
        <f t="shared" si="137"/>
        <v>2377.9891761620133</v>
      </c>
      <c r="V233" s="84">
        <f t="shared" si="138"/>
        <v>0</v>
      </c>
      <c r="W233" s="85">
        <f t="shared" si="139"/>
        <v>0</v>
      </c>
      <c r="X233" s="86">
        <f t="shared" si="116"/>
        <v>0</v>
      </c>
      <c r="Y233" s="87">
        <f t="shared" si="140"/>
        <v>0</v>
      </c>
      <c r="Z233" s="101">
        <f t="shared" si="141"/>
        <v>0</v>
      </c>
      <c r="AA233" s="85">
        <f t="shared" si="142"/>
        <v>0</v>
      </c>
      <c r="AB233" s="86">
        <f t="shared" si="117"/>
        <v>0</v>
      </c>
      <c r="AC233" s="87">
        <f t="shared" si="143"/>
        <v>0</v>
      </c>
      <c r="AD233" s="132">
        <f t="shared" si="146"/>
        <v>0</v>
      </c>
      <c r="AE233" s="132">
        <f t="shared" si="118"/>
        <v>0</v>
      </c>
      <c r="AF233" s="132">
        <f t="shared" si="144"/>
        <v>0</v>
      </c>
      <c r="AG233" s="133">
        <f t="shared" si="119"/>
        <v>0</v>
      </c>
      <c r="AH233" s="124">
        <f t="shared" si="145"/>
        <v>0</v>
      </c>
      <c r="AI233" s="125">
        <f t="shared" si="120"/>
        <v>0</v>
      </c>
      <c r="AJ233" s="125">
        <v>0</v>
      </c>
      <c r="AK233" s="126">
        <f t="shared" si="121"/>
        <v>0</v>
      </c>
      <c r="AL233" s="22">
        <f t="shared" si="122"/>
        <v>518620.83451867022</v>
      </c>
      <c r="AM233" s="22">
        <f t="shared" si="122"/>
        <v>4652.0215411902454</v>
      </c>
      <c r="AN233" s="22">
        <f t="shared" si="122"/>
        <v>1200.0924761969707</v>
      </c>
      <c r="AO233" s="23">
        <f t="shared" si="122"/>
        <v>5852.1140173872154</v>
      </c>
    </row>
    <row r="234" spans="1:41" x14ac:dyDescent="0.25">
      <c r="A234" s="7">
        <v>213</v>
      </c>
      <c r="B234" s="56">
        <f t="shared" si="123"/>
        <v>168199.63866502681</v>
      </c>
      <c r="C234" s="57">
        <f t="shared" si="124"/>
        <v>1061.6551452597605</v>
      </c>
      <c r="D234" s="57">
        <f t="shared" si="125"/>
        <v>154.18300210960791</v>
      </c>
      <c r="E234" s="58">
        <f t="shared" si="111"/>
        <v>1215.8381473693685</v>
      </c>
      <c r="F234" s="56">
        <f t="shared" si="126"/>
        <v>0</v>
      </c>
      <c r="G234" s="57">
        <f t="shared" si="127"/>
        <v>0</v>
      </c>
      <c r="H234" s="57">
        <f t="shared" si="128"/>
        <v>0</v>
      </c>
      <c r="I234" s="58">
        <f t="shared" si="112"/>
        <v>0</v>
      </c>
      <c r="J234" s="56">
        <f t="shared" si="129"/>
        <v>60275.109981428759</v>
      </c>
      <c r="K234" s="57">
        <f t="shared" si="130"/>
        <v>2057.3696605844048</v>
      </c>
      <c r="L234" s="57">
        <f t="shared" si="131"/>
        <v>200.9170332714292</v>
      </c>
      <c r="M234" s="58">
        <f t="shared" si="113"/>
        <v>2258.2866938558341</v>
      </c>
      <c r="N234" s="56">
        <f t="shared" si="132"/>
        <v>0</v>
      </c>
      <c r="O234" s="57">
        <f t="shared" si="133"/>
        <v>0</v>
      </c>
      <c r="P234" s="57">
        <f t="shared" si="134"/>
        <v>0</v>
      </c>
      <c r="Q234" s="58">
        <f t="shared" si="114"/>
        <v>0</v>
      </c>
      <c r="R234" s="84">
        <f t="shared" si="135"/>
        <v>285969.88777157612</v>
      </c>
      <c r="S234" s="85">
        <f t="shared" si="136"/>
        <v>1547.873652121853</v>
      </c>
      <c r="T234" s="86">
        <f t="shared" si="115"/>
        <v>834.07883933376377</v>
      </c>
      <c r="U234" s="87">
        <f t="shared" si="137"/>
        <v>2381.9524914556168</v>
      </c>
      <c r="V234" s="84">
        <f t="shared" si="138"/>
        <v>0</v>
      </c>
      <c r="W234" s="85">
        <f t="shared" si="139"/>
        <v>0</v>
      </c>
      <c r="X234" s="86">
        <f t="shared" si="116"/>
        <v>0</v>
      </c>
      <c r="Y234" s="87">
        <f t="shared" si="140"/>
        <v>0</v>
      </c>
      <c r="Z234" s="101">
        <f t="shared" si="141"/>
        <v>0</v>
      </c>
      <c r="AA234" s="85">
        <f t="shared" si="142"/>
        <v>0</v>
      </c>
      <c r="AB234" s="86">
        <f t="shared" si="117"/>
        <v>0</v>
      </c>
      <c r="AC234" s="87">
        <f t="shared" si="143"/>
        <v>0</v>
      </c>
      <c r="AD234" s="132">
        <f t="shared" si="146"/>
        <v>0</v>
      </c>
      <c r="AE234" s="132">
        <f t="shared" si="118"/>
        <v>0</v>
      </c>
      <c r="AF234" s="132">
        <f t="shared" si="144"/>
        <v>0</v>
      </c>
      <c r="AG234" s="133">
        <f t="shared" si="119"/>
        <v>0</v>
      </c>
      <c r="AH234" s="124">
        <f t="shared" si="145"/>
        <v>0</v>
      </c>
      <c r="AI234" s="125">
        <f t="shared" si="120"/>
        <v>0</v>
      </c>
      <c r="AJ234" s="125">
        <v>0</v>
      </c>
      <c r="AK234" s="126">
        <f t="shared" si="121"/>
        <v>0</v>
      </c>
      <c r="AL234" s="22">
        <f t="shared" si="122"/>
        <v>514444.6364180317</v>
      </c>
      <c r="AM234" s="22">
        <f t="shared" si="122"/>
        <v>4666.8984579660182</v>
      </c>
      <c r="AN234" s="22">
        <f t="shared" si="122"/>
        <v>1189.1788747148009</v>
      </c>
      <c r="AO234" s="23">
        <f t="shared" si="122"/>
        <v>5856.0773326808194</v>
      </c>
    </row>
    <row r="235" spans="1:41" x14ac:dyDescent="0.25">
      <c r="A235" s="7">
        <v>214</v>
      </c>
      <c r="B235" s="56">
        <f t="shared" si="123"/>
        <v>167137.98351976706</v>
      </c>
      <c r="C235" s="57">
        <f t="shared" si="124"/>
        <v>1062.6283291429154</v>
      </c>
      <c r="D235" s="57">
        <f t="shared" si="125"/>
        <v>153.20981822645317</v>
      </c>
      <c r="E235" s="58">
        <f t="shared" si="111"/>
        <v>1215.8381473693685</v>
      </c>
      <c r="F235" s="56">
        <f t="shared" si="126"/>
        <v>0</v>
      </c>
      <c r="G235" s="57">
        <f t="shared" si="127"/>
        <v>0</v>
      </c>
      <c r="H235" s="57">
        <f t="shared" si="128"/>
        <v>0</v>
      </c>
      <c r="I235" s="58">
        <f t="shared" si="112"/>
        <v>0</v>
      </c>
      <c r="J235" s="56">
        <f t="shared" si="129"/>
        <v>58217.740320844357</v>
      </c>
      <c r="K235" s="57">
        <f t="shared" si="130"/>
        <v>2064.2275594530197</v>
      </c>
      <c r="L235" s="57">
        <f t="shared" si="131"/>
        <v>194.05913440281455</v>
      </c>
      <c r="M235" s="58">
        <f t="shared" si="113"/>
        <v>2258.2866938558341</v>
      </c>
      <c r="N235" s="56">
        <f t="shared" si="132"/>
        <v>0</v>
      </c>
      <c r="O235" s="57">
        <f t="shared" si="133"/>
        <v>0</v>
      </c>
      <c r="P235" s="57">
        <f t="shared" si="134"/>
        <v>0</v>
      </c>
      <c r="Q235" s="58">
        <f t="shared" si="114"/>
        <v>0</v>
      </c>
      <c r="R235" s="84">
        <f t="shared" si="135"/>
        <v>284896.05080965336</v>
      </c>
      <c r="S235" s="85">
        <f t="shared" si="136"/>
        <v>1554.9755974132206</v>
      </c>
      <c r="T235" s="86">
        <f t="shared" si="115"/>
        <v>830.94681486148897</v>
      </c>
      <c r="U235" s="87">
        <f t="shared" si="137"/>
        <v>2385.9224122747096</v>
      </c>
      <c r="V235" s="84">
        <f t="shared" si="138"/>
        <v>0</v>
      </c>
      <c r="W235" s="85">
        <f t="shared" si="139"/>
        <v>0</v>
      </c>
      <c r="X235" s="86">
        <f t="shared" si="116"/>
        <v>0</v>
      </c>
      <c r="Y235" s="87">
        <f t="shared" si="140"/>
        <v>0</v>
      </c>
      <c r="Z235" s="101">
        <f t="shared" si="141"/>
        <v>0</v>
      </c>
      <c r="AA235" s="85">
        <f t="shared" si="142"/>
        <v>0</v>
      </c>
      <c r="AB235" s="86">
        <f t="shared" si="117"/>
        <v>0</v>
      </c>
      <c r="AC235" s="87">
        <f t="shared" si="143"/>
        <v>0</v>
      </c>
      <c r="AD235" s="132">
        <f t="shared" si="146"/>
        <v>0</v>
      </c>
      <c r="AE235" s="132">
        <f t="shared" si="118"/>
        <v>0</v>
      </c>
      <c r="AF235" s="132">
        <f t="shared" si="144"/>
        <v>0</v>
      </c>
      <c r="AG235" s="133">
        <f t="shared" si="119"/>
        <v>0</v>
      </c>
      <c r="AH235" s="124">
        <f t="shared" si="145"/>
        <v>0</v>
      </c>
      <c r="AI235" s="125">
        <f t="shared" si="120"/>
        <v>0</v>
      </c>
      <c r="AJ235" s="125">
        <v>0</v>
      </c>
      <c r="AK235" s="126">
        <f t="shared" si="121"/>
        <v>0</v>
      </c>
      <c r="AL235" s="22">
        <f t="shared" si="122"/>
        <v>510251.77465026476</v>
      </c>
      <c r="AM235" s="22">
        <f t="shared" si="122"/>
        <v>4681.8314860091559</v>
      </c>
      <c r="AN235" s="22">
        <f t="shared" si="122"/>
        <v>1178.2157674907567</v>
      </c>
      <c r="AO235" s="23">
        <f t="shared" si="122"/>
        <v>5860.0472534999117</v>
      </c>
    </row>
    <row r="236" spans="1:41" x14ac:dyDescent="0.25">
      <c r="A236" s="7">
        <v>215</v>
      </c>
      <c r="B236" s="56">
        <f t="shared" si="123"/>
        <v>166075.35519062413</v>
      </c>
      <c r="C236" s="57">
        <f t="shared" si="124"/>
        <v>1063.6024051112963</v>
      </c>
      <c r="D236" s="57">
        <f t="shared" si="125"/>
        <v>152.23574225807215</v>
      </c>
      <c r="E236" s="58">
        <f t="shared" si="111"/>
        <v>1215.8381473693685</v>
      </c>
      <c r="F236" s="56">
        <f t="shared" si="126"/>
        <v>0</v>
      </c>
      <c r="G236" s="57">
        <f t="shared" si="127"/>
        <v>0</v>
      </c>
      <c r="H236" s="57">
        <f t="shared" si="128"/>
        <v>0</v>
      </c>
      <c r="I236" s="58">
        <f t="shared" si="112"/>
        <v>0</v>
      </c>
      <c r="J236" s="56">
        <f t="shared" si="129"/>
        <v>56153.512761391336</v>
      </c>
      <c r="K236" s="57">
        <f t="shared" si="130"/>
        <v>2071.1083179845295</v>
      </c>
      <c r="L236" s="57">
        <f t="shared" si="131"/>
        <v>187.17837587130447</v>
      </c>
      <c r="M236" s="58">
        <f t="shared" si="113"/>
        <v>2258.2866938558341</v>
      </c>
      <c r="N236" s="56">
        <f t="shared" si="132"/>
        <v>0</v>
      </c>
      <c r="O236" s="57">
        <f t="shared" si="133"/>
        <v>0</v>
      </c>
      <c r="P236" s="57">
        <f t="shared" si="134"/>
        <v>0</v>
      </c>
      <c r="Q236" s="58">
        <f t="shared" si="114"/>
        <v>0</v>
      </c>
      <c r="R236" s="84">
        <f t="shared" si="135"/>
        <v>283813.3103375939</v>
      </c>
      <c r="S236" s="85">
        <f t="shared" si="136"/>
        <v>1562.1101278105184</v>
      </c>
      <c r="T236" s="86">
        <f t="shared" si="115"/>
        <v>827.78882181798224</v>
      </c>
      <c r="U236" s="87">
        <f t="shared" si="137"/>
        <v>2389.8989496285008</v>
      </c>
      <c r="V236" s="84">
        <f t="shared" si="138"/>
        <v>0</v>
      </c>
      <c r="W236" s="85">
        <f t="shared" si="139"/>
        <v>0</v>
      </c>
      <c r="X236" s="86">
        <f t="shared" si="116"/>
        <v>0</v>
      </c>
      <c r="Y236" s="87">
        <f t="shared" si="140"/>
        <v>0</v>
      </c>
      <c r="Z236" s="101">
        <f t="shared" si="141"/>
        <v>0</v>
      </c>
      <c r="AA236" s="85">
        <f t="shared" si="142"/>
        <v>0</v>
      </c>
      <c r="AB236" s="86">
        <f t="shared" si="117"/>
        <v>0</v>
      </c>
      <c r="AC236" s="87">
        <f t="shared" si="143"/>
        <v>0</v>
      </c>
      <c r="AD236" s="132">
        <f t="shared" si="146"/>
        <v>0</v>
      </c>
      <c r="AE236" s="132">
        <f t="shared" si="118"/>
        <v>0</v>
      </c>
      <c r="AF236" s="132">
        <f t="shared" si="144"/>
        <v>0</v>
      </c>
      <c r="AG236" s="133">
        <f t="shared" si="119"/>
        <v>0</v>
      </c>
      <c r="AH236" s="124">
        <f t="shared" si="145"/>
        <v>0</v>
      </c>
      <c r="AI236" s="125">
        <f t="shared" si="120"/>
        <v>0</v>
      </c>
      <c r="AJ236" s="125">
        <v>0</v>
      </c>
      <c r="AK236" s="126">
        <f t="shared" si="121"/>
        <v>0</v>
      </c>
      <c r="AL236" s="22">
        <f t="shared" si="122"/>
        <v>506042.17828960938</v>
      </c>
      <c r="AM236" s="22">
        <f t="shared" si="122"/>
        <v>4696.8208509063443</v>
      </c>
      <c r="AN236" s="22">
        <f t="shared" si="122"/>
        <v>1167.2029399473588</v>
      </c>
      <c r="AO236" s="23">
        <f t="shared" si="122"/>
        <v>5864.0237908537038</v>
      </c>
    </row>
    <row r="237" spans="1:41" x14ac:dyDescent="0.25">
      <c r="A237" s="7">
        <v>216</v>
      </c>
      <c r="B237" s="56">
        <f t="shared" si="123"/>
        <v>165011.75278551283</v>
      </c>
      <c r="C237" s="57">
        <f t="shared" si="124"/>
        <v>1064.5773739826484</v>
      </c>
      <c r="D237" s="57">
        <f t="shared" si="125"/>
        <v>151.2607733867201</v>
      </c>
      <c r="E237" s="58">
        <f t="shared" si="111"/>
        <v>1215.8381473693685</v>
      </c>
      <c r="F237" s="56">
        <f t="shared" si="126"/>
        <v>0</v>
      </c>
      <c r="G237" s="57">
        <f t="shared" si="127"/>
        <v>0</v>
      </c>
      <c r="H237" s="57">
        <f t="shared" si="128"/>
        <v>0</v>
      </c>
      <c r="I237" s="58">
        <f t="shared" si="112"/>
        <v>0</v>
      </c>
      <c r="J237" s="56">
        <f t="shared" si="129"/>
        <v>54082.404443406806</v>
      </c>
      <c r="K237" s="57">
        <f t="shared" si="130"/>
        <v>2078.0120123778115</v>
      </c>
      <c r="L237" s="57">
        <f t="shared" si="131"/>
        <v>180.2746814780227</v>
      </c>
      <c r="M237" s="58">
        <f t="shared" si="113"/>
        <v>2258.2866938558341</v>
      </c>
      <c r="N237" s="56">
        <f t="shared" si="132"/>
        <v>0</v>
      </c>
      <c r="O237" s="57">
        <f t="shared" si="133"/>
        <v>0</v>
      </c>
      <c r="P237" s="57">
        <f t="shared" si="134"/>
        <v>0</v>
      </c>
      <c r="Q237" s="58">
        <f t="shared" si="114"/>
        <v>0</v>
      </c>
      <c r="R237" s="84">
        <f t="shared" si="135"/>
        <v>282721.61887679971</v>
      </c>
      <c r="S237" s="85">
        <f t="shared" si="136"/>
        <v>1569.2773928205488</v>
      </c>
      <c r="T237" s="86">
        <f t="shared" si="115"/>
        <v>824.60472172399921</v>
      </c>
      <c r="U237" s="87">
        <f t="shared" si="137"/>
        <v>2393.8821145445481</v>
      </c>
      <c r="V237" s="84">
        <f t="shared" si="138"/>
        <v>0</v>
      </c>
      <c r="W237" s="85">
        <f t="shared" si="139"/>
        <v>0</v>
      </c>
      <c r="X237" s="86">
        <f t="shared" si="116"/>
        <v>0</v>
      </c>
      <c r="Y237" s="87">
        <f t="shared" si="140"/>
        <v>0</v>
      </c>
      <c r="Z237" s="101">
        <f t="shared" si="141"/>
        <v>0</v>
      </c>
      <c r="AA237" s="85">
        <f t="shared" si="142"/>
        <v>0</v>
      </c>
      <c r="AB237" s="86">
        <f t="shared" si="117"/>
        <v>0</v>
      </c>
      <c r="AC237" s="87">
        <f t="shared" si="143"/>
        <v>0</v>
      </c>
      <c r="AD237" s="132">
        <f t="shared" si="146"/>
        <v>0</v>
      </c>
      <c r="AE237" s="132">
        <f t="shared" si="118"/>
        <v>0</v>
      </c>
      <c r="AF237" s="132">
        <f t="shared" si="144"/>
        <v>0</v>
      </c>
      <c r="AG237" s="133">
        <f t="shared" si="119"/>
        <v>0</v>
      </c>
      <c r="AH237" s="124">
        <f t="shared" si="145"/>
        <v>0</v>
      </c>
      <c r="AI237" s="125">
        <f t="shared" si="120"/>
        <v>0</v>
      </c>
      <c r="AJ237" s="125">
        <v>0</v>
      </c>
      <c r="AK237" s="126">
        <f t="shared" si="121"/>
        <v>0</v>
      </c>
      <c r="AL237" s="22">
        <f t="shared" si="122"/>
        <v>501815.77610571933</v>
      </c>
      <c r="AM237" s="22">
        <f t="shared" si="122"/>
        <v>4711.8667791810085</v>
      </c>
      <c r="AN237" s="22">
        <f t="shared" si="122"/>
        <v>1156.140176588742</v>
      </c>
      <c r="AO237" s="23">
        <f t="shared" si="122"/>
        <v>5868.0069557697507</v>
      </c>
    </row>
    <row r="238" spans="1:41" x14ac:dyDescent="0.25">
      <c r="A238" s="7">
        <v>217</v>
      </c>
      <c r="B238" s="56">
        <f t="shared" si="123"/>
        <v>163947.17541153019</v>
      </c>
      <c r="C238" s="57">
        <f t="shared" si="124"/>
        <v>1065.5532365754657</v>
      </c>
      <c r="D238" s="57">
        <f t="shared" si="125"/>
        <v>150.2849107939027</v>
      </c>
      <c r="E238" s="58">
        <f t="shared" si="111"/>
        <v>1215.8381473693685</v>
      </c>
      <c r="F238" s="56">
        <f t="shared" si="126"/>
        <v>0</v>
      </c>
      <c r="G238" s="57">
        <f t="shared" si="127"/>
        <v>0</v>
      </c>
      <c r="H238" s="57">
        <f t="shared" si="128"/>
        <v>0</v>
      </c>
      <c r="I238" s="58">
        <f t="shared" si="112"/>
        <v>0</v>
      </c>
      <c r="J238" s="56">
        <f t="shared" si="129"/>
        <v>52004.392431028995</v>
      </c>
      <c r="K238" s="57">
        <f t="shared" si="130"/>
        <v>2084.9387190857374</v>
      </c>
      <c r="L238" s="57">
        <f t="shared" si="131"/>
        <v>173.34797477009667</v>
      </c>
      <c r="M238" s="58">
        <f t="shared" si="113"/>
        <v>2258.2866938558341</v>
      </c>
      <c r="N238" s="56">
        <f t="shared" si="132"/>
        <v>0</v>
      </c>
      <c r="O238" s="57">
        <f t="shared" si="133"/>
        <v>0</v>
      </c>
      <c r="P238" s="57">
        <f t="shared" si="134"/>
        <v>0</v>
      </c>
      <c r="Q238" s="58">
        <f t="shared" si="114"/>
        <v>0</v>
      </c>
      <c r="R238" s="84">
        <f t="shared" si="135"/>
        <v>281620.92871978576</v>
      </c>
      <c r="S238" s="85">
        <f t="shared" si="136"/>
        <v>1576.4775426360804</v>
      </c>
      <c r="T238" s="86">
        <f t="shared" si="115"/>
        <v>821.39437543270856</v>
      </c>
      <c r="U238" s="87">
        <f t="shared" si="137"/>
        <v>2397.871918068789</v>
      </c>
      <c r="V238" s="84">
        <f t="shared" si="138"/>
        <v>0</v>
      </c>
      <c r="W238" s="85">
        <f t="shared" si="139"/>
        <v>0</v>
      </c>
      <c r="X238" s="86">
        <f t="shared" si="116"/>
        <v>0</v>
      </c>
      <c r="Y238" s="87">
        <f t="shared" si="140"/>
        <v>0</v>
      </c>
      <c r="Z238" s="101">
        <f t="shared" si="141"/>
        <v>0</v>
      </c>
      <c r="AA238" s="85">
        <f t="shared" si="142"/>
        <v>0</v>
      </c>
      <c r="AB238" s="86">
        <f t="shared" si="117"/>
        <v>0</v>
      </c>
      <c r="AC238" s="87">
        <f t="shared" si="143"/>
        <v>0</v>
      </c>
      <c r="AD238" s="132">
        <f t="shared" si="146"/>
        <v>0</v>
      </c>
      <c r="AE238" s="132">
        <f t="shared" si="118"/>
        <v>0</v>
      </c>
      <c r="AF238" s="132">
        <f t="shared" si="144"/>
        <v>0</v>
      </c>
      <c r="AG238" s="133">
        <f t="shared" si="119"/>
        <v>0</v>
      </c>
      <c r="AH238" s="124">
        <f t="shared" si="145"/>
        <v>0</v>
      </c>
      <c r="AI238" s="125">
        <f t="shared" si="120"/>
        <v>0</v>
      </c>
      <c r="AJ238" s="125">
        <v>0</v>
      </c>
      <c r="AK238" s="126">
        <f t="shared" si="121"/>
        <v>0</v>
      </c>
      <c r="AL238" s="22">
        <f t="shared" si="122"/>
        <v>497572.49656234495</v>
      </c>
      <c r="AM238" s="22">
        <f t="shared" si="122"/>
        <v>4726.9694982972833</v>
      </c>
      <c r="AN238" s="22">
        <f t="shared" si="122"/>
        <v>1145.0272609967078</v>
      </c>
      <c r="AO238" s="23">
        <f t="shared" si="122"/>
        <v>5871.996759293992</v>
      </c>
    </row>
    <row r="239" spans="1:41" x14ac:dyDescent="0.25">
      <c r="A239" s="7">
        <v>218</v>
      </c>
      <c r="B239" s="56">
        <f t="shared" si="123"/>
        <v>162881.62217495471</v>
      </c>
      <c r="C239" s="57">
        <f t="shared" si="124"/>
        <v>1066.5299937089933</v>
      </c>
      <c r="D239" s="57">
        <f t="shared" si="125"/>
        <v>149.30815366037515</v>
      </c>
      <c r="E239" s="58">
        <f t="shared" si="111"/>
        <v>1215.8381473693685</v>
      </c>
      <c r="F239" s="56">
        <f t="shared" si="126"/>
        <v>0</v>
      </c>
      <c r="G239" s="57">
        <f t="shared" si="127"/>
        <v>0</v>
      </c>
      <c r="H239" s="57">
        <f t="shared" si="128"/>
        <v>0</v>
      </c>
      <c r="I239" s="58">
        <f t="shared" si="112"/>
        <v>0</v>
      </c>
      <c r="J239" s="56">
        <f t="shared" si="129"/>
        <v>49919.453711943257</v>
      </c>
      <c r="K239" s="57">
        <f t="shared" si="130"/>
        <v>2091.8885148160234</v>
      </c>
      <c r="L239" s="57">
        <f t="shared" si="131"/>
        <v>166.39817903981086</v>
      </c>
      <c r="M239" s="58">
        <f t="shared" si="113"/>
        <v>2258.2866938558341</v>
      </c>
      <c r="N239" s="56">
        <f t="shared" si="132"/>
        <v>0</v>
      </c>
      <c r="O239" s="57">
        <f t="shared" si="133"/>
        <v>0</v>
      </c>
      <c r="P239" s="57">
        <f t="shared" si="134"/>
        <v>0</v>
      </c>
      <c r="Q239" s="58">
        <f t="shared" si="114"/>
        <v>0</v>
      </c>
      <c r="R239" s="84">
        <f t="shared" si="135"/>
        <v>280511.19192911161</v>
      </c>
      <c r="S239" s="85">
        <f t="shared" si="136"/>
        <v>1583.7107281389947</v>
      </c>
      <c r="T239" s="86">
        <f t="shared" si="115"/>
        <v>818.15764312657552</v>
      </c>
      <c r="U239" s="87">
        <f t="shared" si="137"/>
        <v>2401.8683712655702</v>
      </c>
      <c r="V239" s="84">
        <f t="shared" si="138"/>
        <v>0</v>
      </c>
      <c r="W239" s="85">
        <f t="shared" si="139"/>
        <v>0</v>
      </c>
      <c r="X239" s="86">
        <f t="shared" si="116"/>
        <v>0</v>
      </c>
      <c r="Y239" s="87">
        <f t="shared" si="140"/>
        <v>0</v>
      </c>
      <c r="Z239" s="101">
        <f t="shared" si="141"/>
        <v>0</v>
      </c>
      <c r="AA239" s="85">
        <f t="shared" si="142"/>
        <v>0</v>
      </c>
      <c r="AB239" s="86">
        <f t="shared" si="117"/>
        <v>0</v>
      </c>
      <c r="AC239" s="87">
        <f t="shared" si="143"/>
        <v>0</v>
      </c>
      <c r="AD239" s="132">
        <f t="shared" si="146"/>
        <v>0</v>
      </c>
      <c r="AE239" s="132">
        <f t="shared" si="118"/>
        <v>0</v>
      </c>
      <c r="AF239" s="132">
        <f t="shared" si="144"/>
        <v>0</v>
      </c>
      <c r="AG239" s="133">
        <f t="shared" si="119"/>
        <v>0</v>
      </c>
      <c r="AH239" s="124">
        <f t="shared" si="145"/>
        <v>0</v>
      </c>
      <c r="AI239" s="125">
        <f t="shared" si="120"/>
        <v>0</v>
      </c>
      <c r="AJ239" s="125">
        <v>0</v>
      </c>
      <c r="AK239" s="126">
        <f t="shared" si="121"/>
        <v>0</v>
      </c>
      <c r="AL239" s="22">
        <f t="shared" si="122"/>
        <v>493312.26781600958</v>
      </c>
      <c r="AM239" s="22">
        <f t="shared" si="122"/>
        <v>4742.1292366640109</v>
      </c>
      <c r="AN239" s="22">
        <f t="shared" si="122"/>
        <v>1133.8639758267616</v>
      </c>
      <c r="AO239" s="23">
        <f t="shared" si="122"/>
        <v>5875.9932124907727</v>
      </c>
    </row>
    <row r="240" spans="1:41" x14ac:dyDescent="0.25">
      <c r="A240" s="7">
        <v>219</v>
      </c>
      <c r="B240" s="56">
        <f t="shared" si="123"/>
        <v>161815.09218124571</v>
      </c>
      <c r="C240" s="57">
        <f t="shared" si="124"/>
        <v>1067.5076462032266</v>
      </c>
      <c r="D240" s="57">
        <f t="shared" si="125"/>
        <v>148.33050116614191</v>
      </c>
      <c r="E240" s="58">
        <f t="shared" si="111"/>
        <v>1215.8381473693685</v>
      </c>
      <c r="F240" s="56">
        <f t="shared" si="126"/>
        <v>0</v>
      </c>
      <c r="G240" s="57">
        <f t="shared" si="127"/>
        <v>0</v>
      </c>
      <c r="H240" s="57">
        <f t="shared" si="128"/>
        <v>0</v>
      </c>
      <c r="I240" s="58">
        <f t="shared" si="112"/>
        <v>0</v>
      </c>
      <c r="J240" s="56">
        <f t="shared" si="129"/>
        <v>47827.565197127231</v>
      </c>
      <c r="K240" s="57">
        <f t="shared" si="130"/>
        <v>2098.8614765320767</v>
      </c>
      <c r="L240" s="57">
        <f t="shared" si="131"/>
        <v>159.42521732375744</v>
      </c>
      <c r="M240" s="58">
        <f t="shared" si="113"/>
        <v>2258.2866938558341</v>
      </c>
      <c r="N240" s="56">
        <f t="shared" si="132"/>
        <v>0</v>
      </c>
      <c r="O240" s="57">
        <f t="shared" si="133"/>
        <v>0</v>
      </c>
      <c r="P240" s="57">
        <f t="shared" si="134"/>
        <v>0</v>
      </c>
      <c r="Q240" s="58">
        <f t="shared" si="114"/>
        <v>0</v>
      </c>
      <c r="R240" s="84">
        <f t="shared" si="135"/>
        <v>279392.36033630761</v>
      </c>
      <c r="S240" s="85">
        <f t="shared" si="136"/>
        <v>1590.9771009034489</v>
      </c>
      <c r="T240" s="86">
        <f t="shared" si="115"/>
        <v>814.89438431423059</v>
      </c>
      <c r="U240" s="87">
        <f t="shared" si="137"/>
        <v>2405.8714852176795</v>
      </c>
      <c r="V240" s="84">
        <f t="shared" si="138"/>
        <v>0</v>
      </c>
      <c r="W240" s="85">
        <f t="shared" si="139"/>
        <v>0</v>
      </c>
      <c r="X240" s="86">
        <f t="shared" si="116"/>
        <v>0</v>
      </c>
      <c r="Y240" s="87">
        <f t="shared" si="140"/>
        <v>0</v>
      </c>
      <c r="Z240" s="101">
        <f t="shared" si="141"/>
        <v>0</v>
      </c>
      <c r="AA240" s="85">
        <f t="shared" si="142"/>
        <v>0</v>
      </c>
      <c r="AB240" s="86">
        <f t="shared" si="117"/>
        <v>0</v>
      </c>
      <c r="AC240" s="87">
        <f t="shared" si="143"/>
        <v>0</v>
      </c>
      <c r="AD240" s="132">
        <f t="shared" si="146"/>
        <v>0</v>
      </c>
      <c r="AE240" s="132">
        <f t="shared" si="118"/>
        <v>0</v>
      </c>
      <c r="AF240" s="132">
        <f t="shared" si="144"/>
        <v>0</v>
      </c>
      <c r="AG240" s="133">
        <f t="shared" si="119"/>
        <v>0</v>
      </c>
      <c r="AH240" s="124">
        <f t="shared" si="145"/>
        <v>0</v>
      </c>
      <c r="AI240" s="125">
        <f t="shared" si="120"/>
        <v>0</v>
      </c>
      <c r="AJ240" s="125">
        <v>0</v>
      </c>
      <c r="AK240" s="126">
        <f t="shared" si="121"/>
        <v>0</v>
      </c>
      <c r="AL240" s="22">
        <f t="shared" si="122"/>
        <v>489035.01771468052</v>
      </c>
      <c r="AM240" s="22">
        <f t="shared" si="122"/>
        <v>4757.3462236387522</v>
      </c>
      <c r="AN240" s="22">
        <f t="shared" si="122"/>
        <v>1122.6501028041298</v>
      </c>
      <c r="AO240" s="23">
        <f t="shared" si="122"/>
        <v>5879.9963264428825</v>
      </c>
    </row>
    <row r="241" spans="1:41" x14ac:dyDescent="0.25">
      <c r="A241" s="7">
        <v>220</v>
      </c>
      <c r="B241" s="56">
        <f t="shared" si="123"/>
        <v>160747.58453504249</v>
      </c>
      <c r="C241" s="57">
        <f t="shared" si="124"/>
        <v>1068.4861948789128</v>
      </c>
      <c r="D241" s="57">
        <f t="shared" si="125"/>
        <v>147.35195249045563</v>
      </c>
      <c r="E241" s="58">
        <f t="shared" si="111"/>
        <v>1215.8381473693685</v>
      </c>
      <c r="F241" s="56">
        <f t="shared" si="126"/>
        <v>0</v>
      </c>
      <c r="G241" s="57">
        <f t="shared" si="127"/>
        <v>0</v>
      </c>
      <c r="H241" s="57">
        <f t="shared" si="128"/>
        <v>0</v>
      </c>
      <c r="I241" s="58">
        <f t="shared" si="112"/>
        <v>0</v>
      </c>
      <c r="J241" s="56">
        <f t="shared" si="129"/>
        <v>45728.703720595156</v>
      </c>
      <c r="K241" s="57">
        <f t="shared" si="130"/>
        <v>2105.8576814538501</v>
      </c>
      <c r="L241" s="57">
        <f t="shared" si="131"/>
        <v>152.42901240198387</v>
      </c>
      <c r="M241" s="58">
        <f t="shared" si="113"/>
        <v>2258.2866938558341</v>
      </c>
      <c r="N241" s="56">
        <f t="shared" si="132"/>
        <v>0</v>
      </c>
      <c r="O241" s="57">
        <f t="shared" si="133"/>
        <v>0</v>
      </c>
      <c r="P241" s="57">
        <f t="shared" si="134"/>
        <v>0</v>
      </c>
      <c r="Q241" s="58">
        <f t="shared" si="114"/>
        <v>0</v>
      </c>
      <c r="R241" s="84">
        <f t="shared" si="135"/>
        <v>278264.3855407965</v>
      </c>
      <c r="S241" s="85">
        <f t="shared" si="136"/>
        <v>1598.2768131990524</v>
      </c>
      <c r="T241" s="86">
        <f t="shared" si="115"/>
        <v>811.60445782732313</v>
      </c>
      <c r="U241" s="87">
        <f t="shared" si="137"/>
        <v>2409.8812710263755</v>
      </c>
      <c r="V241" s="84">
        <f t="shared" si="138"/>
        <v>0</v>
      </c>
      <c r="W241" s="85">
        <f t="shared" si="139"/>
        <v>0</v>
      </c>
      <c r="X241" s="86">
        <f t="shared" si="116"/>
        <v>0</v>
      </c>
      <c r="Y241" s="87">
        <f t="shared" si="140"/>
        <v>0</v>
      </c>
      <c r="Z241" s="101">
        <f t="shared" si="141"/>
        <v>0</v>
      </c>
      <c r="AA241" s="85">
        <f t="shared" si="142"/>
        <v>0</v>
      </c>
      <c r="AB241" s="86">
        <f t="shared" si="117"/>
        <v>0</v>
      </c>
      <c r="AC241" s="87">
        <f t="shared" si="143"/>
        <v>0</v>
      </c>
      <c r="AD241" s="132">
        <f t="shared" si="146"/>
        <v>0</v>
      </c>
      <c r="AE241" s="132">
        <f t="shared" si="118"/>
        <v>0</v>
      </c>
      <c r="AF241" s="132">
        <f t="shared" si="144"/>
        <v>0</v>
      </c>
      <c r="AG241" s="133">
        <f t="shared" si="119"/>
        <v>0</v>
      </c>
      <c r="AH241" s="124">
        <f t="shared" si="145"/>
        <v>0</v>
      </c>
      <c r="AI241" s="125">
        <f t="shared" si="120"/>
        <v>0</v>
      </c>
      <c r="AJ241" s="125">
        <v>0</v>
      </c>
      <c r="AK241" s="126">
        <f t="shared" si="121"/>
        <v>0</v>
      </c>
      <c r="AL241" s="22">
        <f t="shared" si="122"/>
        <v>484740.67379643419</v>
      </c>
      <c r="AM241" s="22">
        <f t="shared" si="122"/>
        <v>4772.6206895318155</v>
      </c>
      <c r="AN241" s="22">
        <f t="shared" si="122"/>
        <v>1111.3854227197626</v>
      </c>
      <c r="AO241" s="23">
        <f t="shared" si="122"/>
        <v>5884.0061122515781</v>
      </c>
    </row>
    <row r="242" spans="1:41" x14ac:dyDescent="0.25">
      <c r="A242" s="7">
        <v>221</v>
      </c>
      <c r="B242" s="56">
        <f t="shared" si="123"/>
        <v>159679.09834016359</v>
      </c>
      <c r="C242" s="57">
        <f t="shared" si="124"/>
        <v>1069.4656405575518</v>
      </c>
      <c r="D242" s="57">
        <f t="shared" si="125"/>
        <v>146.37250681181663</v>
      </c>
      <c r="E242" s="58">
        <f t="shared" si="111"/>
        <v>1215.8381473693685</v>
      </c>
      <c r="F242" s="56">
        <f t="shared" si="126"/>
        <v>0</v>
      </c>
      <c r="G242" s="57">
        <f t="shared" si="127"/>
        <v>0</v>
      </c>
      <c r="H242" s="57">
        <f t="shared" si="128"/>
        <v>0</v>
      </c>
      <c r="I242" s="58">
        <f t="shared" si="112"/>
        <v>0</v>
      </c>
      <c r="J242" s="56">
        <f t="shared" si="129"/>
        <v>43622.84603914131</v>
      </c>
      <c r="K242" s="57">
        <f t="shared" si="130"/>
        <v>2112.8772070586965</v>
      </c>
      <c r="L242" s="57">
        <f t="shared" si="131"/>
        <v>145.4094867971377</v>
      </c>
      <c r="M242" s="58">
        <f t="shared" si="113"/>
        <v>2258.2866938558341</v>
      </c>
      <c r="N242" s="56">
        <f t="shared" si="132"/>
        <v>0</v>
      </c>
      <c r="O242" s="57">
        <f t="shared" si="133"/>
        <v>0</v>
      </c>
      <c r="P242" s="57">
        <f t="shared" si="134"/>
        <v>0</v>
      </c>
      <c r="Q242" s="58">
        <f t="shared" si="114"/>
        <v>0</v>
      </c>
      <c r="R242" s="84">
        <f t="shared" si="135"/>
        <v>277127.21890881011</v>
      </c>
      <c r="S242" s="85">
        <f t="shared" si="136"/>
        <v>1605.6100179940568</v>
      </c>
      <c r="T242" s="86">
        <f t="shared" si="115"/>
        <v>808.28772181736292</v>
      </c>
      <c r="U242" s="87">
        <f t="shared" si="137"/>
        <v>2413.8977398114198</v>
      </c>
      <c r="V242" s="84">
        <f t="shared" si="138"/>
        <v>0</v>
      </c>
      <c r="W242" s="85">
        <f t="shared" si="139"/>
        <v>0</v>
      </c>
      <c r="X242" s="86">
        <f t="shared" si="116"/>
        <v>0</v>
      </c>
      <c r="Y242" s="87">
        <f t="shared" si="140"/>
        <v>0</v>
      </c>
      <c r="Z242" s="101">
        <f t="shared" si="141"/>
        <v>0</v>
      </c>
      <c r="AA242" s="85">
        <f t="shared" si="142"/>
        <v>0</v>
      </c>
      <c r="AB242" s="86">
        <f t="shared" si="117"/>
        <v>0</v>
      </c>
      <c r="AC242" s="87">
        <f t="shared" si="143"/>
        <v>0</v>
      </c>
      <c r="AD242" s="132">
        <f t="shared" si="146"/>
        <v>0</v>
      </c>
      <c r="AE242" s="132">
        <f t="shared" si="118"/>
        <v>0</v>
      </c>
      <c r="AF242" s="132">
        <f t="shared" si="144"/>
        <v>0</v>
      </c>
      <c r="AG242" s="133">
        <f t="shared" si="119"/>
        <v>0</v>
      </c>
      <c r="AH242" s="124">
        <f t="shared" si="145"/>
        <v>0</v>
      </c>
      <c r="AI242" s="125">
        <f t="shared" si="120"/>
        <v>0</v>
      </c>
      <c r="AJ242" s="125">
        <v>0</v>
      </c>
      <c r="AK242" s="126">
        <f t="shared" si="121"/>
        <v>0</v>
      </c>
      <c r="AL242" s="22">
        <f t="shared" si="122"/>
        <v>480429.163288115</v>
      </c>
      <c r="AM242" s="22">
        <f t="shared" si="122"/>
        <v>4787.9528656103048</v>
      </c>
      <c r="AN242" s="22">
        <f t="shared" si="122"/>
        <v>1100.0697154263173</v>
      </c>
      <c r="AO242" s="23">
        <f t="shared" si="122"/>
        <v>5888.0225810366228</v>
      </c>
    </row>
    <row r="243" spans="1:41" x14ac:dyDescent="0.25">
      <c r="A243" s="7">
        <v>222</v>
      </c>
      <c r="B243" s="56">
        <f t="shared" si="123"/>
        <v>158609.63269960604</v>
      </c>
      <c r="C243" s="57">
        <f t="shared" si="124"/>
        <v>1070.4459840613963</v>
      </c>
      <c r="D243" s="57">
        <f t="shared" si="125"/>
        <v>145.39216330797223</v>
      </c>
      <c r="E243" s="58">
        <f t="shared" si="111"/>
        <v>1215.8381473693685</v>
      </c>
      <c r="F243" s="56">
        <f t="shared" si="126"/>
        <v>0</v>
      </c>
      <c r="G243" s="57">
        <f t="shared" si="127"/>
        <v>0</v>
      </c>
      <c r="H243" s="57">
        <f t="shared" si="128"/>
        <v>0</v>
      </c>
      <c r="I243" s="58">
        <f t="shared" si="112"/>
        <v>0</v>
      </c>
      <c r="J243" s="56">
        <f t="shared" si="129"/>
        <v>41509.96883208261</v>
      </c>
      <c r="K243" s="57">
        <f t="shared" si="130"/>
        <v>2119.9201310822255</v>
      </c>
      <c r="L243" s="57">
        <f t="shared" si="131"/>
        <v>138.36656277360871</v>
      </c>
      <c r="M243" s="58">
        <f t="shared" si="113"/>
        <v>2258.2866938558341</v>
      </c>
      <c r="N243" s="56">
        <f t="shared" si="132"/>
        <v>0</v>
      </c>
      <c r="O243" s="57">
        <f t="shared" si="133"/>
        <v>0</v>
      </c>
      <c r="P243" s="57">
        <f t="shared" si="134"/>
        <v>0</v>
      </c>
      <c r="Q243" s="58">
        <f t="shared" si="114"/>
        <v>0</v>
      </c>
      <c r="R243" s="84">
        <f t="shared" si="135"/>
        <v>275980.81157230074</v>
      </c>
      <c r="S243" s="85">
        <f t="shared" si="136"/>
        <v>1612.9768689585617</v>
      </c>
      <c r="T243" s="86">
        <f t="shared" si="115"/>
        <v>804.94403375254387</v>
      </c>
      <c r="U243" s="87">
        <f t="shared" si="137"/>
        <v>2417.9209027111056</v>
      </c>
      <c r="V243" s="84">
        <f t="shared" si="138"/>
        <v>0</v>
      </c>
      <c r="W243" s="85">
        <f t="shared" si="139"/>
        <v>0</v>
      </c>
      <c r="X243" s="86">
        <f t="shared" si="116"/>
        <v>0</v>
      </c>
      <c r="Y243" s="87">
        <f t="shared" si="140"/>
        <v>0</v>
      </c>
      <c r="Z243" s="101">
        <f t="shared" si="141"/>
        <v>0</v>
      </c>
      <c r="AA243" s="85">
        <f t="shared" si="142"/>
        <v>0</v>
      </c>
      <c r="AB243" s="86">
        <f t="shared" si="117"/>
        <v>0</v>
      </c>
      <c r="AC243" s="87">
        <f t="shared" si="143"/>
        <v>0</v>
      </c>
      <c r="AD243" s="132">
        <f t="shared" si="146"/>
        <v>0</v>
      </c>
      <c r="AE243" s="132">
        <f t="shared" si="118"/>
        <v>0</v>
      </c>
      <c r="AF243" s="132">
        <f t="shared" si="144"/>
        <v>0</v>
      </c>
      <c r="AG243" s="133">
        <f t="shared" si="119"/>
        <v>0</v>
      </c>
      <c r="AH243" s="124">
        <f t="shared" si="145"/>
        <v>0</v>
      </c>
      <c r="AI243" s="125">
        <f t="shared" si="120"/>
        <v>0</v>
      </c>
      <c r="AJ243" s="125">
        <v>0</v>
      </c>
      <c r="AK243" s="126">
        <f t="shared" si="121"/>
        <v>0</v>
      </c>
      <c r="AL243" s="22">
        <f t="shared" si="122"/>
        <v>476100.41310398938</v>
      </c>
      <c r="AM243" s="22">
        <f t="shared" si="122"/>
        <v>4803.3429841021834</v>
      </c>
      <c r="AN243" s="22">
        <f t="shared" si="122"/>
        <v>1088.7027598341247</v>
      </c>
      <c r="AO243" s="23">
        <f t="shared" si="122"/>
        <v>5892.0457439363081</v>
      </c>
    </row>
    <row r="244" spans="1:41" x14ac:dyDescent="0.25">
      <c r="A244" s="7">
        <v>223</v>
      </c>
      <c r="B244" s="56">
        <f t="shared" si="123"/>
        <v>157539.18671554464</v>
      </c>
      <c r="C244" s="57">
        <f t="shared" si="124"/>
        <v>1071.4272262134525</v>
      </c>
      <c r="D244" s="57">
        <f t="shared" si="125"/>
        <v>144.41092115591593</v>
      </c>
      <c r="E244" s="58">
        <f t="shared" si="111"/>
        <v>1215.8381473693685</v>
      </c>
      <c r="F244" s="56">
        <f t="shared" si="126"/>
        <v>0</v>
      </c>
      <c r="G244" s="57">
        <f t="shared" si="127"/>
        <v>0</v>
      </c>
      <c r="H244" s="57">
        <f t="shared" si="128"/>
        <v>0</v>
      </c>
      <c r="I244" s="58">
        <f t="shared" si="112"/>
        <v>0</v>
      </c>
      <c r="J244" s="56">
        <f t="shared" si="129"/>
        <v>39390.048701000385</v>
      </c>
      <c r="K244" s="57">
        <f t="shared" si="130"/>
        <v>2126.986531519166</v>
      </c>
      <c r="L244" s="57">
        <f t="shared" si="131"/>
        <v>131.30016233666797</v>
      </c>
      <c r="M244" s="58">
        <f t="shared" si="113"/>
        <v>2258.2866938558341</v>
      </c>
      <c r="N244" s="56">
        <f t="shared" si="132"/>
        <v>0</v>
      </c>
      <c r="O244" s="57">
        <f t="shared" si="133"/>
        <v>0</v>
      </c>
      <c r="P244" s="57">
        <f t="shared" si="134"/>
        <v>0</v>
      </c>
      <c r="Q244" s="58">
        <f t="shared" si="114"/>
        <v>0</v>
      </c>
      <c r="R244" s="84">
        <f t="shared" si="135"/>
        <v>274825.11442784773</v>
      </c>
      <c r="S244" s="85">
        <f t="shared" si="136"/>
        <v>1620.3775204677349</v>
      </c>
      <c r="T244" s="86">
        <f t="shared" si="115"/>
        <v>801.5732504145559</v>
      </c>
      <c r="U244" s="87">
        <f t="shared" si="137"/>
        <v>2421.9507708822907</v>
      </c>
      <c r="V244" s="84">
        <f t="shared" si="138"/>
        <v>0</v>
      </c>
      <c r="W244" s="85">
        <f t="shared" si="139"/>
        <v>0</v>
      </c>
      <c r="X244" s="86">
        <f t="shared" si="116"/>
        <v>0</v>
      </c>
      <c r="Y244" s="87">
        <f t="shared" si="140"/>
        <v>0</v>
      </c>
      <c r="Z244" s="101">
        <f t="shared" si="141"/>
        <v>0</v>
      </c>
      <c r="AA244" s="85">
        <f t="shared" si="142"/>
        <v>0</v>
      </c>
      <c r="AB244" s="86">
        <f t="shared" si="117"/>
        <v>0</v>
      </c>
      <c r="AC244" s="87">
        <f t="shared" si="143"/>
        <v>0</v>
      </c>
      <c r="AD244" s="132">
        <f t="shared" si="146"/>
        <v>0</v>
      </c>
      <c r="AE244" s="132">
        <f t="shared" si="118"/>
        <v>0</v>
      </c>
      <c r="AF244" s="132">
        <f t="shared" si="144"/>
        <v>0</v>
      </c>
      <c r="AG244" s="133">
        <f t="shared" si="119"/>
        <v>0</v>
      </c>
      <c r="AH244" s="124">
        <f t="shared" si="145"/>
        <v>0</v>
      </c>
      <c r="AI244" s="125">
        <f t="shared" si="120"/>
        <v>0</v>
      </c>
      <c r="AJ244" s="125">
        <v>0</v>
      </c>
      <c r="AK244" s="126">
        <f t="shared" si="121"/>
        <v>0</v>
      </c>
      <c r="AL244" s="22">
        <f t="shared" si="122"/>
        <v>471754.34984439274</v>
      </c>
      <c r="AM244" s="22">
        <f t="shared" si="122"/>
        <v>4818.7912782003532</v>
      </c>
      <c r="AN244" s="22">
        <f t="shared" si="122"/>
        <v>1077.2843339071399</v>
      </c>
      <c r="AO244" s="23">
        <f t="shared" si="122"/>
        <v>5896.0756121074937</v>
      </c>
    </row>
    <row r="245" spans="1:41" x14ac:dyDescent="0.25">
      <c r="A245" s="7">
        <v>224</v>
      </c>
      <c r="B245" s="56">
        <f t="shared" si="123"/>
        <v>156467.75948933119</v>
      </c>
      <c r="C245" s="57">
        <f t="shared" si="124"/>
        <v>1072.4093678374816</v>
      </c>
      <c r="D245" s="57">
        <f t="shared" si="125"/>
        <v>143.42877953188693</v>
      </c>
      <c r="E245" s="58">
        <f t="shared" si="111"/>
        <v>1215.8381473693685</v>
      </c>
      <c r="F245" s="56">
        <f t="shared" si="126"/>
        <v>0</v>
      </c>
      <c r="G245" s="57">
        <f t="shared" si="127"/>
        <v>0</v>
      </c>
      <c r="H245" s="57">
        <f t="shared" si="128"/>
        <v>0</v>
      </c>
      <c r="I245" s="58">
        <f t="shared" si="112"/>
        <v>0</v>
      </c>
      <c r="J245" s="56">
        <f t="shared" si="129"/>
        <v>37263.062169481222</v>
      </c>
      <c r="K245" s="57">
        <f t="shared" si="130"/>
        <v>2134.0764866242298</v>
      </c>
      <c r="L245" s="57">
        <f t="shared" si="131"/>
        <v>124.21020723160407</v>
      </c>
      <c r="M245" s="58">
        <f t="shared" si="113"/>
        <v>2258.2866938558341</v>
      </c>
      <c r="N245" s="56">
        <f t="shared" si="132"/>
        <v>0</v>
      </c>
      <c r="O245" s="57">
        <f t="shared" si="133"/>
        <v>0</v>
      </c>
      <c r="P245" s="57">
        <f t="shared" si="134"/>
        <v>0</v>
      </c>
      <c r="Q245" s="58">
        <f t="shared" si="114"/>
        <v>0</v>
      </c>
      <c r="R245" s="84">
        <f t="shared" si="135"/>
        <v>273660.07813555899</v>
      </c>
      <c r="S245" s="85">
        <f t="shared" si="136"/>
        <v>1627.8121276050474</v>
      </c>
      <c r="T245" s="86">
        <f t="shared" si="115"/>
        <v>798.17522789538043</v>
      </c>
      <c r="U245" s="87">
        <f t="shared" si="137"/>
        <v>2425.9873555004278</v>
      </c>
      <c r="V245" s="84">
        <f t="shared" si="138"/>
        <v>0</v>
      </c>
      <c r="W245" s="85">
        <f t="shared" si="139"/>
        <v>0</v>
      </c>
      <c r="X245" s="86">
        <f t="shared" si="116"/>
        <v>0</v>
      </c>
      <c r="Y245" s="87">
        <f t="shared" si="140"/>
        <v>0</v>
      </c>
      <c r="Z245" s="101">
        <f t="shared" si="141"/>
        <v>0</v>
      </c>
      <c r="AA245" s="85">
        <f t="shared" si="142"/>
        <v>0</v>
      </c>
      <c r="AB245" s="86">
        <f t="shared" si="117"/>
        <v>0</v>
      </c>
      <c r="AC245" s="87">
        <f t="shared" si="143"/>
        <v>0</v>
      </c>
      <c r="AD245" s="132">
        <f t="shared" si="146"/>
        <v>0</v>
      </c>
      <c r="AE245" s="132">
        <f t="shared" si="118"/>
        <v>0</v>
      </c>
      <c r="AF245" s="132">
        <f t="shared" si="144"/>
        <v>0</v>
      </c>
      <c r="AG245" s="133">
        <f t="shared" si="119"/>
        <v>0</v>
      </c>
      <c r="AH245" s="124">
        <f t="shared" si="145"/>
        <v>0</v>
      </c>
      <c r="AI245" s="125">
        <f t="shared" si="120"/>
        <v>0</v>
      </c>
      <c r="AJ245" s="125">
        <v>0</v>
      </c>
      <c r="AK245" s="126">
        <f t="shared" si="121"/>
        <v>0</v>
      </c>
      <c r="AL245" s="22">
        <f t="shared" si="122"/>
        <v>467390.89979437139</v>
      </c>
      <c r="AM245" s="22">
        <f t="shared" si="122"/>
        <v>4834.2979820667588</v>
      </c>
      <c r="AN245" s="22">
        <f t="shared" si="122"/>
        <v>1065.8142146588714</v>
      </c>
      <c r="AO245" s="23">
        <f t="shared" si="122"/>
        <v>5900.1121967256304</v>
      </c>
    </row>
    <row r="246" spans="1:41" x14ac:dyDescent="0.25">
      <c r="A246" s="7">
        <v>225</v>
      </c>
      <c r="B246" s="56">
        <f t="shared" si="123"/>
        <v>155395.35012149371</v>
      </c>
      <c r="C246" s="57">
        <f t="shared" si="124"/>
        <v>1073.3924097579993</v>
      </c>
      <c r="D246" s="57">
        <f t="shared" si="125"/>
        <v>142.44573761136925</v>
      </c>
      <c r="E246" s="58">
        <f t="shared" si="111"/>
        <v>1215.8381473693685</v>
      </c>
      <c r="F246" s="56">
        <f t="shared" si="126"/>
        <v>0</v>
      </c>
      <c r="G246" s="57">
        <f t="shared" si="127"/>
        <v>0</v>
      </c>
      <c r="H246" s="57">
        <f t="shared" si="128"/>
        <v>0</v>
      </c>
      <c r="I246" s="58">
        <f t="shared" si="112"/>
        <v>0</v>
      </c>
      <c r="J246" s="56">
        <f t="shared" si="129"/>
        <v>35128.98568285699</v>
      </c>
      <c r="K246" s="57">
        <f t="shared" si="130"/>
        <v>2141.1900749129773</v>
      </c>
      <c r="L246" s="57">
        <f t="shared" si="131"/>
        <v>117.09661894285664</v>
      </c>
      <c r="M246" s="58">
        <f t="shared" si="113"/>
        <v>2258.2866938558341</v>
      </c>
      <c r="N246" s="56">
        <f t="shared" si="132"/>
        <v>0</v>
      </c>
      <c r="O246" s="57">
        <f t="shared" si="133"/>
        <v>0</v>
      </c>
      <c r="P246" s="57">
        <f t="shared" si="134"/>
        <v>0</v>
      </c>
      <c r="Q246" s="58">
        <f t="shared" si="114"/>
        <v>0</v>
      </c>
      <c r="R246" s="84">
        <f t="shared" si="135"/>
        <v>272485.65311796725</v>
      </c>
      <c r="S246" s="85">
        <f t="shared" si="136"/>
        <v>1635.2808461655243</v>
      </c>
      <c r="T246" s="86">
        <f t="shared" si="115"/>
        <v>794.74982159407114</v>
      </c>
      <c r="U246" s="87">
        <f t="shared" si="137"/>
        <v>2430.0306677595954</v>
      </c>
      <c r="V246" s="84">
        <f t="shared" si="138"/>
        <v>0</v>
      </c>
      <c r="W246" s="85">
        <f t="shared" si="139"/>
        <v>0</v>
      </c>
      <c r="X246" s="86">
        <f t="shared" si="116"/>
        <v>0</v>
      </c>
      <c r="Y246" s="87">
        <f t="shared" si="140"/>
        <v>0</v>
      </c>
      <c r="Z246" s="101">
        <f t="shared" si="141"/>
        <v>0</v>
      </c>
      <c r="AA246" s="85">
        <f t="shared" si="142"/>
        <v>0</v>
      </c>
      <c r="AB246" s="86">
        <f t="shared" si="117"/>
        <v>0</v>
      </c>
      <c r="AC246" s="87">
        <f t="shared" si="143"/>
        <v>0</v>
      </c>
      <c r="AD246" s="132">
        <f t="shared" si="146"/>
        <v>0</v>
      </c>
      <c r="AE246" s="132">
        <f t="shared" si="118"/>
        <v>0</v>
      </c>
      <c r="AF246" s="132">
        <f t="shared" si="144"/>
        <v>0</v>
      </c>
      <c r="AG246" s="133">
        <f t="shared" si="119"/>
        <v>0</v>
      </c>
      <c r="AH246" s="124">
        <f t="shared" si="145"/>
        <v>0</v>
      </c>
      <c r="AI246" s="125">
        <f t="shared" si="120"/>
        <v>0</v>
      </c>
      <c r="AJ246" s="125">
        <v>0</v>
      </c>
      <c r="AK246" s="126">
        <f t="shared" si="121"/>
        <v>0</v>
      </c>
      <c r="AL246" s="22">
        <f t="shared" si="122"/>
        <v>463009.98892231798</v>
      </c>
      <c r="AM246" s="22">
        <f t="shared" si="122"/>
        <v>4849.8633308365006</v>
      </c>
      <c r="AN246" s="22">
        <f t="shared" si="122"/>
        <v>1054.2921781482969</v>
      </c>
      <c r="AO246" s="23">
        <f t="shared" si="122"/>
        <v>5904.155508984798</v>
      </c>
    </row>
    <row r="247" spans="1:41" x14ac:dyDescent="0.25">
      <c r="A247" s="7">
        <v>226</v>
      </c>
      <c r="B247" s="56">
        <f t="shared" si="123"/>
        <v>154321.95771173571</v>
      </c>
      <c r="C247" s="57">
        <f t="shared" si="124"/>
        <v>1074.3763528002773</v>
      </c>
      <c r="D247" s="57">
        <f t="shared" si="125"/>
        <v>141.46179456909107</v>
      </c>
      <c r="E247" s="58">
        <f t="shared" si="111"/>
        <v>1215.8381473693685</v>
      </c>
      <c r="F247" s="56">
        <f t="shared" si="126"/>
        <v>0</v>
      </c>
      <c r="G247" s="57">
        <f t="shared" si="127"/>
        <v>0</v>
      </c>
      <c r="H247" s="57">
        <f t="shared" si="128"/>
        <v>0</v>
      </c>
      <c r="I247" s="58">
        <f t="shared" si="112"/>
        <v>0</v>
      </c>
      <c r="J247" s="56">
        <f t="shared" si="129"/>
        <v>32987.795607944012</v>
      </c>
      <c r="K247" s="57">
        <f t="shared" si="130"/>
        <v>2148.3273751626875</v>
      </c>
      <c r="L247" s="57">
        <f t="shared" si="131"/>
        <v>109.95931869314671</v>
      </c>
      <c r="M247" s="58">
        <f t="shared" si="113"/>
        <v>2258.2866938558341</v>
      </c>
      <c r="N247" s="56">
        <f t="shared" si="132"/>
        <v>0</v>
      </c>
      <c r="O247" s="57">
        <f t="shared" si="133"/>
        <v>0</v>
      </c>
      <c r="P247" s="57">
        <f t="shared" si="134"/>
        <v>0</v>
      </c>
      <c r="Q247" s="58">
        <f t="shared" si="114"/>
        <v>0</v>
      </c>
      <c r="R247" s="84">
        <f t="shared" si="135"/>
        <v>271301.78955892136</v>
      </c>
      <c r="S247" s="85">
        <f t="shared" si="136"/>
        <v>1642.7838326590072</v>
      </c>
      <c r="T247" s="86">
        <f t="shared" si="115"/>
        <v>791.29688621352068</v>
      </c>
      <c r="U247" s="87">
        <f t="shared" si="137"/>
        <v>2434.080718872528</v>
      </c>
      <c r="V247" s="84">
        <f t="shared" si="138"/>
        <v>0</v>
      </c>
      <c r="W247" s="85">
        <f t="shared" si="139"/>
        <v>0</v>
      </c>
      <c r="X247" s="86">
        <f t="shared" si="116"/>
        <v>0</v>
      </c>
      <c r="Y247" s="87">
        <f t="shared" si="140"/>
        <v>0</v>
      </c>
      <c r="Z247" s="101">
        <f t="shared" si="141"/>
        <v>0</v>
      </c>
      <c r="AA247" s="85">
        <f t="shared" si="142"/>
        <v>0</v>
      </c>
      <c r="AB247" s="86">
        <f t="shared" si="117"/>
        <v>0</v>
      </c>
      <c r="AC247" s="87">
        <f t="shared" si="143"/>
        <v>0</v>
      </c>
      <c r="AD247" s="132">
        <f t="shared" si="146"/>
        <v>0</v>
      </c>
      <c r="AE247" s="132">
        <f t="shared" si="118"/>
        <v>0</v>
      </c>
      <c r="AF247" s="132">
        <f t="shared" si="144"/>
        <v>0</v>
      </c>
      <c r="AG247" s="133">
        <f t="shared" si="119"/>
        <v>0</v>
      </c>
      <c r="AH247" s="124">
        <f t="shared" si="145"/>
        <v>0</v>
      </c>
      <c r="AI247" s="125">
        <f t="shared" si="120"/>
        <v>0</v>
      </c>
      <c r="AJ247" s="125">
        <v>0</v>
      </c>
      <c r="AK247" s="126">
        <f t="shared" si="121"/>
        <v>0</v>
      </c>
      <c r="AL247" s="22">
        <f t="shared" si="122"/>
        <v>458611.54287860112</v>
      </c>
      <c r="AM247" s="22">
        <f t="shared" si="122"/>
        <v>4865.4875606219721</v>
      </c>
      <c r="AN247" s="22">
        <f t="shared" si="122"/>
        <v>1042.7179994757585</v>
      </c>
      <c r="AO247" s="23">
        <f t="shared" si="122"/>
        <v>5908.205560097731</v>
      </c>
    </row>
    <row r="248" spans="1:41" x14ac:dyDescent="0.25">
      <c r="A248" s="7">
        <v>227</v>
      </c>
      <c r="B248" s="56">
        <f t="shared" si="123"/>
        <v>153247.58135893542</v>
      </c>
      <c r="C248" s="57">
        <f t="shared" si="124"/>
        <v>1075.3611977903442</v>
      </c>
      <c r="D248" s="57">
        <f t="shared" si="125"/>
        <v>140.47694957902416</v>
      </c>
      <c r="E248" s="58">
        <f t="shared" si="111"/>
        <v>1215.8381473693685</v>
      </c>
      <c r="F248" s="56">
        <f t="shared" si="126"/>
        <v>0</v>
      </c>
      <c r="G248" s="57">
        <f t="shared" si="127"/>
        <v>0</v>
      </c>
      <c r="H248" s="57">
        <f t="shared" si="128"/>
        <v>0</v>
      </c>
      <c r="I248" s="58">
        <f t="shared" si="112"/>
        <v>0</v>
      </c>
      <c r="J248" s="56">
        <f t="shared" si="129"/>
        <v>30839.468232781324</v>
      </c>
      <c r="K248" s="57">
        <f t="shared" si="130"/>
        <v>2155.4884664132296</v>
      </c>
      <c r="L248" s="57">
        <f t="shared" si="131"/>
        <v>102.79822744260441</v>
      </c>
      <c r="M248" s="58">
        <f t="shared" si="113"/>
        <v>2258.2866938558341</v>
      </c>
      <c r="N248" s="56">
        <f t="shared" si="132"/>
        <v>0</v>
      </c>
      <c r="O248" s="57">
        <f t="shared" si="133"/>
        <v>0</v>
      </c>
      <c r="P248" s="57">
        <f t="shared" si="134"/>
        <v>0</v>
      </c>
      <c r="Q248" s="58">
        <f t="shared" si="114"/>
        <v>0</v>
      </c>
      <c r="R248" s="84">
        <f t="shared" si="135"/>
        <v>270108.43740247277</v>
      </c>
      <c r="S248" s="85">
        <f t="shared" si="136"/>
        <v>1650.3212443134366</v>
      </c>
      <c r="T248" s="86">
        <f t="shared" si="115"/>
        <v>787.81627575721234</v>
      </c>
      <c r="U248" s="87">
        <f t="shared" si="137"/>
        <v>2438.1375200706489</v>
      </c>
      <c r="V248" s="84">
        <f t="shared" si="138"/>
        <v>0</v>
      </c>
      <c r="W248" s="85">
        <f t="shared" si="139"/>
        <v>0</v>
      </c>
      <c r="X248" s="86">
        <f t="shared" si="116"/>
        <v>0</v>
      </c>
      <c r="Y248" s="87">
        <f t="shared" si="140"/>
        <v>0</v>
      </c>
      <c r="Z248" s="101">
        <f t="shared" si="141"/>
        <v>0</v>
      </c>
      <c r="AA248" s="85">
        <f t="shared" si="142"/>
        <v>0</v>
      </c>
      <c r="AB248" s="86">
        <f t="shared" si="117"/>
        <v>0</v>
      </c>
      <c r="AC248" s="87">
        <f t="shared" si="143"/>
        <v>0</v>
      </c>
      <c r="AD248" s="132">
        <f t="shared" si="146"/>
        <v>0</v>
      </c>
      <c r="AE248" s="132">
        <f t="shared" si="118"/>
        <v>0</v>
      </c>
      <c r="AF248" s="132">
        <f t="shared" si="144"/>
        <v>0</v>
      </c>
      <c r="AG248" s="133">
        <f t="shared" si="119"/>
        <v>0</v>
      </c>
      <c r="AH248" s="124">
        <f t="shared" si="145"/>
        <v>0</v>
      </c>
      <c r="AI248" s="125">
        <f t="shared" si="120"/>
        <v>0</v>
      </c>
      <c r="AJ248" s="125">
        <v>0</v>
      </c>
      <c r="AK248" s="126">
        <f t="shared" si="121"/>
        <v>0</v>
      </c>
      <c r="AL248" s="22">
        <f t="shared" si="122"/>
        <v>454195.48699418956</v>
      </c>
      <c r="AM248" s="22">
        <f t="shared" si="122"/>
        <v>4881.1709085170105</v>
      </c>
      <c r="AN248" s="22">
        <f t="shared" si="122"/>
        <v>1031.0914527788409</v>
      </c>
      <c r="AO248" s="23">
        <f t="shared" si="122"/>
        <v>5912.2623612958514</v>
      </c>
    </row>
    <row r="249" spans="1:41" x14ac:dyDescent="0.25">
      <c r="A249" s="7">
        <v>228</v>
      </c>
      <c r="B249" s="56">
        <f t="shared" si="123"/>
        <v>152172.22016114509</v>
      </c>
      <c r="C249" s="57">
        <f t="shared" si="124"/>
        <v>1076.3469455549855</v>
      </c>
      <c r="D249" s="57">
        <f t="shared" si="125"/>
        <v>139.491201814383</v>
      </c>
      <c r="E249" s="58">
        <f t="shared" si="111"/>
        <v>1215.8381473693685</v>
      </c>
      <c r="F249" s="56">
        <f t="shared" si="126"/>
        <v>0</v>
      </c>
      <c r="G249" s="57">
        <f t="shared" si="127"/>
        <v>0</v>
      </c>
      <c r="H249" s="57">
        <f t="shared" si="128"/>
        <v>0</v>
      </c>
      <c r="I249" s="58">
        <f t="shared" si="112"/>
        <v>0</v>
      </c>
      <c r="J249" s="56">
        <f t="shared" si="129"/>
        <v>28683.979766368095</v>
      </c>
      <c r="K249" s="57">
        <f t="shared" si="130"/>
        <v>2162.6734279679404</v>
      </c>
      <c r="L249" s="57">
        <f t="shared" si="131"/>
        <v>95.613265887893661</v>
      </c>
      <c r="M249" s="58">
        <f t="shared" si="113"/>
        <v>2258.2866938558341</v>
      </c>
      <c r="N249" s="56">
        <f t="shared" si="132"/>
        <v>0</v>
      </c>
      <c r="O249" s="57">
        <f t="shared" si="133"/>
        <v>0</v>
      </c>
      <c r="P249" s="57">
        <f t="shared" si="134"/>
        <v>0</v>
      </c>
      <c r="Q249" s="58">
        <f t="shared" si="114"/>
        <v>0</v>
      </c>
      <c r="R249" s="84">
        <f t="shared" si="135"/>
        <v>268905.54635175626</v>
      </c>
      <c r="S249" s="85">
        <f t="shared" si="136"/>
        <v>1657.8932390781442</v>
      </c>
      <c r="T249" s="86">
        <f t="shared" si="115"/>
        <v>784.30784352595583</v>
      </c>
      <c r="U249" s="87">
        <f t="shared" si="137"/>
        <v>2442.2010826041001</v>
      </c>
      <c r="V249" s="84">
        <f t="shared" si="138"/>
        <v>0</v>
      </c>
      <c r="W249" s="85">
        <f t="shared" si="139"/>
        <v>0</v>
      </c>
      <c r="X249" s="86">
        <f t="shared" si="116"/>
        <v>0</v>
      </c>
      <c r="Y249" s="87">
        <f t="shared" si="140"/>
        <v>0</v>
      </c>
      <c r="Z249" s="101">
        <f t="shared" si="141"/>
        <v>0</v>
      </c>
      <c r="AA249" s="85">
        <f t="shared" si="142"/>
        <v>0</v>
      </c>
      <c r="AB249" s="86">
        <f t="shared" si="117"/>
        <v>0</v>
      </c>
      <c r="AC249" s="87">
        <f t="shared" si="143"/>
        <v>0</v>
      </c>
      <c r="AD249" s="132">
        <f t="shared" si="146"/>
        <v>0</v>
      </c>
      <c r="AE249" s="132">
        <f t="shared" si="118"/>
        <v>0</v>
      </c>
      <c r="AF249" s="132">
        <f t="shared" si="144"/>
        <v>0</v>
      </c>
      <c r="AG249" s="133">
        <f t="shared" si="119"/>
        <v>0</v>
      </c>
      <c r="AH249" s="124">
        <f t="shared" si="145"/>
        <v>0</v>
      </c>
      <c r="AI249" s="125">
        <f t="shared" si="120"/>
        <v>0</v>
      </c>
      <c r="AJ249" s="125">
        <v>0</v>
      </c>
      <c r="AK249" s="126">
        <f t="shared" si="121"/>
        <v>0</v>
      </c>
      <c r="AL249" s="22">
        <f t="shared" si="122"/>
        <v>449761.74627926946</v>
      </c>
      <c r="AM249" s="22">
        <f t="shared" si="122"/>
        <v>4896.9136126010708</v>
      </c>
      <c r="AN249" s="22">
        <f t="shared" si="122"/>
        <v>1019.4123112282325</v>
      </c>
      <c r="AO249" s="23">
        <f t="shared" si="122"/>
        <v>5916.3259238293031</v>
      </c>
    </row>
    <row r="250" spans="1:41" x14ac:dyDescent="0.25">
      <c r="A250" s="7">
        <v>229</v>
      </c>
      <c r="B250" s="56">
        <f t="shared" si="123"/>
        <v>151095.87321559011</v>
      </c>
      <c r="C250" s="57">
        <f t="shared" si="124"/>
        <v>1077.3335969217442</v>
      </c>
      <c r="D250" s="57">
        <f t="shared" si="125"/>
        <v>138.50455044762427</v>
      </c>
      <c r="E250" s="58">
        <f t="shared" si="111"/>
        <v>1215.8381473693685</v>
      </c>
      <c r="F250" s="56">
        <f t="shared" si="126"/>
        <v>0</v>
      </c>
      <c r="G250" s="57">
        <f t="shared" si="127"/>
        <v>0</v>
      </c>
      <c r="H250" s="57">
        <f t="shared" si="128"/>
        <v>0</v>
      </c>
      <c r="I250" s="58">
        <f t="shared" si="112"/>
        <v>0</v>
      </c>
      <c r="J250" s="56">
        <f t="shared" si="129"/>
        <v>26521.306338400154</v>
      </c>
      <c r="K250" s="57">
        <f t="shared" si="130"/>
        <v>2169.8823393945004</v>
      </c>
      <c r="L250" s="57">
        <f t="shared" si="131"/>
        <v>88.404354461333853</v>
      </c>
      <c r="M250" s="58">
        <f t="shared" si="113"/>
        <v>2258.2866938558341</v>
      </c>
      <c r="N250" s="56">
        <f t="shared" si="132"/>
        <v>0</v>
      </c>
      <c r="O250" s="57">
        <f t="shared" si="133"/>
        <v>0</v>
      </c>
      <c r="P250" s="57">
        <f t="shared" si="134"/>
        <v>0</v>
      </c>
      <c r="Q250" s="58">
        <f t="shared" si="114"/>
        <v>0</v>
      </c>
      <c r="R250" s="84">
        <f t="shared" si="135"/>
        <v>267693.06586786592</v>
      </c>
      <c r="S250" s="85">
        <f t="shared" si="136"/>
        <v>1665.499975627165</v>
      </c>
      <c r="T250" s="86">
        <f t="shared" si="115"/>
        <v>780.77144211460893</v>
      </c>
      <c r="U250" s="87">
        <f t="shared" si="137"/>
        <v>2446.2714177417738</v>
      </c>
      <c r="V250" s="84">
        <f t="shared" si="138"/>
        <v>0</v>
      </c>
      <c r="W250" s="85">
        <f t="shared" si="139"/>
        <v>0</v>
      </c>
      <c r="X250" s="86">
        <f t="shared" si="116"/>
        <v>0</v>
      </c>
      <c r="Y250" s="87">
        <f t="shared" si="140"/>
        <v>0</v>
      </c>
      <c r="Z250" s="101">
        <f t="shared" si="141"/>
        <v>0</v>
      </c>
      <c r="AA250" s="85">
        <f t="shared" si="142"/>
        <v>0</v>
      </c>
      <c r="AB250" s="86">
        <f t="shared" si="117"/>
        <v>0</v>
      </c>
      <c r="AC250" s="87">
        <f t="shared" si="143"/>
        <v>0</v>
      </c>
      <c r="AD250" s="132">
        <f t="shared" si="146"/>
        <v>0</v>
      </c>
      <c r="AE250" s="132">
        <f t="shared" si="118"/>
        <v>0</v>
      </c>
      <c r="AF250" s="132">
        <f t="shared" si="144"/>
        <v>0</v>
      </c>
      <c r="AG250" s="133">
        <f t="shared" si="119"/>
        <v>0</v>
      </c>
      <c r="AH250" s="124">
        <f t="shared" si="145"/>
        <v>0</v>
      </c>
      <c r="AI250" s="125">
        <f t="shared" si="120"/>
        <v>0</v>
      </c>
      <c r="AJ250" s="125">
        <v>0</v>
      </c>
      <c r="AK250" s="126">
        <f t="shared" si="121"/>
        <v>0</v>
      </c>
      <c r="AL250" s="22">
        <f t="shared" si="122"/>
        <v>445310.24542185618</v>
      </c>
      <c r="AM250" s="22">
        <f t="shared" si="122"/>
        <v>4912.7159119434091</v>
      </c>
      <c r="AN250" s="22">
        <f t="shared" si="122"/>
        <v>1007.680347023567</v>
      </c>
      <c r="AO250" s="23">
        <f t="shared" si="122"/>
        <v>5920.3962589669763</v>
      </c>
    </row>
    <row r="251" spans="1:41" x14ac:dyDescent="0.25">
      <c r="A251" s="7">
        <v>230</v>
      </c>
      <c r="B251" s="56">
        <f t="shared" si="123"/>
        <v>150018.53961866838</v>
      </c>
      <c r="C251" s="57">
        <f t="shared" si="124"/>
        <v>1078.3211527189223</v>
      </c>
      <c r="D251" s="57">
        <f t="shared" si="125"/>
        <v>137.51699465044604</v>
      </c>
      <c r="E251" s="58">
        <f t="shared" si="111"/>
        <v>1215.8381473693685</v>
      </c>
      <c r="F251" s="56">
        <f t="shared" si="126"/>
        <v>0</v>
      </c>
      <c r="G251" s="57">
        <f t="shared" si="127"/>
        <v>0</v>
      </c>
      <c r="H251" s="57">
        <f t="shared" si="128"/>
        <v>0</v>
      </c>
      <c r="I251" s="58">
        <f t="shared" si="112"/>
        <v>0</v>
      </c>
      <c r="J251" s="56">
        <f t="shared" si="129"/>
        <v>24351.423999005652</v>
      </c>
      <c r="K251" s="57">
        <f t="shared" si="130"/>
        <v>2177.1152805258153</v>
      </c>
      <c r="L251" s="57">
        <f t="shared" si="131"/>
        <v>81.171413330018851</v>
      </c>
      <c r="M251" s="58">
        <f t="shared" si="113"/>
        <v>2258.2866938558341</v>
      </c>
      <c r="N251" s="56">
        <f t="shared" si="132"/>
        <v>0</v>
      </c>
      <c r="O251" s="57">
        <f t="shared" si="133"/>
        <v>0</v>
      </c>
      <c r="P251" s="57">
        <f t="shared" si="134"/>
        <v>0</v>
      </c>
      <c r="Q251" s="58">
        <f t="shared" si="114"/>
        <v>0</v>
      </c>
      <c r="R251" s="84">
        <f t="shared" si="135"/>
        <v>266470.94516872586</v>
      </c>
      <c r="S251" s="85">
        <f t="shared" si="136"/>
        <v>1673.1416133625596</v>
      </c>
      <c r="T251" s="86">
        <f t="shared" si="115"/>
        <v>777.20692340878372</v>
      </c>
      <c r="U251" s="87">
        <f t="shared" si="137"/>
        <v>2450.3485367713433</v>
      </c>
      <c r="V251" s="84">
        <f t="shared" si="138"/>
        <v>0</v>
      </c>
      <c r="W251" s="85">
        <f t="shared" si="139"/>
        <v>0</v>
      </c>
      <c r="X251" s="86">
        <f t="shared" si="116"/>
        <v>0</v>
      </c>
      <c r="Y251" s="87">
        <f t="shared" si="140"/>
        <v>0</v>
      </c>
      <c r="Z251" s="101">
        <f t="shared" si="141"/>
        <v>0</v>
      </c>
      <c r="AA251" s="85">
        <f t="shared" si="142"/>
        <v>0</v>
      </c>
      <c r="AB251" s="86">
        <f t="shared" si="117"/>
        <v>0</v>
      </c>
      <c r="AC251" s="87">
        <f t="shared" si="143"/>
        <v>0</v>
      </c>
      <c r="AD251" s="132">
        <f t="shared" si="146"/>
        <v>0</v>
      </c>
      <c r="AE251" s="132">
        <f t="shared" si="118"/>
        <v>0</v>
      </c>
      <c r="AF251" s="132">
        <f t="shared" si="144"/>
        <v>0</v>
      </c>
      <c r="AG251" s="133">
        <f t="shared" si="119"/>
        <v>0</v>
      </c>
      <c r="AH251" s="124">
        <f t="shared" si="145"/>
        <v>0</v>
      </c>
      <c r="AI251" s="125">
        <f t="shared" si="120"/>
        <v>0</v>
      </c>
      <c r="AJ251" s="125">
        <v>0</v>
      </c>
      <c r="AK251" s="126">
        <f t="shared" si="121"/>
        <v>0</v>
      </c>
      <c r="AL251" s="22">
        <f t="shared" si="122"/>
        <v>440840.90878639987</v>
      </c>
      <c r="AM251" s="22">
        <f t="shared" si="122"/>
        <v>4928.5780466072974</v>
      </c>
      <c r="AN251" s="22">
        <f t="shared" si="122"/>
        <v>995.89533138924867</v>
      </c>
      <c r="AO251" s="23">
        <f t="shared" si="122"/>
        <v>5924.4733779965463</v>
      </c>
    </row>
    <row r="252" spans="1:41" x14ac:dyDescent="0.25">
      <c r="A252" s="7">
        <v>231</v>
      </c>
      <c r="B252" s="56">
        <f t="shared" si="123"/>
        <v>148940.21846594947</v>
      </c>
      <c r="C252" s="57">
        <f t="shared" si="124"/>
        <v>1079.3096137755815</v>
      </c>
      <c r="D252" s="57">
        <f t="shared" si="125"/>
        <v>136.52853359378702</v>
      </c>
      <c r="E252" s="58">
        <f t="shared" si="111"/>
        <v>1215.8381473693685</v>
      </c>
      <c r="F252" s="56">
        <f t="shared" si="126"/>
        <v>0</v>
      </c>
      <c r="G252" s="57">
        <f t="shared" si="127"/>
        <v>0</v>
      </c>
      <c r="H252" s="57">
        <f t="shared" si="128"/>
        <v>0</v>
      </c>
      <c r="I252" s="58">
        <f t="shared" si="112"/>
        <v>0</v>
      </c>
      <c r="J252" s="56">
        <f t="shared" si="129"/>
        <v>22174.308718479835</v>
      </c>
      <c r="K252" s="57">
        <f t="shared" si="130"/>
        <v>2184.3723314609015</v>
      </c>
      <c r="L252" s="57">
        <f t="shared" si="131"/>
        <v>73.914362394932795</v>
      </c>
      <c r="M252" s="58">
        <f t="shared" si="113"/>
        <v>2258.2866938558341</v>
      </c>
      <c r="N252" s="56">
        <f t="shared" si="132"/>
        <v>0</v>
      </c>
      <c r="O252" s="57">
        <f t="shared" si="133"/>
        <v>0</v>
      </c>
      <c r="P252" s="57">
        <f t="shared" si="134"/>
        <v>0</v>
      </c>
      <c r="Q252" s="58">
        <f t="shared" si="114"/>
        <v>0</v>
      </c>
      <c r="R252" s="84">
        <f t="shared" si="135"/>
        <v>265239.13322795561</v>
      </c>
      <c r="S252" s="85">
        <f t="shared" si="136"/>
        <v>1680.8183124177585</v>
      </c>
      <c r="T252" s="86">
        <f t="shared" si="115"/>
        <v>773.61413858153719</v>
      </c>
      <c r="U252" s="87">
        <f t="shared" si="137"/>
        <v>2454.4324509992957</v>
      </c>
      <c r="V252" s="84">
        <f t="shared" si="138"/>
        <v>0</v>
      </c>
      <c r="W252" s="85">
        <f t="shared" si="139"/>
        <v>0</v>
      </c>
      <c r="X252" s="86">
        <f t="shared" si="116"/>
        <v>0</v>
      </c>
      <c r="Y252" s="87">
        <f t="shared" si="140"/>
        <v>0</v>
      </c>
      <c r="Z252" s="101">
        <f t="shared" si="141"/>
        <v>0</v>
      </c>
      <c r="AA252" s="85">
        <f t="shared" si="142"/>
        <v>0</v>
      </c>
      <c r="AB252" s="86">
        <f t="shared" si="117"/>
        <v>0</v>
      </c>
      <c r="AC252" s="87">
        <f t="shared" si="143"/>
        <v>0</v>
      </c>
      <c r="AD252" s="132">
        <f t="shared" si="146"/>
        <v>0</v>
      </c>
      <c r="AE252" s="132">
        <f t="shared" si="118"/>
        <v>0</v>
      </c>
      <c r="AF252" s="132">
        <f t="shared" si="144"/>
        <v>0</v>
      </c>
      <c r="AG252" s="133">
        <f t="shared" si="119"/>
        <v>0</v>
      </c>
      <c r="AH252" s="124">
        <f t="shared" si="145"/>
        <v>0</v>
      </c>
      <c r="AI252" s="125">
        <f t="shared" si="120"/>
        <v>0</v>
      </c>
      <c r="AJ252" s="125">
        <v>0</v>
      </c>
      <c r="AK252" s="126">
        <f t="shared" si="121"/>
        <v>0</v>
      </c>
      <c r="AL252" s="22">
        <f t="shared" si="122"/>
        <v>436353.6604123849</v>
      </c>
      <c r="AM252" s="22">
        <f t="shared" si="122"/>
        <v>4944.5002576542411</v>
      </c>
      <c r="AN252" s="22">
        <f t="shared" si="122"/>
        <v>984.05703457025697</v>
      </c>
      <c r="AO252" s="23">
        <f t="shared" si="122"/>
        <v>5928.5572922244983</v>
      </c>
    </row>
    <row r="253" spans="1:41" x14ac:dyDescent="0.25">
      <c r="A253" s="7">
        <v>232</v>
      </c>
      <c r="B253" s="56">
        <f t="shared" si="123"/>
        <v>147860.90885217389</v>
      </c>
      <c r="C253" s="57">
        <f t="shared" si="124"/>
        <v>1080.2989809215424</v>
      </c>
      <c r="D253" s="57">
        <f t="shared" si="125"/>
        <v>135.53916644782609</v>
      </c>
      <c r="E253" s="58">
        <f t="shared" si="111"/>
        <v>1215.8381473693685</v>
      </c>
      <c r="F253" s="56">
        <f t="shared" si="126"/>
        <v>0</v>
      </c>
      <c r="G253" s="57">
        <f t="shared" si="127"/>
        <v>0</v>
      </c>
      <c r="H253" s="57">
        <f t="shared" si="128"/>
        <v>0</v>
      </c>
      <c r="I253" s="58">
        <f t="shared" si="112"/>
        <v>0</v>
      </c>
      <c r="J253" s="56">
        <f t="shared" si="129"/>
        <v>19989.936387018934</v>
      </c>
      <c r="K253" s="57">
        <f t="shared" si="130"/>
        <v>2191.6535725657709</v>
      </c>
      <c r="L253" s="57">
        <f t="shared" si="131"/>
        <v>66.633121290063116</v>
      </c>
      <c r="M253" s="58">
        <f t="shared" si="113"/>
        <v>2258.2866938558341</v>
      </c>
      <c r="N253" s="56">
        <f t="shared" si="132"/>
        <v>0</v>
      </c>
      <c r="O253" s="57">
        <f t="shared" si="133"/>
        <v>0</v>
      </c>
      <c r="P253" s="57">
        <f t="shared" si="134"/>
        <v>0</v>
      </c>
      <c r="Q253" s="58">
        <f t="shared" si="114"/>
        <v>0</v>
      </c>
      <c r="R253" s="84">
        <f t="shared" si="135"/>
        <v>263997.57877373043</v>
      </c>
      <c r="S253" s="85">
        <f t="shared" si="136"/>
        <v>1688.5302336609143</v>
      </c>
      <c r="T253" s="86">
        <f t="shared" si="115"/>
        <v>769.99293809004712</v>
      </c>
      <c r="U253" s="87">
        <f t="shared" si="137"/>
        <v>2458.5231717509614</v>
      </c>
      <c r="V253" s="84">
        <f t="shared" si="138"/>
        <v>0</v>
      </c>
      <c r="W253" s="85">
        <f t="shared" si="139"/>
        <v>0</v>
      </c>
      <c r="X253" s="86">
        <f t="shared" si="116"/>
        <v>0</v>
      </c>
      <c r="Y253" s="87">
        <f t="shared" si="140"/>
        <v>0</v>
      </c>
      <c r="Z253" s="101">
        <f t="shared" si="141"/>
        <v>0</v>
      </c>
      <c r="AA253" s="85">
        <f t="shared" si="142"/>
        <v>0</v>
      </c>
      <c r="AB253" s="86">
        <f t="shared" si="117"/>
        <v>0</v>
      </c>
      <c r="AC253" s="87">
        <f t="shared" si="143"/>
        <v>0</v>
      </c>
      <c r="AD253" s="132">
        <f t="shared" si="146"/>
        <v>0</v>
      </c>
      <c r="AE253" s="132">
        <f t="shared" si="118"/>
        <v>0</v>
      </c>
      <c r="AF253" s="132">
        <f t="shared" si="144"/>
        <v>0</v>
      </c>
      <c r="AG253" s="133">
        <f t="shared" si="119"/>
        <v>0</v>
      </c>
      <c r="AH253" s="124">
        <f t="shared" si="145"/>
        <v>0</v>
      </c>
      <c r="AI253" s="125">
        <f t="shared" si="120"/>
        <v>0</v>
      </c>
      <c r="AJ253" s="125">
        <v>0</v>
      </c>
      <c r="AK253" s="126">
        <f t="shared" si="121"/>
        <v>0</v>
      </c>
      <c r="AL253" s="22">
        <f t="shared" si="122"/>
        <v>431848.42401292326</v>
      </c>
      <c r="AM253" s="22">
        <f t="shared" si="122"/>
        <v>4960.4827871482275</v>
      </c>
      <c r="AN253" s="22">
        <f t="shared" si="122"/>
        <v>972.1652258279363</v>
      </c>
      <c r="AO253" s="23">
        <f t="shared" si="122"/>
        <v>5932.648012976164</v>
      </c>
    </row>
    <row r="254" spans="1:41" x14ac:dyDescent="0.25">
      <c r="A254" s="7">
        <v>233</v>
      </c>
      <c r="B254" s="56">
        <f t="shared" si="123"/>
        <v>146780.60987125235</v>
      </c>
      <c r="C254" s="57">
        <f t="shared" si="124"/>
        <v>1081.289254987387</v>
      </c>
      <c r="D254" s="57">
        <f t="shared" si="125"/>
        <v>134.54889238198135</v>
      </c>
      <c r="E254" s="58">
        <f t="shared" si="111"/>
        <v>1215.8381473693685</v>
      </c>
      <c r="F254" s="56">
        <f t="shared" si="126"/>
        <v>0</v>
      </c>
      <c r="G254" s="57">
        <f t="shared" si="127"/>
        <v>0</v>
      </c>
      <c r="H254" s="57">
        <f t="shared" si="128"/>
        <v>0</v>
      </c>
      <c r="I254" s="58">
        <f t="shared" si="112"/>
        <v>0</v>
      </c>
      <c r="J254" s="56">
        <f t="shared" si="129"/>
        <v>17798.282814453163</v>
      </c>
      <c r="K254" s="57">
        <f t="shared" si="130"/>
        <v>2198.9590844743234</v>
      </c>
      <c r="L254" s="57">
        <f t="shared" si="131"/>
        <v>59.327609381510548</v>
      </c>
      <c r="M254" s="58">
        <f t="shared" si="113"/>
        <v>2258.2866938558341</v>
      </c>
      <c r="N254" s="56">
        <f t="shared" si="132"/>
        <v>0</v>
      </c>
      <c r="O254" s="57">
        <f t="shared" si="133"/>
        <v>0</v>
      </c>
      <c r="P254" s="57">
        <f t="shared" si="134"/>
        <v>0</v>
      </c>
      <c r="Q254" s="58">
        <f t="shared" si="114"/>
        <v>0</v>
      </c>
      <c r="R254" s="84">
        <f t="shared" si="135"/>
        <v>262746.23028763634</v>
      </c>
      <c r="S254" s="85">
        <f t="shared" si="136"/>
        <v>1696.2775386982739</v>
      </c>
      <c r="T254" s="86">
        <f t="shared" si="115"/>
        <v>766.34317167227266</v>
      </c>
      <c r="U254" s="87">
        <f t="shared" si="137"/>
        <v>2462.6207103705465</v>
      </c>
      <c r="V254" s="84">
        <f t="shared" si="138"/>
        <v>0</v>
      </c>
      <c r="W254" s="85">
        <f t="shared" si="139"/>
        <v>0</v>
      </c>
      <c r="X254" s="86">
        <f t="shared" si="116"/>
        <v>0</v>
      </c>
      <c r="Y254" s="87">
        <f t="shared" si="140"/>
        <v>0</v>
      </c>
      <c r="Z254" s="101">
        <f t="shared" si="141"/>
        <v>0</v>
      </c>
      <c r="AA254" s="85">
        <f t="shared" si="142"/>
        <v>0</v>
      </c>
      <c r="AB254" s="86">
        <f t="shared" si="117"/>
        <v>0</v>
      </c>
      <c r="AC254" s="87">
        <f t="shared" si="143"/>
        <v>0</v>
      </c>
      <c r="AD254" s="132">
        <f t="shared" si="146"/>
        <v>0</v>
      </c>
      <c r="AE254" s="132">
        <f t="shared" si="118"/>
        <v>0</v>
      </c>
      <c r="AF254" s="132">
        <f t="shared" si="144"/>
        <v>0</v>
      </c>
      <c r="AG254" s="133">
        <f t="shared" si="119"/>
        <v>0</v>
      </c>
      <c r="AH254" s="124">
        <f t="shared" si="145"/>
        <v>0</v>
      </c>
      <c r="AI254" s="125">
        <f t="shared" si="120"/>
        <v>0</v>
      </c>
      <c r="AJ254" s="125">
        <v>0</v>
      </c>
      <c r="AK254" s="126">
        <f t="shared" si="121"/>
        <v>0</v>
      </c>
      <c r="AL254" s="22">
        <f t="shared" si="122"/>
        <v>427325.12297334184</v>
      </c>
      <c r="AM254" s="22">
        <f t="shared" si="122"/>
        <v>4976.5258781599841</v>
      </c>
      <c r="AN254" s="22">
        <f t="shared" si="122"/>
        <v>960.21967343576455</v>
      </c>
      <c r="AO254" s="23">
        <f t="shared" si="122"/>
        <v>5936.745551595749</v>
      </c>
    </row>
    <row r="255" spans="1:41" x14ac:dyDescent="0.25">
      <c r="A255" s="7">
        <v>234</v>
      </c>
      <c r="B255" s="56">
        <f t="shared" si="123"/>
        <v>145699.32061626497</v>
      </c>
      <c r="C255" s="57">
        <f t="shared" si="124"/>
        <v>1082.280436804459</v>
      </c>
      <c r="D255" s="57">
        <f t="shared" si="125"/>
        <v>133.55771056490957</v>
      </c>
      <c r="E255" s="58">
        <f t="shared" si="111"/>
        <v>1215.8381473693685</v>
      </c>
      <c r="F255" s="56">
        <f t="shared" si="126"/>
        <v>0</v>
      </c>
      <c r="G255" s="57">
        <f t="shared" si="127"/>
        <v>0</v>
      </c>
      <c r="H255" s="57">
        <f t="shared" si="128"/>
        <v>0</v>
      </c>
      <c r="I255" s="58">
        <f t="shared" si="112"/>
        <v>0</v>
      </c>
      <c r="J255" s="56">
        <f t="shared" si="129"/>
        <v>15599.32372997884</v>
      </c>
      <c r="K255" s="57">
        <f t="shared" si="130"/>
        <v>2206.2889480892381</v>
      </c>
      <c r="L255" s="57">
        <f t="shared" si="131"/>
        <v>51.997745766596132</v>
      </c>
      <c r="M255" s="58">
        <f t="shared" si="113"/>
        <v>2258.2866938558341</v>
      </c>
      <c r="N255" s="56">
        <f t="shared" si="132"/>
        <v>0</v>
      </c>
      <c r="O255" s="57">
        <f t="shared" si="133"/>
        <v>0</v>
      </c>
      <c r="P255" s="57">
        <f t="shared" si="134"/>
        <v>0</v>
      </c>
      <c r="Q255" s="58">
        <f t="shared" si="114"/>
        <v>0</v>
      </c>
      <c r="R255" s="84">
        <f t="shared" si="135"/>
        <v>261485.03600351964</v>
      </c>
      <c r="S255" s="85">
        <f t="shared" si="136"/>
        <v>1704.0603898775651</v>
      </c>
      <c r="T255" s="86">
        <f t="shared" si="115"/>
        <v>762.66468834359898</v>
      </c>
      <c r="U255" s="87">
        <f t="shared" si="137"/>
        <v>2466.725078221164</v>
      </c>
      <c r="V255" s="84">
        <f t="shared" si="138"/>
        <v>0</v>
      </c>
      <c r="W255" s="85">
        <f t="shared" si="139"/>
        <v>0</v>
      </c>
      <c r="X255" s="86">
        <f t="shared" si="116"/>
        <v>0</v>
      </c>
      <c r="Y255" s="87">
        <f t="shared" si="140"/>
        <v>0</v>
      </c>
      <c r="Z255" s="101">
        <f t="shared" si="141"/>
        <v>0</v>
      </c>
      <c r="AA255" s="85">
        <f t="shared" si="142"/>
        <v>0</v>
      </c>
      <c r="AB255" s="86">
        <f t="shared" si="117"/>
        <v>0</v>
      </c>
      <c r="AC255" s="87">
        <f t="shared" si="143"/>
        <v>0</v>
      </c>
      <c r="AD255" s="132">
        <f t="shared" si="146"/>
        <v>0</v>
      </c>
      <c r="AE255" s="132">
        <f t="shared" si="118"/>
        <v>0</v>
      </c>
      <c r="AF255" s="132">
        <f t="shared" si="144"/>
        <v>0</v>
      </c>
      <c r="AG255" s="133">
        <f t="shared" si="119"/>
        <v>0</v>
      </c>
      <c r="AH255" s="124">
        <f t="shared" si="145"/>
        <v>0</v>
      </c>
      <c r="AI255" s="125">
        <f t="shared" si="120"/>
        <v>0</v>
      </c>
      <c r="AJ255" s="125">
        <v>0</v>
      </c>
      <c r="AK255" s="126">
        <f t="shared" si="121"/>
        <v>0</v>
      </c>
      <c r="AL255" s="22">
        <f t="shared" si="122"/>
        <v>422783.68034976348</v>
      </c>
      <c r="AM255" s="22">
        <f t="shared" si="122"/>
        <v>4992.6297747712624</v>
      </c>
      <c r="AN255" s="22">
        <f t="shared" si="122"/>
        <v>948.22014467510462</v>
      </c>
      <c r="AO255" s="23">
        <f t="shared" si="122"/>
        <v>5940.8499194463666</v>
      </c>
    </row>
    <row r="256" spans="1:41" x14ac:dyDescent="0.25">
      <c r="A256" s="7">
        <v>235</v>
      </c>
      <c r="B256" s="56">
        <f t="shared" si="123"/>
        <v>144617.04017946051</v>
      </c>
      <c r="C256" s="57">
        <f t="shared" si="124"/>
        <v>1083.2725272048631</v>
      </c>
      <c r="D256" s="57">
        <f t="shared" si="125"/>
        <v>132.56562016450548</v>
      </c>
      <c r="E256" s="58">
        <f t="shared" si="111"/>
        <v>1215.8381473693685</v>
      </c>
      <c r="F256" s="56">
        <f t="shared" si="126"/>
        <v>0</v>
      </c>
      <c r="G256" s="57">
        <f t="shared" si="127"/>
        <v>0</v>
      </c>
      <c r="H256" s="57">
        <f t="shared" si="128"/>
        <v>0</v>
      </c>
      <c r="I256" s="58">
        <f t="shared" si="112"/>
        <v>0</v>
      </c>
      <c r="J256" s="56">
        <f t="shared" si="129"/>
        <v>13393.034781889601</v>
      </c>
      <c r="K256" s="57">
        <f t="shared" si="130"/>
        <v>2213.6432445828686</v>
      </c>
      <c r="L256" s="57">
        <f t="shared" si="131"/>
        <v>44.643449272965341</v>
      </c>
      <c r="M256" s="58">
        <f t="shared" si="113"/>
        <v>2258.2866938558341</v>
      </c>
      <c r="N256" s="56">
        <f t="shared" si="132"/>
        <v>0</v>
      </c>
      <c r="O256" s="57">
        <f t="shared" si="133"/>
        <v>0</v>
      </c>
      <c r="P256" s="57">
        <f t="shared" si="134"/>
        <v>0</v>
      </c>
      <c r="Q256" s="58">
        <f t="shared" si="114"/>
        <v>0</v>
      </c>
      <c r="R256" s="84">
        <f t="shared" si="135"/>
        <v>260213.94390633149</v>
      </c>
      <c r="S256" s="85">
        <f t="shared" si="136"/>
        <v>1711.8789502913992</v>
      </c>
      <c r="T256" s="86">
        <f t="shared" si="115"/>
        <v>758.9573363934669</v>
      </c>
      <c r="U256" s="87">
        <f t="shared" si="137"/>
        <v>2470.8362866848661</v>
      </c>
      <c r="V256" s="84">
        <f t="shared" si="138"/>
        <v>0</v>
      </c>
      <c r="W256" s="85">
        <f t="shared" si="139"/>
        <v>0</v>
      </c>
      <c r="X256" s="86">
        <f t="shared" si="116"/>
        <v>0</v>
      </c>
      <c r="Y256" s="87">
        <f t="shared" si="140"/>
        <v>0</v>
      </c>
      <c r="Z256" s="101">
        <f t="shared" si="141"/>
        <v>0</v>
      </c>
      <c r="AA256" s="85">
        <f t="shared" si="142"/>
        <v>0</v>
      </c>
      <c r="AB256" s="86">
        <f t="shared" si="117"/>
        <v>0</v>
      </c>
      <c r="AC256" s="87">
        <f t="shared" si="143"/>
        <v>0</v>
      </c>
      <c r="AD256" s="132">
        <f t="shared" si="146"/>
        <v>0</v>
      </c>
      <c r="AE256" s="132">
        <f t="shared" si="118"/>
        <v>0</v>
      </c>
      <c r="AF256" s="132">
        <f t="shared" si="144"/>
        <v>0</v>
      </c>
      <c r="AG256" s="133">
        <f t="shared" si="119"/>
        <v>0</v>
      </c>
      <c r="AH256" s="124">
        <f t="shared" si="145"/>
        <v>0</v>
      </c>
      <c r="AI256" s="125">
        <f t="shared" si="120"/>
        <v>0</v>
      </c>
      <c r="AJ256" s="125">
        <v>0</v>
      </c>
      <c r="AK256" s="126">
        <f t="shared" si="121"/>
        <v>0</v>
      </c>
      <c r="AL256" s="22">
        <f t="shared" si="122"/>
        <v>418224.01886768162</v>
      </c>
      <c r="AM256" s="22">
        <f t="shared" si="122"/>
        <v>5008.7947220791302</v>
      </c>
      <c r="AN256" s="22">
        <f t="shared" si="122"/>
        <v>936.16640583093772</v>
      </c>
      <c r="AO256" s="23">
        <f t="shared" si="122"/>
        <v>5944.9611279100682</v>
      </c>
    </row>
    <row r="257" spans="1:41" x14ac:dyDescent="0.25">
      <c r="A257" s="7">
        <v>236</v>
      </c>
      <c r="B257" s="56">
        <f t="shared" si="123"/>
        <v>143533.76765225566</v>
      </c>
      <c r="C257" s="57">
        <f t="shared" si="124"/>
        <v>1084.2655270214675</v>
      </c>
      <c r="D257" s="57">
        <f t="shared" si="125"/>
        <v>131.57262034790102</v>
      </c>
      <c r="E257" s="58">
        <f t="shared" si="111"/>
        <v>1215.8381473693685</v>
      </c>
      <c r="F257" s="56">
        <f t="shared" si="126"/>
        <v>0</v>
      </c>
      <c r="G257" s="57">
        <f t="shared" si="127"/>
        <v>0</v>
      </c>
      <c r="H257" s="57">
        <f t="shared" si="128"/>
        <v>0</v>
      </c>
      <c r="I257" s="58">
        <f t="shared" si="112"/>
        <v>0</v>
      </c>
      <c r="J257" s="56">
        <f t="shared" si="129"/>
        <v>11179.391537306732</v>
      </c>
      <c r="K257" s="57">
        <f t="shared" si="130"/>
        <v>2221.0220553981449</v>
      </c>
      <c r="L257" s="57">
        <f t="shared" si="131"/>
        <v>37.264638457689109</v>
      </c>
      <c r="M257" s="58">
        <f t="shared" si="113"/>
        <v>2258.2866938558341</v>
      </c>
      <c r="N257" s="56">
        <f t="shared" si="132"/>
        <v>0</v>
      </c>
      <c r="O257" s="57">
        <f t="shared" si="133"/>
        <v>0</v>
      </c>
      <c r="P257" s="57">
        <f t="shared" si="134"/>
        <v>0</v>
      </c>
      <c r="Q257" s="58">
        <f t="shared" si="114"/>
        <v>0</v>
      </c>
      <c r="R257" s="84">
        <f t="shared" si="135"/>
        <v>258932.90173096684</v>
      </c>
      <c r="S257" s="85">
        <f t="shared" si="136"/>
        <v>1719.7333837806877</v>
      </c>
      <c r="T257" s="86">
        <f t="shared" si="115"/>
        <v>755.22096338198662</v>
      </c>
      <c r="U257" s="87">
        <f t="shared" si="137"/>
        <v>2474.9543471626744</v>
      </c>
      <c r="V257" s="84">
        <f t="shared" si="138"/>
        <v>0</v>
      </c>
      <c r="W257" s="85">
        <f t="shared" si="139"/>
        <v>0</v>
      </c>
      <c r="X257" s="86">
        <f t="shared" si="116"/>
        <v>0</v>
      </c>
      <c r="Y257" s="87">
        <f t="shared" si="140"/>
        <v>0</v>
      </c>
      <c r="Z257" s="101">
        <f t="shared" si="141"/>
        <v>0</v>
      </c>
      <c r="AA257" s="85">
        <f t="shared" si="142"/>
        <v>0</v>
      </c>
      <c r="AB257" s="86">
        <f t="shared" si="117"/>
        <v>0</v>
      </c>
      <c r="AC257" s="87">
        <f t="shared" si="143"/>
        <v>0</v>
      </c>
      <c r="AD257" s="132">
        <f t="shared" si="146"/>
        <v>0</v>
      </c>
      <c r="AE257" s="132">
        <f t="shared" si="118"/>
        <v>0</v>
      </c>
      <c r="AF257" s="132">
        <f t="shared" si="144"/>
        <v>0</v>
      </c>
      <c r="AG257" s="133">
        <f t="shared" si="119"/>
        <v>0</v>
      </c>
      <c r="AH257" s="124">
        <f t="shared" si="145"/>
        <v>0</v>
      </c>
      <c r="AI257" s="125">
        <f t="shared" si="120"/>
        <v>0</v>
      </c>
      <c r="AJ257" s="125">
        <v>0</v>
      </c>
      <c r="AK257" s="126">
        <f t="shared" si="121"/>
        <v>0</v>
      </c>
      <c r="AL257" s="22">
        <f t="shared" si="122"/>
        <v>413646.06092052924</v>
      </c>
      <c r="AM257" s="22">
        <f t="shared" si="122"/>
        <v>5025.0209662002999</v>
      </c>
      <c r="AN257" s="22">
        <f t="shared" si="122"/>
        <v>924.0582221875768</v>
      </c>
      <c r="AO257" s="23">
        <f t="shared" si="122"/>
        <v>5949.0791883878774</v>
      </c>
    </row>
    <row r="258" spans="1:41" x14ac:dyDescent="0.25">
      <c r="A258" s="7">
        <v>237</v>
      </c>
      <c r="B258" s="56">
        <f t="shared" si="123"/>
        <v>142449.5021252342</v>
      </c>
      <c r="C258" s="57">
        <f t="shared" si="124"/>
        <v>1085.2594370879037</v>
      </c>
      <c r="D258" s="57">
        <f t="shared" si="125"/>
        <v>130.57871028146468</v>
      </c>
      <c r="E258" s="58">
        <f t="shared" si="111"/>
        <v>1215.8381473693685</v>
      </c>
      <c r="F258" s="56">
        <f t="shared" si="126"/>
        <v>0</v>
      </c>
      <c r="G258" s="57">
        <f t="shared" si="127"/>
        <v>0</v>
      </c>
      <c r="H258" s="57">
        <f t="shared" si="128"/>
        <v>0</v>
      </c>
      <c r="I258" s="58">
        <f t="shared" si="112"/>
        <v>0</v>
      </c>
      <c r="J258" s="56">
        <f t="shared" si="129"/>
        <v>8958.3694819085867</v>
      </c>
      <c r="K258" s="57">
        <f t="shared" si="130"/>
        <v>2228.4254622494723</v>
      </c>
      <c r="L258" s="57">
        <f t="shared" si="131"/>
        <v>29.861231606361958</v>
      </c>
      <c r="M258" s="58">
        <f t="shared" si="113"/>
        <v>2258.2866938558341</v>
      </c>
      <c r="N258" s="56">
        <f t="shared" si="132"/>
        <v>0</v>
      </c>
      <c r="O258" s="57">
        <f t="shared" si="133"/>
        <v>0</v>
      </c>
      <c r="P258" s="57">
        <f t="shared" si="134"/>
        <v>0</v>
      </c>
      <c r="Q258" s="58">
        <f t="shared" si="114"/>
        <v>0</v>
      </c>
      <c r="R258" s="84">
        <f t="shared" si="135"/>
        <v>257641.85696109812</v>
      </c>
      <c r="S258" s="85">
        <f t="shared" si="136"/>
        <v>1727.623854938076</v>
      </c>
      <c r="T258" s="86">
        <f t="shared" si="115"/>
        <v>751.4554161365362</v>
      </c>
      <c r="U258" s="87">
        <f t="shared" si="137"/>
        <v>2479.0792710746123</v>
      </c>
      <c r="V258" s="84">
        <f t="shared" si="138"/>
        <v>0</v>
      </c>
      <c r="W258" s="85">
        <f t="shared" si="139"/>
        <v>0</v>
      </c>
      <c r="X258" s="86">
        <f t="shared" si="116"/>
        <v>0</v>
      </c>
      <c r="Y258" s="87">
        <f t="shared" si="140"/>
        <v>0</v>
      </c>
      <c r="Z258" s="101">
        <f t="shared" si="141"/>
        <v>0</v>
      </c>
      <c r="AA258" s="85">
        <f t="shared" si="142"/>
        <v>0</v>
      </c>
      <c r="AB258" s="86">
        <f t="shared" si="117"/>
        <v>0</v>
      </c>
      <c r="AC258" s="87">
        <f t="shared" si="143"/>
        <v>0</v>
      </c>
      <c r="AD258" s="132">
        <f t="shared" si="146"/>
        <v>0</v>
      </c>
      <c r="AE258" s="132">
        <f t="shared" si="118"/>
        <v>0</v>
      </c>
      <c r="AF258" s="132">
        <f t="shared" si="144"/>
        <v>0</v>
      </c>
      <c r="AG258" s="133">
        <f t="shared" si="119"/>
        <v>0</v>
      </c>
      <c r="AH258" s="124">
        <f t="shared" si="145"/>
        <v>0</v>
      </c>
      <c r="AI258" s="125">
        <f t="shared" si="120"/>
        <v>0</v>
      </c>
      <c r="AJ258" s="125">
        <v>0</v>
      </c>
      <c r="AK258" s="126">
        <f t="shared" si="121"/>
        <v>0</v>
      </c>
      <c r="AL258" s="22">
        <f t="shared" si="122"/>
        <v>409049.72856824088</v>
      </c>
      <c r="AM258" s="22">
        <f t="shared" si="122"/>
        <v>5041.308754275452</v>
      </c>
      <c r="AN258" s="22">
        <f t="shared" si="122"/>
        <v>911.89535802436285</v>
      </c>
      <c r="AO258" s="23">
        <f t="shared" si="122"/>
        <v>5953.2041122998144</v>
      </c>
    </row>
    <row r="259" spans="1:41" x14ac:dyDescent="0.25">
      <c r="A259" s="7">
        <v>238</v>
      </c>
      <c r="B259" s="56">
        <f t="shared" si="123"/>
        <v>141364.2426881463</v>
      </c>
      <c r="C259" s="57">
        <f t="shared" si="124"/>
        <v>1086.2542582385677</v>
      </c>
      <c r="D259" s="57">
        <f t="shared" si="125"/>
        <v>129.5838891308008</v>
      </c>
      <c r="E259" s="58">
        <f t="shared" si="111"/>
        <v>1215.8381473693685</v>
      </c>
      <c r="F259" s="56">
        <f t="shared" si="126"/>
        <v>0</v>
      </c>
      <c r="G259" s="57">
        <f t="shared" si="127"/>
        <v>0</v>
      </c>
      <c r="H259" s="57">
        <f t="shared" si="128"/>
        <v>0</v>
      </c>
      <c r="I259" s="58">
        <f t="shared" si="112"/>
        <v>0</v>
      </c>
      <c r="J259" s="56">
        <f t="shared" si="129"/>
        <v>6729.9440196591149</v>
      </c>
      <c r="K259" s="57">
        <f t="shared" si="130"/>
        <v>2235.8535471236369</v>
      </c>
      <c r="L259" s="57">
        <f t="shared" si="131"/>
        <v>22.433146732197052</v>
      </c>
      <c r="M259" s="58">
        <f t="shared" si="113"/>
        <v>2258.2866938558341</v>
      </c>
      <c r="N259" s="56">
        <f t="shared" si="132"/>
        <v>0</v>
      </c>
      <c r="O259" s="57">
        <f t="shared" si="133"/>
        <v>0</v>
      </c>
      <c r="P259" s="57">
        <f t="shared" si="134"/>
        <v>0</v>
      </c>
      <c r="Q259" s="58">
        <f t="shared" si="114"/>
        <v>0</v>
      </c>
      <c r="R259" s="84">
        <f t="shared" si="135"/>
        <v>256340.75682800365</v>
      </c>
      <c r="S259" s="85">
        <f t="shared" si="136"/>
        <v>1735.5505291113927</v>
      </c>
      <c r="T259" s="86">
        <f t="shared" si="115"/>
        <v>747.66054074834403</v>
      </c>
      <c r="U259" s="87">
        <f t="shared" si="137"/>
        <v>2483.2110698597367</v>
      </c>
      <c r="V259" s="84">
        <f t="shared" si="138"/>
        <v>0</v>
      </c>
      <c r="W259" s="85">
        <f t="shared" si="139"/>
        <v>0</v>
      </c>
      <c r="X259" s="86">
        <f t="shared" si="116"/>
        <v>0</v>
      </c>
      <c r="Y259" s="87">
        <f t="shared" si="140"/>
        <v>0</v>
      </c>
      <c r="Z259" s="101">
        <f t="shared" si="141"/>
        <v>0</v>
      </c>
      <c r="AA259" s="85">
        <f t="shared" si="142"/>
        <v>0</v>
      </c>
      <c r="AB259" s="86">
        <f t="shared" si="117"/>
        <v>0</v>
      </c>
      <c r="AC259" s="87">
        <f t="shared" si="143"/>
        <v>0</v>
      </c>
      <c r="AD259" s="132">
        <f t="shared" si="146"/>
        <v>0</v>
      </c>
      <c r="AE259" s="132">
        <f t="shared" si="118"/>
        <v>0</v>
      </c>
      <c r="AF259" s="132">
        <f t="shared" si="144"/>
        <v>0</v>
      </c>
      <c r="AG259" s="133">
        <f t="shared" si="119"/>
        <v>0</v>
      </c>
      <c r="AH259" s="124">
        <f t="shared" si="145"/>
        <v>0</v>
      </c>
      <c r="AI259" s="125">
        <f t="shared" si="120"/>
        <v>0</v>
      </c>
      <c r="AJ259" s="125">
        <v>0</v>
      </c>
      <c r="AK259" s="126">
        <f t="shared" si="121"/>
        <v>0</v>
      </c>
      <c r="AL259" s="22">
        <f t="shared" si="122"/>
        <v>404434.94353580906</v>
      </c>
      <c r="AM259" s="22">
        <f t="shared" si="122"/>
        <v>5057.6583344735973</v>
      </c>
      <c r="AN259" s="22">
        <f t="shared" si="122"/>
        <v>899.67757661134192</v>
      </c>
      <c r="AO259" s="23">
        <f t="shared" si="122"/>
        <v>5957.3359110849397</v>
      </c>
    </row>
    <row r="260" spans="1:41" x14ac:dyDescent="0.25">
      <c r="A260" s="7">
        <v>239</v>
      </c>
      <c r="B260" s="56">
        <f t="shared" si="123"/>
        <v>140277.98842990774</v>
      </c>
      <c r="C260" s="57">
        <f t="shared" si="124"/>
        <v>1087.2499913086197</v>
      </c>
      <c r="D260" s="57">
        <f t="shared" si="125"/>
        <v>128.58815606074879</v>
      </c>
      <c r="E260" s="58">
        <f t="shared" si="111"/>
        <v>1215.8381473693685</v>
      </c>
      <c r="F260" s="56">
        <f t="shared" si="126"/>
        <v>0</v>
      </c>
      <c r="G260" s="57">
        <f t="shared" si="127"/>
        <v>0</v>
      </c>
      <c r="H260" s="57">
        <f t="shared" si="128"/>
        <v>0</v>
      </c>
      <c r="I260" s="58">
        <f t="shared" si="112"/>
        <v>0</v>
      </c>
      <c r="J260" s="56">
        <f t="shared" si="129"/>
        <v>4494.0904725354776</v>
      </c>
      <c r="K260" s="57">
        <f t="shared" si="130"/>
        <v>2243.306392280716</v>
      </c>
      <c r="L260" s="57">
        <f t="shared" si="131"/>
        <v>14.98030157511826</v>
      </c>
      <c r="M260" s="58">
        <f t="shared" si="113"/>
        <v>2258.2866938558341</v>
      </c>
      <c r="N260" s="56">
        <f t="shared" si="132"/>
        <v>0</v>
      </c>
      <c r="O260" s="57">
        <f t="shared" si="133"/>
        <v>0</v>
      </c>
      <c r="P260" s="57">
        <f t="shared" si="134"/>
        <v>0</v>
      </c>
      <c r="Q260" s="58">
        <f t="shared" si="114"/>
        <v>0</v>
      </c>
      <c r="R260" s="84">
        <f t="shared" si="135"/>
        <v>255029.54830939043</v>
      </c>
      <c r="S260" s="85">
        <f t="shared" si="136"/>
        <v>1743.5135724071142</v>
      </c>
      <c r="T260" s="86">
        <f t="shared" si="115"/>
        <v>743.8361825690555</v>
      </c>
      <c r="U260" s="87">
        <f t="shared" si="137"/>
        <v>2487.3497549761696</v>
      </c>
      <c r="V260" s="84">
        <f t="shared" si="138"/>
        <v>0</v>
      </c>
      <c r="W260" s="85">
        <f t="shared" si="139"/>
        <v>0</v>
      </c>
      <c r="X260" s="86">
        <f t="shared" si="116"/>
        <v>0</v>
      </c>
      <c r="Y260" s="87">
        <f t="shared" si="140"/>
        <v>0</v>
      </c>
      <c r="Z260" s="101">
        <f t="shared" si="141"/>
        <v>0</v>
      </c>
      <c r="AA260" s="85">
        <f t="shared" si="142"/>
        <v>0</v>
      </c>
      <c r="AB260" s="86">
        <f t="shared" si="117"/>
        <v>0</v>
      </c>
      <c r="AC260" s="87">
        <f t="shared" si="143"/>
        <v>0</v>
      </c>
      <c r="AD260" s="132">
        <f t="shared" si="146"/>
        <v>0</v>
      </c>
      <c r="AE260" s="132">
        <f t="shared" si="118"/>
        <v>0</v>
      </c>
      <c r="AF260" s="132">
        <f t="shared" si="144"/>
        <v>0</v>
      </c>
      <c r="AG260" s="133">
        <f t="shared" si="119"/>
        <v>0</v>
      </c>
      <c r="AH260" s="124">
        <f t="shared" si="145"/>
        <v>0</v>
      </c>
      <c r="AI260" s="125">
        <f t="shared" si="120"/>
        <v>0</v>
      </c>
      <c r="AJ260" s="125">
        <v>0</v>
      </c>
      <c r="AK260" s="126">
        <f t="shared" si="121"/>
        <v>0</v>
      </c>
      <c r="AL260" s="22">
        <f t="shared" si="122"/>
        <v>399801.62721183366</v>
      </c>
      <c r="AM260" s="22">
        <f t="shared" si="122"/>
        <v>5074.0699559964496</v>
      </c>
      <c r="AN260" s="22">
        <f t="shared" si="122"/>
        <v>887.40464020492254</v>
      </c>
      <c r="AO260" s="23">
        <f t="shared" si="122"/>
        <v>5961.4745962013722</v>
      </c>
    </row>
    <row r="261" spans="1:41" x14ac:dyDescent="0.25">
      <c r="A261" s="7">
        <v>240</v>
      </c>
      <c r="B261" s="56">
        <f t="shared" si="123"/>
        <v>139190.73843859913</v>
      </c>
      <c r="C261" s="57">
        <f t="shared" si="124"/>
        <v>1088.246637133986</v>
      </c>
      <c r="D261" s="57">
        <f t="shared" si="125"/>
        <v>127.59151023538254</v>
      </c>
      <c r="E261" s="58">
        <f t="shared" si="111"/>
        <v>1215.8381473693685</v>
      </c>
      <c r="F261" s="56">
        <f t="shared" si="126"/>
        <v>0</v>
      </c>
      <c r="G261" s="57">
        <f t="shared" si="127"/>
        <v>0</v>
      </c>
      <c r="H261" s="57">
        <f t="shared" si="128"/>
        <v>0</v>
      </c>
      <c r="I261" s="58">
        <f t="shared" si="112"/>
        <v>0</v>
      </c>
      <c r="J261" s="56">
        <f t="shared" si="129"/>
        <v>2250.7840802547616</v>
      </c>
      <c r="K261" s="57">
        <f t="shared" si="130"/>
        <v>2250.7840802549849</v>
      </c>
      <c r="L261" s="57">
        <f t="shared" si="131"/>
        <v>7.5026136008492061</v>
      </c>
      <c r="M261" s="58">
        <f t="shared" si="113"/>
        <v>2258.2866938558341</v>
      </c>
      <c r="N261" s="56">
        <f t="shared" si="132"/>
        <v>0</v>
      </c>
      <c r="O261" s="57">
        <f t="shared" si="133"/>
        <v>0</v>
      </c>
      <c r="P261" s="57">
        <f t="shared" si="134"/>
        <v>0</v>
      </c>
      <c r="Q261" s="58">
        <f t="shared" si="114"/>
        <v>0</v>
      </c>
      <c r="R261" s="84">
        <f t="shared" si="135"/>
        <v>253708.17812821164</v>
      </c>
      <c r="S261" s="85">
        <f t="shared" si="136"/>
        <v>1751.5131516938459</v>
      </c>
      <c r="T261" s="86">
        <f t="shared" si="115"/>
        <v>739.98218620728403</v>
      </c>
      <c r="U261" s="87">
        <f t="shared" si="137"/>
        <v>2491.4953379011299</v>
      </c>
      <c r="V261" s="84">
        <f t="shared" si="138"/>
        <v>0</v>
      </c>
      <c r="W261" s="85">
        <f t="shared" si="139"/>
        <v>0</v>
      </c>
      <c r="X261" s="86">
        <f t="shared" si="116"/>
        <v>0</v>
      </c>
      <c r="Y261" s="87">
        <f t="shared" si="140"/>
        <v>0</v>
      </c>
      <c r="Z261" s="101">
        <f t="shared" si="141"/>
        <v>0</v>
      </c>
      <c r="AA261" s="85">
        <f t="shared" si="142"/>
        <v>0</v>
      </c>
      <c r="AB261" s="86">
        <f t="shared" si="117"/>
        <v>0</v>
      </c>
      <c r="AC261" s="87">
        <f t="shared" si="143"/>
        <v>0</v>
      </c>
      <c r="AD261" s="132">
        <f t="shared" si="146"/>
        <v>0</v>
      </c>
      <c r="AE261" s="132">
        <f t="shared" si="118"/>
        <v>0</v>
      </c>
      <c r="AF261" s="132">
        <f t="shared" si="144"/>
        <v>0</v>
      </c>
      <c r="AG261" s="133">
        <f t="shared" si="119"/>
        <v>0</v>
      </c>
      <c r="AH261" s="124">
        <f t="shared" si="145"/>
        <v>0</v>
      </c>
      <c r="AI261" s="125">
        <f t="shared" si="120"/>
        <v>0</v>
      </c>
      <c r="AJ261" s="125">
        <v>0</v>
      </c>
      <c r="AK261" s="126">
        <f t="shared" si="121"/>
        <v>0</v>
      </c>
      <c r="AL261" s="22">
        <f t="shared" si="122"/>
        <v>395149.70064706553</v>
      </c>
      <c r="AM261" s="22">
        <f t="shared" si="122"/>
        <v>5090.5438690828169</v>
      </c>
      <c r="AN261" s="22">
        <f t="shared" si="122"/>
        <v>875.07631004351583</v>
      </c>
      <c r="AO261" s="23">
        <f t="shared" si="122"/>
        <v>5965.620179126332</v>
      </c>
    </row>
    <row r="262" spans="1:41" x14ac:dyDescent="0.25">
      <c r="A262" s="7">
        <v>241</v>
      </c>
      <c r="B262" s="56">
        <f t="shared" si="123"/>
        <v>138102.49180146513</v>
      </c>
      <c r="C262" s="57">
        <f t="shared" si="124"/>
        <v>1089.2441965513588</v>
      </c>
      <c r="D262" s="57">
        <f t="shared" si="125"/>
        <v>126.59395081800972</v>
      </c>
      <c r="E262" s="58">
        <f t="shared" si="111"/>
        <v>1215.8381473693685</v>
      </c>
      <c r="F262" s="56">
        <f t="shared" si="126"/>
        <v>0</v>
      </c>
      <c r="G262" s="57">
        <f t="shared" si="127"/>
        <v>0</v>
      </c>
      <c r="H262" s="57">
        <f t="shared" si="128"/>
        <v>0</v>
      </c>
      <c r="I262" s="58">
        <f t="shared" si="112"/>
        <v>0</v>
      </c>
      <c r="J262" s="56">
        <f t="shared" si="129"/>
        <v>-2.2328094928525388E-10</v>
      </c>
      <c r="K262" s="57">
        <f t="shared" si="130"/>
        <v>7.442698309508463E-13</v>
      </c>
      <c r="L262" s="57">
        <f t="shared" si="131"/>
        <v>-7.442698309508463E-13</v>
      </c>
      <c r="M262" s="58">
        <f t="shared" si="113"/>
        <v>0</v>
      </c>
      <c r="N262" s="56">
        <f t="shared" si="132"/>
        <v>0</v>
      </c>
      <c r="O262" s="57">
        <f t="shared" si="133"/>
        <v>0</v>
      </c>
      <c r="P262" s="57">
        <f t="shared" si="134"/>
        <v>0</v>
      </c>
      <c r="Q262" s="58">
        <f t="shared" si="114"/>
        <v>0</v>
      </c>
      <c r="R262" s="84">
        <f t="shared" si="135"/>
        <v>252376.59275147866</v>
      </c>
      <c r="S262" s="85">
        <f t="shared" si="136"/>
        <v>1759.5494346058192</v>
      </c>
      <c r="T262" s="86">
        <f t="shared" si="115"/>
        <v>736.09839552514609</v>
      </c>
      <c r="U262" s="87">
        <f t="shared" si="137"/>
        <v>2495.6478301309653</v>
      </c>
      <c r="V262" s="84">
        <f t="shared" si="138"/>
        <v>0</v>
      </c>
      <c r="W262" s="85">
        <f t="shared" si="139"/>
        <v>0</v>
      </c>
      <c r="X262" s="86">
        <f t="shared" si="116"/>
        <v>0</v>
      </c>
      <c r="Y262" s="87">
        <f t="shared" si="140"/>
        <v>0</v>
      </c>
      <c r="Z262" s="101">
        <f t="shared" si="141"/>
        <v>0</v>
      </c>
      <c r="AA262" s="85">
        <f t="shared" si="142"/>
        <v>0</v>
      </c>
      <c r="AB262" s="86">
        <f t="shared" si="117"/>
        <v>0</v>
      </c>
      <c r="AC262" s="87">
        <f t="shared" si="143"/>
        <v>0</v>
      </c>
      <c r="AD262" s="132">
        <f t="shared" si="146"/>
        <v>0</v>
      </c>
      <c r="AE262" s="132">
        <f t="shared" si="118"/>
        <v>0</v>
      </c>
      <c r="AF262" s="132">
        <f t="shared" si="144"/>
        <v>0</v>
      </c>
      <c r="AG262" s="133">
        <f t="shared" si="119"/>
        <v>0</v>
      </c>
      <c r="AH262" s="124">
        <f t="shared" si="145"/>
        <v>0</v>
      </c>
      <c r="AI262" s="125">
        <f t="shared" si="120"/>
        <v>0</v>
      </c>
      <c r="AJ262" s="125">
        <v>0</v>
      </c>
      <c r="AK262" s="126">
        <f t="shared" si="121"/>
        <v>0</v>
      </c>
      <c r="AL262" s="22">
        <f t="shared" si="122"/>
        <v>390479.08455294359</v>
      </c>
      <c r="AM262" s="22">
        <f t="shared" si="122"/>
        <v>2848.7936311571784</v>
      </c>
      <c r="AN262" s="22">
        <f t="shared" si="122"/>
        <v>862.69234634315512</v>
      </c>
      <c r="AO262" s="23">
        <f t="shared" si="122"/>
        <v>3711.4859775003338</v>
      </c>
    </row>
    <row r="263" spans="1:41" x14ac:dyDescent="0.25">
      <c r="A263" s="7">
        <v>242</v>
      </c>
      <c r="B263" s="56">
        <f t="shared" si="123"/>
        <v>137013.24760491378</v>
      </c>
      <c r="C263" s="57">
        <f t="shared" si="124"/>
        <v>1090.2426703981976</v>
      </c>
      <c r="D263" s="57">
        <f t="shared" si="125"/>
        <v>125.59547697117098</v>
      </c>
      <c r="E263" s="58">
        <f t="shared" si="111"/>
        <v>1215.8381473693685</v>
      </c>
      <c r="F263" s="56">
        <f t="shared" si="126"/>
        <v>0</v>
      </c>
      <c r="G263" s="57">
        <f t="shared" si="127"/>
        <v>0</v>
      </c>
      <c r="H263" s="57">
        <f t="shared" si="128"/>
        <v>0</v>
      </c>
      <c r="I263" s="58">
        <f t="shared" si="112"/>
        <v>0</v>
      </c>
      <c r="J263" s="56">
        <f t="shared" si="129"/>
        <v>-2.2402521911620472E-10</v>
      </c>
      <c r="K263" s="57">
        <f t="shared" si="130"/>
        <v>7.4675073038734911E-13</v>
      </c>
      <c r="L263" s="57">
        <f t="shared" si="131"/>
        <v>-7.4675073038734911E-13</v>
      </c>
      <c r="M263" s="58">
        <f t="shared" si="113"/>
        <v>0</v>
      </c>
      <c r="N263" s="56">
        <f t="shared" si="132"/>
        <v>0</v>
      </c>
      <c r="O263" s="57">
        <f t="shared" si="133"/>
        <v>0</v>
      </c>
      <c r="P263" s="57">
        <f t="shared" si="134"/>
        <v>0</v>
      </c>
      <c r="Q263" s="58">
        <f t="shared" si="114"/>
        <v>0</v>
      </c>
      <c r="R263" s="84">
        <f t="shared" si="135"/>
        <v>251034.73838906764</v>
      </c>
      <c r="S263" s="85">
        <f t="shared" si="136"/>
        <v>1767.6225895464031</v>
      </c>
      <c r="T263" s="86">
        <f t="shared" si="115"/>
        <v>732.1846536347806</v>
      </c>
      <c r="U263" s="87">
        <f t="shared" si="137"/>
        <v>2499.8072431811838</v>
      </c>
      <c r="V263" s="84">
        <f t="shared" si="138"/>
        <v>0</v>
      </c>
      <c r="W263" s="85">
        <f t="shared" si="139"/>
        <v>0</v>
      </c>
      <c r="X263" s="86">
        <f t="shared" si="116"/>
        <v>0</v>
      </c>
      <c r="Y263" s="87">
        <f t="shared" si="140"/>
        <v>0</v>
      </c>
      <c r="Z263" s="101">
        <f t="shared" si="141"/>
        <v>0</v>
      </c>
      <c r="AA263" s="85">
        <f t="shared" si="142"/>
        <v>0</v>
      </c>
      <c r="AB263" s="86">
        <f t="shared" si="117"/>
        <v>0</v>
      </c>
      <c r="AC263" s="87">
        <f t="shared" si="143"/>
        <v>0</v>
      </c>
      <c r="AD263" s="132">
        <f t="shared" si="146"/>
        <v>0</v>
      </c>
      <c r="AE263" s="132">
        <f t="shared" si="118"/>
        <v>0</v>
      </c>
      <c r="AF263" s="132">
        <f t="shared" si="144"/>
        <v>0</v>
      </c>
      <c r="AG263" s="133">
        <f t="shared" si="119"/>
        <v>0</v>
      </c>
      <c r="AH263" s="124">
        <f t="shared" si="145"/>
        <v>0</v>
      </c>
      <c r="AI263" s="125">
        <f t="shared" si="120"/>
        <v>0</v>
      </c>
      <c r="AJ263" s="125">
        <v>0</v>
      </c>
      <c r="AK263" s="126">
        <f t="shared" si="121"/>
        <v>0</v>
      </c>
      <c r="AL263" s="22">
        <f t="shared" si="122"/>
        <v>388047.98599398119</v>
      </c>
      <c r="AM263" s="22">
        <f t="shared" si="122"/>
        <v>2857.8652599446013</v>
      </c>
      <c r="AN263" s="22">
        <f t="shared" si="122"/>
        <v>857.78013060595083</v>
      </c>
      <c r="AO263" s="23">
        <f t="shared" si="122"/>
        <v>3715.6453905505523</v>
      </c>
    </row>
    <row r="264" spans="1:41" x14ac:dyDescent="0.25">
      <c r="A264" s="7">
        <v>243</v>
      </c>
      <c r="B264" s="56">
        <f t="shared" si="123"/>
        <v>135923.00493451557</v>
      </c>
      <c r="C264" s="57">
        <f t="shared" si="124"/>
        <v>1091.2420595127292</v>
      </c>
      <c r="D264" s="57">
        <f t="shared" si="125"/>
        <v>124.59608785663929</v>
      </c>
      <c r="E264" s="58">
        <f t="shared" si="111"/>
        <v>1215.8381473693685</v>
      </c>
      <c r="F264" s="56">
        <f t="shared" si="126"/>
        <v>0</v>
      </c>
      <c r="G264" s="57">
        <f t="shared" si="127"/>
        <v>0</v>
      </c>
      <c r="H264" s="57">
        <f t="shared" si="128"/>
        <v>0</v>
      </c>
      <c r="I264" s="58">
        <f t="shared" si="112"/>
        <v>0</v>
      </c>
      <c r="J264" s="56">
        <f t="shared" si="129"/>
        <v>-2.2477196984659207E-10</v>
      </c>
      <c r="K264" s="57">
        <f t="shared" si="130"/>
        <v>7.4923989948864031E-13</v>
      </c>
      <c r="L264" s="57">
        <f t="shared" si="131"/>
        <v>-7.4923989948864031E-13</v>
      </c>
      <c r="M264" s="58">
        <f t="shared" si="113"/>
        <v>0</v>
      </c>
      <c r="N264" s="56">
        <f t="shared" si="132"/>
        <v>0</v>
      </c>
      <c r="O264" s="57">
        <f t="shared" si="133"/>
        <v>0</v>
      </c>
      <c r="P264" s="57">
        <f t="shared" si="134"/>
        <v>0</v>
      </c>
      <c r="Q264" s="58">
        <f t="shared" si="114"/>
        <v>0</v>
      </c>
      <c r="R264" s="84">
        <f t="shared" si="135"/>
        <v>249682.56099252045</v>
      </c>
      <c r="S264" s="85">
        <f t="shared" si="136"/>
        <v>1775.7327856916345</v>
      </c>
      <c r="T264" s="86">
        <f t="shared" si="115"/>
        <v>728.2408028948513</v>
      </c>
      <c r="U264" s="87">
        <f t="shared" si="137"/>
        <v>2503.9735885864857</v>
      </c>
      <c r="V264" s="84">
        <f t="shared" si="138"/>
        <v>0</v>
      </c>
      <c r="W264" s="85">
        <f t="shared" si="139"/>
        <v>0</v>
      </c>
      <c r="X264" s="86">
        <f t="shared" si="116"/>
        <v>0</v>
      </c>
      <c r="Y264" s="87">
        <f t="shared" si="140"/>
        <v>0</v>
      </c>
      <c r="Z264" s="101">
        <f t="shared" si="141"/>
        <v>0</v>
      </c>
      <c r="AA264" s="85">
        <f t="shared" si="142"/>
        <v>0</v>
      </c>
      <c r="AB264" s="86">
        <f t="shared" si="117"/>
        <v>0</v>
      </c>
      <c r="AC264" s="87">
        <f t="shared" si="143"/>
        <v>0</v>
      </c>
      <c r="AD264" s="132">
        <f t="shared" si="146"/>
        <v>0</v>
      </c>
      <c r="AE264" s="132">
        <f t="shared" si="118"/>
        <v>0</v>
      </c>
      <c r="AF264" s="132">
        <f t="shared" si="144"/>
        <v>0</v>
      </c>
      <c r="AG264" s="133">
        <f t="shared" si="119"/>
        <v>0</v>
      </c>
      <c r="AH264" s="124">
        <f t="shared" si="145"/>
        <v>0</v>
      </c>
      <c r="AI264" s="125">
        <f t="shared" si="120"/>
        <v>0</v>
      </c>
      <c r="AJ264" s="125">
        <v>0</v>
      </c>
      <c r="AK264" s="126">
        <f t="shared" si="121"/>
        <v>0</v>
      </c>
      <c r="AL264" s="22">
        <f t="shared" si="122"/>
        <v>385605.56592703576</v>
      </c>
      <c r="AM264" s="22">
        <f t="shared" si="122"/>
        <v>2866.9748452043641</v>
      </c>
      <c r="AN264" s="22">
        <f t="shared" si="122"/>
        <v>852.83689075148982</v>
      </c>
      <c r="AO264" s="23">
        <f t="shared" si="122"/>
        <v>3719.8117359558541</v>
      </c>
    </row>
    <row r="265" spans="1:41" x14ac:dyDescent="0.25">
      <c r="A265" s="7">
        <v>244</v>
      </c>
      <c r="B265" s="56">
        <f t="shared" si="123"/>
        <v>134831.76287500284</v>
      </c>
      <c r="C265" s="57">
        <f t="shared" si="124"/>
        <v>1092.2423647339492</v>
      </c>
      <c r="D265" s="57">
        <f t="shared" si="125"/>
        <v>123.59578263541928</v>
      </c>
      <c r="E265" s="58">
        <f t="shared" si="111"/>
        <v>1215.8381473693685</v>
      </c>
      <c r="F265" s="56">
        <f t="shared" si="126"/>
        <v>0</v>
      </c>
      <c r="G265" s="57">
        <f t="shared" si="127"/>
        <v>0</v>
      </c>
      <c r="H265" s="57">
        <f t="shared" si="128"/>
        <v>0</v>
      </c>
      <c r="I265" s="58">
        <f t="shared" si="112"/>
        <v>0</v>
      </c>
      <c r="J265" s="56">
        <f t="shared" si="129"/>
        <v>-2.255212097460807E-10</v>
      </c>
      <c r="K265" s="57">
        <f t="shared" si="130"/>
        <v>7.5173736582026903E-13</v>
      </c>
      <c r="L265" s="57">
        <f t="shared" si="131"/>
        <v>-7.5173736582026903E-13</v>
      </c>
      <c r="M265" s="58">
        <f t="shared" si="113"/>
        <v>0</v>
      </c>
      <c r="N265" s="56">
        <f t="shared" si="132"/>
        <v>0</v>
      </c>
      <c r="O265" s="57">
        <f t="shared" si="133"/>
        <v>0</v>
      </c>
      <c r="P265" s="57">
        <f t="shared" si="134"/>
        <v>0</v>
      </c>
      <c r="Q265" s="58">
        <f t="shared" si="114"/>
        <v>0</v>
      </c>
      <c r="R265" s="84">
        <f t="shared" si="135"/>
        <v>248320.00625384023</v>
      </c>
      <c r="S265" s="85">
        <f t="shared" si="136"/>
        <v>1783.8801929937624</v>
      </c>
      <c r="T265" s="86">
        <f t="shared" si="115"/>
        <v>724.266684907034</v>
      </c>
      <c r="U265" s="87">
        <f t="shared" si="137"/>
        <v>2508.1468779007964</v>
      </c>
      <c r="V265" s="84">
        <f t="shared" si="138"/>
        <v>0</v>
      </c>
      <c r="W265" s="85">
        <f t="shared" si="139"/>
        <v>0</v>
      </c>
      <c r="X265" s="86">
        <f t="shared" si="116"/>
        <v>0</v>
      </c>
      <c r="Y265" s="87">
        <f t="shared" si="140"/>
        <v>0</v>
      </c>
      <c r="Z265" s="101">
        <f t="shared" si="141"/>
        <v>0</v>
      </c>
      <c r="AA265" s="85">
        <f t="shared" si="142"/>
        <v>0</v>
      </c>
      <c r="AB265" s="86">
        <f t="shared" si="117"/>
        <v>0</v>
      </c>
      <c r="AC265" s="87">
        <f t="shared" si="143"/>
        <v>0</v>
      </c>
      <c r="AD265" s="132">
        <f t="shared" si="146"/>
        <v>0</v>
      </c>
      <c r="AE265" s="132">
        <f t="shared" si="118"/>
        <v>0</v>
      </c>
      <c r="AF265" s="132">
        <f t="shared" si="144"/>
        <v>0</v>
      </c>
      <c r="AG265" s="133">
        <f t="shared" si="119"/>
        <v>0</v>
      </c>
      <c r="AH265" s="124">
        <f t="shared" si="145"/>
        <v>0</v>
      </c>
      <c r="AI265" s="125">
        <f t="shared" si="120"/>
        <v>0</v>
      </c>
      <c r="AJ265" s="125">
        <v>0</v>
      </c>
      <c r="AK265" s="126">
        <f t="shared" si="121"/>
        <v>0</v>
      </c>
      <c r="AL265" s="22">
        <f t="shared" si="122"/>
        <v>383151.76912884286</v>
      </c>
      <c r="AM265" s="22">
        <f t="shared" si="122"/>
        <v>2876.1225577277123</v>
      </c>
      <c r="AN265" s="22">
        <f t="shared" si="122"/>
        <v>847.86246754245258</v>
      </c>
      <c r="AO265" s="23">
        <f t="shared" si="122"/>
        <v>3723.9850252701649</v>
      </c>
    </row>
    <row r="266" spans="1:41" x14ac:dyDescent="0.25">
      <c r="A266" s="7">
        <v>245</v>
      </c>
      <c r="B266" s="56">
        <f t="shared" si="123"/>
        <v>133739.52051026889</v>
      </c>
      <c r="C266" s="57">
        <f t="shared" si="124"/>
        <v>1093.2435869016219</v>
      </c>
      <c r="D266" s="57">
        <f t="shared" si="125"/>
        <v>122.59456046774649</v>
      </c>
      <c r="E266" s="58">
        <f t="shared" si="111"/>
        <v>1215.8381473693685</v>
      </c>
      <c r="F266" s="56">
        <f t="shared" si="126"/>
        <v>0</v>
      </c>
      <c r="G266" s="57">
        <f t="shared" si="127"/>
        <v>0</v>
      </c>
      <c r="H266" s="57">
        <f t="shared" si="128"/>
        <v>0</v>
      </c>
      <c r="I266" s="58">
        <f t="shared" si="112"/>
        <v>0</v>
      </c>
      <c r="J266" s="56">
        <f t="shared" si="129"/>
        <v>-2.2627294711190098E-10</v>
      </c>
      <c r="K266" s="57">
        <f t="shared" si="130"/>
        <v>7.5424315703966994E-13</v>
      </c>
      <c r="L266" s="57">
        <f t="shared" si="131"/>
        <v>-7.5424315703966994E-13</v>
      </c>
      <c r="M266" s="58">
        <f t="shared" si="113"/>
        <v>0</v>
      </c>
      <c r="N266" s="56">
        <f t="shared" si="132"/>
        <v>0</v>
      </c>
      <c r="O266" s="57">
        <f t="shared" si="133"/>
        <v>0</v>
      </c>
      <c r="P266" s="57">
        <f t="shared" si="134"/>
        <v>0</v>
      </c>
      <c r="Q266" s="58">
        <f t="shared" si="114"/>
        <v>0</v>
      </c>
      <c r="R266" s="84">
        <f t="shared" si="135"/>
        <v>246947.01960428123</v>
      </c>
      <c r="S266" s="85">
        <f t="shared" si="136"/>
        <v>1792.064982184811</v>
      </c>
      <c r="T266" s="86">
        <f t="shared" si="115"/>
        <v>720.26214051248701</v>
      </c>
      <c r="U266" s="87">
        <f t="shared" si="137"/>
        <v>2512.3271226972979</v>
      </c>
      <c r="V266" s="84">
        <f t="shared" si="138"/>
        <v>0</v>
      </c>
      <c r="W266" s="85">
        <f t="shared" si="139"/>
        <v>0</v>
      </c>
      <c r="X266" s="86">
        <f t="shared" si="116"/>
        <v>0</v>
      </c>
      <c r="Y266" s="87">
        <f t="shared" si="140"/>
        <v>0</v>
      </c>
      <c r="Z266" s="101">
        <f t="shared" si="141"/>
        <v>0</v>
      </c>
      <c r="AA266" s="85">
        <f t="shared" si="142"/>
        <v>0</v>
      </c>
      <c r="AB266" s="86">
        <f t="shared" si="117"/>
        <v>0</v>
      </c>
      <c r="AC266" s="87">
        <f t="shared" si="143"/>
        <v>0</v>
      </c>
      <c r="AD266" s="132">
        <f t="shared" si="146"/>
        <v>0</v>
      </c>
      <c r="AE266" s="132">
        <f t="shared" si="118"/>
        <v>0</v>
      </c>
      <c r="AF266" s="132">
        <f t="shared" si="144"/>
        <v>0</v>
      </c>
      <c r="AG266" s="133">
        <f t="shared" si="119"/>
        <v>0</v>
      </c>
      <c r="AH266" s="124">
        <f t="shared" si="145"/>
        <v>0</v>
      </c>
      <c r="AI266" s="125">
        <f t="shared" si="120"/>
        <v>0</v>
      </c>
      <c r="AJ266" s="125">
        <v>0</v>
      </c>
      <c r="AK266" s="126">
        <f t="shared" si="121"/>
        <v>0</v>
      </c>
      <c r="AL266" s="22">
        <f t="shared" si="122"/>
        <v>380686.54011454992</v>
      </c>
      <c r="AM266" s="22">
        <f t="shared" si="122"/>
        <v>2885.3085690864336</v>
      </c>
      <c r="AN266" s="22">
        <f t="shared" si="122"/>
        <v>842.85670098023274</v>
      </c>
      <c r="AO266" s="23">
        <f t="shared" si="122"/>
        <v>3728.1652700666664</v>
      </c>
    </row>
    <row r="267" spans="1:41" x14ac:dyDescent="0.25">
      <c r="A267" s="7">
        <v>246</v>
      </c>
      <c r="B267" s="56">
        <f t="shared" si="123"/>
        <v>132646.27692336726</v>
      </c>
      <c r="C267" s="57">
        <f t="shared" si="124"/>
        <v>1094.2457268562819</v>
      </c>
      <c r="D267" s="57">
        <f t="shared" si="125"/>
        <v>121.59242051308667</v>
      </c>
      <c r="E267" s="58">
        <f t="shared" si="111"/>
        <v>1215.8381473693685</v>
      </c>
      <c r="F267" s="56">
        <f t="shared" si="126"/>
        <v>0</v>
      </c>
      <c r="G267" s="57">
        <f t="shared" si="127"/>
        <v>0</v>
      </c>
      <c r="H267" s="57">
        <f t="shared" si="128"/>
        <v>0</v>
      </c>
      <c r="I267" s="58">
        <f t="shared" si="112"/>
        <v>0</v>
      </c>
      <c r="J267" s="56">
        <f t="shared" si="129"/>
        <v>-2.2702719026894065E-10</v>
      </c>
      <c r="K267" s="57">
        <f t="shared" si="130"/>
        <v>7.5675730089646886E-13</v>
      </c>
      <c r="L267" s="57">
        <f t="shared" si="131"/>
        <v>-7.5675730089646886E-13</v>
      </c>
      <c r="M267" s="58">
        <f t="shared" si="113"/>
        <v>0</v>
      </c>
      <c r="N267" s="56">
        <f t="shared" si="132"/>
        <v>0</v>
      </c>
      <c r="O267" s="57">
        <f t="shared" si="133"/>
        <v>0</v>
      </c>
      <c r="P267" s="57">
        <f t="shared" si="134"/>
        <v>0</v>
      </c>
      <c r="Q267" s="58">
        <f t="shared" si="114"/>
        <v>0</v>
      </c>
      <c r="R267" s="84">
        <f t="shared" si="135"/>
        <v>245563.54621313326</v>
      </c>
      <c r="S267" s="85">
        <f t="shared" si="136"/>
        <v>1800.2873247801547</v>
      </c>
      <c r="T267" s="86">
        <f t="shared" si="115"/>
        <v>716.22700978830539</v>
      </c>
      <c r="U267" s="87">
        <f t="shared" si="137"/>
        <v>2516.5143345684601</v>
      </c>
      <c r="V267" s="84">
        <f t="shared" si="138"/>
        <v>0</v>
      </c>
      <c r="W267" s="85">
        <f t="shared" si="139"/>
        <v>0</v>
      </c>
      <c r="X267" s="86">
        <f t="shared" si="116"/>
        <v>0</v>
      </c>
      <c r="Y267" s="87">
        <f t="shared" si="140"/>
        <v>0</v>
      </c>
      <c r="Z267" s="101">
        <f t="shared" si="141"/>
        <v>0</v>
      </c>
      <c r="AA267" s="85">
        <f t="shared" si="142"/>
        <v>0</v>
      </c>
      <c r="AB267" s="86">
        <f t="shared" si="117"/>
        <v>0</v>
      </c>
      <c r="AC267" s="87">
        <f t="shared" si="143"/>
        <v>0</v>
      </c>
      <c r="AD267" s="132">
        <f t="shared" si="146"/>
        <v>0</v>
      </c>
      <c r="AE267" s="132">
        <f t="shared" si="118"/>
        <v>0</v>
      </c>
      <c r="AF267" s="132">
        <f t="shared" si="144"/>
        <v>0</v>
      </c>
      <c r="AG267" s="133">
        <f t="shared" si="119"/>
        <v>0</v>
      </c>
      <c r="AH267" s="124">
        <f t="shared" si="145"/>
        <v>0</v>
      </c>
      <c r="AI267" s="125">
        <f t="shared" si="120"/>
        <v>0</v>
      </c>
      <c r="AJ267" s="125">
        <v>0</v>
      </c>
      <c r="AK267" s="126">
        <f t="shared" si="121"/>
        <v>0</v>
      </c>
      <c r="AL267" s="22">
        <f t="shared" si="122"/>
        <v>378209.82313650032</v>
      </c>
      <c r="AM267" s="22">
        <f t="shared" si="122"/>
        <v>2894.5330516364374</v>
      </c>
      <c r="AN267" s="22">
        <f t="shared" si="122"/>
        <v>837.81943030139132</v>
      </c>
      <c r="AO267" s="23">
        <f t="shared" si="122"/>
        <v>3732.3524819378285</v>
      </c>
    </row>
    <row r="268" spans="1:41" x14ac:dyDescent="0.25">
      <c r="A268" s="7">
        <v>247</v>
      </c>
      <c r="B268" s="56">
        <f t="shared" si="123"/>
        <v>131552.03119651097</v>
      </c>
      <c r="C268" s="57">
        <f t="shared" si="124"/>
        <v>1095.2487854392334</v>
      </c>
      <c r="D268" s="57">
        <f t="shared" si="125"/>
        <v>120.58936193013507</v>
      </c>
      <c r="E268" s="58">
        <f t="shared" si="111"/>
        <v>1215.8381473693685</v>
      </c>
      <c r="F268" s="56">
        <f t="shared" si="126"/>
        <v>0</v>
      </c>
      <c r="G268" s="57">
        <f t="shared" si="127"/>
        <v>0</v>
      </c>
      <c r="H268" s="57">
        <f t="shared" si="128"/>
        <v>0</v>
      </c>
      <c r="I268" s="58">
        <f t="shared" si="112"/>
        <v>0</v>
      </c>
      <c r="J268" s="56">
        <f t="shared" si="129"/>
        <v>-2.2778394756983712E-10</v>
      </c>
      <c r="K268" s="57">
        <f t="shared" si="130"/>
        <v>7.5927982523279043E-13</v>
      </c>
      <c r="L268" s="57">
        <f t="shared" si="131"/>
        <v>-7.5927982523279043E-13</v>
      </c>
      <c r="M268" s="58">
        <f t="shared" si="113"/>
        <v>0</v>
      </c>
      <c r="N268" s="56">
        <f t="shared" si="132"/>
        <v>0</v>
      </c>
      <c r="O268" s="57">
        <f t="shared" si="133"/>
        <v>0</v>
      </c>
      <c r="P268" s="57">
        <f t="shared" si="134"/>
        <v>0</v>
      </c>
      <c r="Q268" s="58">
        <f t="shared" si="114"/>
        <v>0</v>
      </c>
      <c r="R268" s="84">
        <f t="shared" si="135"/>
        <v>244169.53098650035</v>
      </c>
      <c r="S268" s="85">
        <f t="shared" si="136"/>
        <v>1808.5473930821149</v>
      </c>
      <c r="T268" s="86">
        <f t="shared" si="115"/>
        <v>712.16113204395936</v>
      </c>
      <c r="U268" s="87">
        <f t="shared" si="137"/>
        <v>2520.7085251260742</v>
      </c>
      <c r="V268" s="84">
        <f t="shared" si="138"/>
        <v>0</v>
      </c>
      <c r="W268" s="85">
        <f t="shared" si="139"/>
        <v>0</v>
      </c>
      <c r="X268" s="86">
        <f t="shared" si="116"/>
        <v>0</v>
      </c>
      <c r="Y268" s="87">
        <f t="shared" si="140"/>
        <v>0</v>
      </c>
      <c r="Z268" s="101">
        <f t="shared" si="141"/>
        <v>0</v>
      </c>
      <c r="AA268" s="85">
        <f t="shared" si="142"/>
        <v>0</v>
      </c>
      <c r="AB268" s="86">
        <f t="shared" si="117"/>
        <v>0</v>
      </c>
      <c r="AC268" s="87">
        <f t="shared" si="143"/>
        <v>0</v>
      </c>
      <c r="AD268" s="132">
        <f t="shared" si="146"/>
        <v>0</v>
      </c>
      <c r="AE268" s="132">
        <f t="shared" si="118"/>
        <v>0</v>
      </c>
      <c r="AF268" s="132">
        <f t="shared" si="144"/>
        <v>0</v>
      </c>
      <c r="AG268" s="133">
        <f t="shared" si="119"/>
        <v>0</v>
      </c>
      <c r="AH268" s="124">
        <f t="shared" si="145"/>
        <v>0</v>
      </c>
      <c r="AI268" s="125">
        <f t="shared" si="120"/>
        <v>0</v>
      </c>
      <c r="AJ268" s="125">
        <v>0</v>
      </c>
      <c r="AK268" s="126">
        <f t="shared" si="121"/>
        <v>0</v>
      </c>
      <c r="AL268" s="22">
        <f t="shared" si="122"/>
        <v>375721.56218301109</v>
      </c>
      <c r="AM268" s="22">
        <f t="shared" si="122"/>
        <v>2903.7961785213492</v>
      </c>
      <c r="AN268" s="22">
        <f t="shared" si="122"/>
        <v>832.75049397409362</v>
      </c>
      <c r="AO268" s="23">
        <f t="shared" si="122"/>
        <v>3736.5466724954426</v>
      </c>
    </row>
    <row r="269" spans="1:41" x14ac:dyDescent="0.25">
      <c r="A269" s="7">
        <v>248</v>
      </c>
      <c r="B269" s="56">
        <f t="shared" si="123"/>
        <v>130456.78241107173</v>
      </c>
      <c r="C269" s="57">
        <f t="shared" si="124"/>
        <v>1096.2527634925527</v>
      </c>
      <c r="D269" s="57">
        <f t="shared" si="125"/>
        <v>119.58538387681577</v>
      </c>
      <c r="E269" s="58">
        <f t="shared" si="111"/>
        <v>1215.8381473693685</v>
      </c>
      <c r="F269" s="56">
        <f t="shared" si="126"/>
        <v>0</v>
      </c>
      <c r="G269" s="57">
        <f t="shared" si="127"/>
        <v>0</v>
      </c>
      <c r="H269" s="57">
        <f t="shared" si="128"/>
        <v>0</v>
      </c>
      <c r="I269" s="58">
        <f t="shared" si="112"/>
        <v>0</v>
      </c>
      <c r="J269" s="56">
        <f t="shared" si="129"/>
        <v>-2.2854322739506991E-10</v>
      </c>
      <c r="K269" s="57">
        <f t="shared" si="130"/>
        <v>7.6181075798356639E-13</v>
      </c>
      <c r="L269" s="57">
        <f t="shared" si="131"/>
        <v>-7.6181075798356639E-13</v>
      </c>
      <c r="M269" s="58">
        <f t="shared" si="113"/>
        <v>0</v>
      </c>
      <c r="N269" s="56">
        <f t="shared" si="132"/>
        <v>0</v>
      </c>
      <c r="O269" s="57">
        <f t="shared" si="133"/>
        <v>0</v>
      </c>
      <c r="P269" s="57">
        <f t="shared" si="134"/>
        <v>0</v>
      </c>
      <c r="Q269" s="58">
        <f t="shared" si="114"/>
        <v>0</v>
      </c>
      <c r="R269" s="84">
        <f t="shared" si="135"/>
        <v>242764.91856607393</v>
      </c>
      <c r="S269" s="85">
        <f t="shared" si="136"/>
        <v>1816.845360183569</v>
      </c>
      <c r="T269" s="86">
        <f t="shared" si="115"/>
        <v>708.06434581771566</v>
      </c>
      <c r="U269" s="87">
        <f t="shared" si="137"/>
        <v>2524.9097060012846</v>
      </c>
      <c r="V269" s="84">
        <f t="shared" si="138"/>
        <v>0</v>
      </c>
      <c r="W269" s="85">
        <f t="shared" si="139"/>
        <v>0</v>
      </c>
      <c r="X269" s="86">
        <f t="shared" si="116"/>
        <v>0</v>
      </c>
      <c r="Y269" s="87">
        <f t="shared" si="140"/>
        <v>0</v>
      </c>
      <c r="Z269" s="101">
        <f t="shared" si="141"/>
        <v>0</v>
      </c>
      <c r="AA269" s="85">
        <f t="shared" si="142"/>
        <v>0</v>
      </c>
      <c r="AB269" s="86">
        <f t="shared" si="117"/>
        <v>0</v>
      </c>
      <c r="AC269" s="87">
        <f t="shared" si="143"/>
        <v>0</v>
      </c>
      <c r="AD269" s="132">
        <f t="shared" si="146"/>
        <v>0</v>
      </c>
      <c r="AE269" s="132">
        <f t="shared" si="118"/>
        <v>0</v>
      </c>
      <c r="AF269" s="132">
        <f t="shared" si="144"/>
        <v>0</v>
      </c>
      <c r="AG269" s="133">
        <f t="shared" si="119"/>
        <v>0</v>
      </c>
      <c r="AH269" s="124">
        <f t="shared" si="145"/>
        <v>0</v>
      </c>
      <c r="AI269" s="125">
        <f t="shared" si="120"/>
        <v>0</v>
      </c>
      <c r="AJ269" s="125">
        <v>0</v>
      </c>
      <c r="AK269" s="126">
        <f t="shared" si="121"/>
        <v>0</v>
      </c>
      <c r="AL269" s="22">
        <f t="shared" si="122"/>
        <v>373221.70097714546</v>
      </c>
      <c r="AM269" s="22">
        <f t="shared" si="122"/>
        <v>2913.0981236761227</v>
      </c>
      <c r="AN269" s="22">
        <f t="shared" si="122"/>
        <v>827.64972969453061</v>
      </c>
      <c r="AO269" s="23">
        <f t="shared" si="122"/>
        <v>3740.747853370653</v>
      </c>
    </row>
    <row r="270" spans="1:41" x14ac:dyDescent="0.25">
      <c r="A270" s="7">
        <v>249</v>
      </c>
      <c r="B270" s="56">
        <f t="shared" si="123"/>
        <v>129360.52964757918</v>
      </c>
      <c r="C270" s="57">
        <f t="shared" si="124"/>
        <v>1097.2576618590874</v>
      </c>
      <c r="D270" s="57">
        <f t="shared" si="125"/>
        <v>118.58048551028094</v>
      </c>
      <c r="E270" s="58">
        <f t="shared" si="111"/>
        <v>1215.8381473693685</v>
      </c>
      <c r="F270" s="56">
        <f t="shared" si="126"/>
        <v>0</v>
      </c>
      <c r="G270" s="57">
        <f t="shared" si="127"/>
        <v>0</v>
      </c>
      <c r="H270" s="57">
        <f t="shared" si="128"/>
        <v>0</v>
      </c>
      <c r="I270" s="58">
        <f t="shared" si="112"/>
        <v>0</v>
      </c>
      <c r="J270" s="56">
        <f t="shared" si="129"/>
        <v>-2.2930503815305349E-10</v>
      </c>
      <c r="K270" s="57">
        <f t="shared" si="130"/>
        <v>7.6435012717684497E-13</v>
      </c>
      <c r="L270" s="57">
        <f t="shared" si="131"/>
        <v>-7.6435012717684497E-13</v>
      </c>
      <c r="M270" s="58">
        <f t="shared" si="113"/>
        <v>0</v>
      </c>
      <c r="N270" s="56">
        <f t="shared" si="132"/>
        <v>0</v>
      </c>
      <c r="O270" s="57">
        <f t="shared" si="133"/>
        <v>0</v>
      </c>
      <c r="P270" s="57">
        <f t="shared" si="134"/>
        <v>0</v>
      </c>
      <c r="Q270" s="58">
        <f t="shared" si="114"/>
        <v>0</v>
      </c>
      <c r="R270" s="84">
        <f t="shared" si="135"/>
        <v>241349.65332790019</v>
      </c>
      <c r="S270" s="85">
        <f t="shared" si="136"/>
        <v>1825.181399971578</v>
      </c>
      <c r="T270" s="86">
        <f t="shared" si="115"/>
        <v>703.93648887304221</v>
      </c>
      <c r="U270" s="87">
        <f t="shared" si="137"/>
        <v>2529.1178888446202</v>
      </c>
      <c r="V270" s="84">
        <f t="shared" si="138"/>
        <v>0</v>
      </c>
      <c r="W270" s="85">
        <f t="shared" si="139"/>
        <v>0</v>
      </c>
      <c r="X270" s="86">
        <f t="shared" si="116"/>
        <v>0</v>
      </c>
      <c r="Y270" s="87">
        <f t="shared" si="140"/>
        <v>0</v>
      </c>
      <c r="Z270" s="101">
        <f t="shared" si="141"/>
        <v>0</v>
      </c>
      <c r="AA270" s="85">
        <f t="shared" si="142"/>
        <v>0</v>
      </c>
      <c r="AB270" s="86">
        <f t="shared" si="117"/>
        <v>0</v>
      </c>
      <c r="AC270" s="87">
        <f t="shared" si="143"/>
        <v>0</v>
      </c>
      <c r="AD270" s="132">
        <f t="shared" si="146"/>
        <v>0</v>
      </c>
      <c r="AE270" s="132">
        <f t="shared" si="118"/>
        <v>0</v>
      </c>
      <c r="AF270" s="132">
        <f t="shared" si="144"/>
        <v>0</v>
      </c>
      <c r="AG270" s="133">
        <f t="shared" si="119"/>
        <v>0</v>
      </c>
      <c r="AH270" s="124">
        <f t="shared" si="145"/>
        <v>0</v>
      </c>
      <c r="AI270" s="125">
        <f t="shared" si="120"/>
        <v>0</v>
      </c>
      <c r="AJ270" s="125">
        <v>0</v>
      </c>
      <c r="AK270" s="126">
        <f t="shared" si="121"/>
        <v>0</v>
      </c>
      <c r="AL270" s="22">
        <f t="shared" si="122"/>
        <v>370710.18297547917</v>
      </c>
      <c r="AM270" s="22">
        <f t="shared" si="122"/>
        <v>2922.4390618306661</v>
      </c>
      <c r="AN270" s="22">
        <f t="shared" si="122"/>
        <v>822.51697438332235</v>
      </c>
      <c r="AO270" s="23">
        <f t="shared" si="122"/>
        <v>3744.9560362139887</v>
      </c>
    </row>
    <row r="271" spans="1:41" x14ac:dyDescent="0.25">
      <c r="A271" s="7">
        <v>250</v>
      </c>
      <c r="B271" s="56">
        <f t="shared" si="123"/>
        <v>128263.2719857201</v>
      </c>
      <c r="C271" s="57">
        <f t="shared" si="124"/>
        <v>1098.2634813824584</v>
      </c>
      <c r="D271" s="57">
        <f t="shared" si="125"/>
        <v>117.57466598691011</v>
      </c>
      <c r="E271" s="58">
        <f t="shared" si="111"/>
        <v>1215.8381473693685</v>
      </c>
      <c r="F271" s="56">
        <f t="shared" si="126"/>
        <v>0</v>
      </c>
      <c r="G271" s="57">
        <f t="shared" si="127"/>
        <v>0</v>
      </c>
      <c r="H271" s="57">
        <f t="shared" si="128"/>
        <v>0</v>
      </c>
      <c r="I271" s="58">
        <f t="shared" si="112"/>
        <v>0</v>
      </c>
      <c r="J271" s="56">
        <f t="shared" si="129"/>
        <v>-2.3006938828023033E-10</v>
      </c>
      <c r="K271" s="57">
        <f t="shared" si="130"/>
        <v>7.6689796093410119E-13</v>
      </c>
      <c r="L271" s="57">
        <f t="shared" si="131"/>
        <v>-7.6689796093410119E-13</v>
      </c>
      <c r="M271" s="58">
        <f t="shared" si="113"/>
        <v>0</v>
      </c>
      <c r="N271" s="56">
        <f t="shared" si="132"/>
        <v>0</v>
      </c>
      <c r="O271" s="57">
        <f t="shared" si="133"/>
        <v>0</v>
      </c>
      <c r="P271" s="57">
        <f t="shared" si="134"/>
        <v>0</v>
      </c>
      <c r="Q271" s="58">
        <f t="shared" si="114"/>
        <v>0</v>
      </c>
      <c r="R271" s="84">
        <f t="shared" si="135"/>
        <v>239923.67938114185</v>
      </c>
      <c r="S271" s="85">
        <f t="shared" si="136"/>
        <v>1833.5556871310309</v>
      </c>
      <c r="T271" s="86">
        <f t="shared" si="115"/>
        <v>699.77739819499709</v>
      </c>
      <c r="U271" s="87">
        <f t="shared" si="137"/>
        <v>2533.3330853260281</v>
      </c>
      <c r="V271" s="84">
        <f t="shared" si="138"/>
        <v>0</v>
      </c>
      <c r="W271" s="85">
        <f t="shared" si="139"/>
        <v>0</v>
      </c>
      <c r="X271" s="86">
        <f t="shared" si="116"/>
        <v>0</v>
      </c>
      <c r="Y271" s="87">
        <f t="shared" si="140"/>
        <v>0</v>
      </c>
      <c r="Z271" s="101">
        <f t="shared" si="141"/>
        <v>0</v>
      </c>
      <c r="AA271" s="85">
        <f t="shared" si="142"/>
        <v>0</v>
      </c>
      <c r="AB271" s="86">
        <f t="shared" si="117"/>
        <v>0</v>
      </c>
      <c r="AC271" s="87">
        <f t="shared" si="143"/>
        <v>0</v>
      </c>
      <c r="AD271" s="132">
        <f t="shared" si="146"/>
        <v>0</v>
      </c>
      <c r="AE271" s="132">
        <f t="shared" si="118"/>
        <v>0</v>
      </c>
      <c r="AF271" s="132">
        <f t="shared" si="144"/>
        <v>0</v>
      </c>
      <c r="AG271" s="133">
        <f t="shared" si="119"/>
        <v>0</v>
      </c>
      <c r="AH271" s="124">
        <f t="shared" si="145"/>
        <v>0</v>
      </c>
      <c r="AI271" s="125">
        <f t="shared" si="120"/>
        <v>0</v>
      </c>
      <c r="AJ271" s="125">
        <v>0</v>
      </c>
      <c r="AK271" s="126">
        <f t="shared" si="121"/>
        <v>0</v>
      </c>
      <c r="AL271" s="22">
        <f t="shared" si="122"/>
        <v>368186.9513668617</v>
      </c>
      <c r="AM271" s="22">
        <f t="shared" si="122"/>
        <v>2931.8191685134898</v>
      </c>
      <c r="AN271" s="22">
        <f t="shared" si="122"/>
        <v>817.35206418190637</v>
      </c>
      <c r="AO271" s="23">
        <f t="shared" si="122"/>
        <v>3749.1712326953966</v>
      </c>
    </row>
    <row r="272" spans="1:41" x14ac:dyDescent="0.25">
      <c r="A272" s="7">
        <v>251</v>
      </c>
      <c r="B272" s="56">
        <f t="shared" si="123"/>
        <v>127165.00850433765</v>
      </c>
      <c r="C272" s="57">
        <f t="shared" si="124"/>
        <v>1099.270222907059</v>
      </c>
      <c r="D272" s="57">
        <f t="shared" si="125"/>
        <v>116.56792446230952</v>
      </c>
      <c r="E272" s="58">
        <f t="shared" si="111"/>
        <v>1215.8381473693685</v>
      </c>
      <c r="F272" s="56">
        <f t="shared" si="126"/>
        <v>0</v>
      </c>
      <c r="G272" s="57">
        <f t="shared" si="127"/>
        <v>0</v>
      </c>
      <c r="H272" s="57">
        <f t="shared" si="128"/>
        <v>0</v>
      </c>
      <c r="I272" s="58">
        <f t="shared" si="112"/>
        <v>0</v>
      </c>
      <c r="J272" s="56">
        <f t="shared" si="129"/>
        <v>-2.3083628624116442E-10</v>
      </c>
      <c r="K272" s="57">
        <f t="shared" si="130"/>
        <v>7.6945428747054812E-13</v>
      </c>
      <c r="L272" s="57">
        <f t="shared" si="131"/>
        <v>-7.6945428747054812E-13</v>
      </c>
      <c r="M272" s="58">
        <f t="shared" si="113"/>
        <v>0</v>
      </c>
      <c r="N272" s="56">
        <f t="shared" si="132"/>
        <v>0</v>
      </c>
      <c r="O272" s="57">
        <f t="shared" si="133"/>
        <v>0</v>
      </c>
      <c r="P272" s="57">
        <f t="shared" si="134"/>
        <v>0</v>
      </c>
      <c r="Q272" s="58">
        <f t="shared" si="114"/>
        <v>0</v>
      </c>
      <c r="R272" s="84">
        <f t="shared" si="135"/>
        <v>238486.94056683418</v>
      </c>
      <c r="S272" s="85">
        <f t="shared" si="136"/>
        <v>1841.9683971483053</v>
      </c>
      <c r="T272" s="86">
        <f t="shared" si="115"/>
        <v>695.58690998659972</v>
      </c>
      <c r="U272" s="87">
        <f t="shared" si="137"/>
        <v>2537.555307134905</v>
      </c>
      <c r="V272" s="84">
        <f t="shared" si="138"/>
        <v>0</v>
      </c>
      <c r="W272" s="85">
        <f t="shared" si="139"/>
        <v>0</v>
      </c>
      <c r="X272" s="86">
        <f t="shared" si="116"/>
        <v>0</v>
      </c>
      <c r="Y272" s="87">
        <f t="shared" si="140"/>
        <v>0</v>
      </c>
      <c r="Z272" s="101">
        <f t="shared" si="141"/>
        <v>0</v>
      </c>
      <c r="AA272" s="85">
        <f t="shared" si="142"/>
        <v>0</v>
      </c>
      <c r="AB272" s="86">
        <f t="shared" si="117"/>
        <v>0</v>
      </c>
      <c r="AC272" s="87">
        <f t="shared" si="143"/>
        <v>0</v>
      </c>
      <c r="AD272" s="132">
        <f t="shared" si="146"/>
        <v>0</v>
      </c>
      <c r="AE272" s="132">
        <f t="shared" si="118"/>
        <v>0</v>
      </c>
      <c r="AF272" s="132">
        <f t="shared" si="144"/>
        <v>0</v>
      </c>
      <c r="AG272" s="133">
        <f t="shared" si="119"/>
        <v>0</v>
      </c>
      <c r="AH272" s="124">
        <f t="shared" si="145"/>
        <v>0</v>
      </c>
      <c r="AI272" s="125">
        <f t="shared" si="120"/>
        <v>0</v>
      </c>
      <c r="AJ272" s="125">
        <v>0</v>
      </c>
      <c r="AK272" s="126">
        <f t="shared" si="121"/>
        <v>0</v>
      </c>
      <c r="AL272" s="22">
        <f t="shared" si="122"/>
        <v>365651.94907117158</v>
      </c>
      <c r="AM272" s="22">
        <f t="shared" si="122"/>
        <v>2941.2386200553647</v>
      </c>
      <c r="AN272" s="22">
        <f t="shared" si="122"/>
        <v>812.15483444890845</v>
      </c>
      <c r="AO272" s="23">
        <f t="shared" si="122"/>
        <v>3753.3934545042734</v>
      </c>
    </row>
    <row r="273" spans="1:41" x14ac:dyDescent="0.25">
      <c r="A273" s="7">
        <v>252</v>
      </c>
      <c r="B273" s="56">
        <f t="shared" si="123"/>
        <v>126065.73828143059</v>
      </c>
      <c r="C273" s="57">
        <f t="shared" si="124"/>
        <v>1100.2778872780571</v>
      </c>
      <c r="D273" s="57">
        <f t="shared" si="125"/>
        <v>115.56026009131139</v>
      </c>
      <c r="E273" s="58">
        <f t="shared" si="111"/>
        <v>1215.8381473693685</v>
      </c>
      <c r="F273" s="56">
        <f t="shared" si="126"/>
        <v>0</v>
      </c>
      <c r="G273" s="57">
        <f t="shared" si="127"/>
        <v>0</v>
      </c>
      <c r="H273" s="57">
        <f t="shared" si="128"/>
        <v>0</v>
      </c>
      <c r="I273" s="58">
        <f t="shared" si="112"/>
        <v>0</v>
      </c>
      <c r="J273" s="56">
        <f t="shared" si="129"/>
        <v>-2.3160574052863496E-10</v>
      </c>
      <c r="K273" s="57">
        <f t="shared" si="130"/>
        <v>7.7201913509544996E-13</v>
      </c>
      <c r="L273" s="57">
        <f t="shared" si="131"/>
        <v>-7.7201913509544996E-13</v>
      </c>
      <c r="M273" s="58">
        <f t="shared" si="113"/>
        <v>0</v>
      </c>
      <c r="N273" s="56">
        <f t="shared" si="132"/>
        <v>0</v>
      </c>
      <c r="O273" s="57">
        <f t="shared" si="133"/>
        <v>0</v>
      </c>
      <c r="P273" s="57">
        <f t="shared" si="134"/>
        <v>0</v>
      </c>
      <c r="Q273" s="58">
        <f t="shared" si="114"/>
        <v>0</v>
      </c>
      <c r="R273" s="84">
        <f t="shared" si="135"/>
        <v>237039.38045663535</v>
      </c>
      <c r="S273" s="85">
        <f t="shared" si="136"/>
        <v>1850.4197063149436</v>
      </c>
      <c r="T273" s="86">
        <f t="shared" si="115"/>
        <v>691.36485966518649</v>
      </c>
      <c r="U273" s="87">
        <f t="shared" si="137"/>
        <v>2541.7845659801301</v>
      </c>
      <c r="V273" s="84">
        <f t="shared" si="138"/>
        <v>0</v>
      </c>
      <c r="W273" s="85">
        <f t="shared" si="139"/>
        <v>0</v>
      </c>
      <c r="X273" s="86">
        <f t="shared" si="116"/>
        <v>0</v>
      </c>
      <c r="Y273" s="87">
        <f t="shared" si="140"/>
        <v>0</v>
      </c>
      <c r="Z273" s="101">
        <f t="shared" si="141"/>
        <v>0</v>
      </c>
      <c r="AA273" s="85">
        <f t="shared" si="142"/>
        <v>0</v>
      </c>
      <c r="AB273" s="86">
        <f t="shared" si="117"/>
        <v>0</v>
      </c>
      <c r="AC273" s="87">
        <f t="shared" si="143"/>
        <v>0</v>
      </c>
      <c r="AD273" s="132">
        <f t="shared" si="146"/>
        <v>0</v>
      </c>
      <c r="AE273" s="132">
        <f t="shared" si="118"/>
        <v>0</v>
      </c>
      <c r="AF273" s="132">
        <f t="shared" si="144"/>
        <v>0</v>
      </c>
      <c r="AG273" s="133">
        <f t="shared" si="119"/>
        <v>0</v>
      </c>
      <c r="AH273" s="124">
        <f t="shared" si="145"/>
        <v>0</v>
      </c>
      <c r="AI273" s="125">
        <f t="shared" si="120"/>
        <v>0</v>
      </c>
      <c r="AJ273" s="125">
        <v>0</v>
      </c>
      <c r="AK273" s="126">
        <f t="shared" si="121"/>
        <v>0</v>
      </c>
      <c r="AL273" s="22">
        <f t="shared" si="122"/>
        <v>363105.11873806571</v>
      </c>
      <c r="AM273" s="22">
        <f t="shared" si="122"/>
        <v>2950.6975935930013</v>
      </c>
      <c r="AN273" s="22">
        <f t="shared" si="122"/>
        <v>806.92511975649711</v>
      </c>
      <c r="AO273" s="23">
        <f t="shared" si="122"/>
        <v>3757.6227133494986</v>
      </c>
    </row>
    <row r="274" spans="1:41" x14ac:dyDescent="0.25">
      <c r="A274" s="7">
        <v>253</v>
      </c>
      <c r="B274" s="56">
        <f t="shared" si="123"/>
        <v>124965.46039415253</v>
      </c>
      <c r="C274" s="57">
        <f t="shared" si="124"/>
        <v>1101.2864753413953</v>
      </c>
      <c r="D274" s="57">
        <f t="shared" si="125"/>
        <v>114.55167202797317</v>
      </c>
      <c r="E274" s="58">
        <f t="shared" si="111"/>
        <v>1215.8381473693685</v>
      </c>
      <c r="F274" s="56">
        <f t="shared" si="126"/>
        <v>0</v>
      </c>
      <c r="G274" s="57">
        <f t="shared" si="127"/>
        <v>0</v>
      </c>
      <c r="H274" s="57">
        <f t="shared" si="128"/>
        <v>0</v>
      </c>
      <c r="I274" s="58">
        <f t="shared" si="112"/>
        <v>0</v>
      </c>
      <c r="J274" s="56">
        <f t="shared" si="129"/>
        <v>-2.323777596637304E-10</v>
      </c>
      <c r="K274" s="57">
        <f t="shared" si="130"/>
        <v>7.7459253221243472E-13</v>
      </c>
      <c r="L274" s="57">
        <f t="shared" si="131"/>
        <v>-7.7459253221243472E-13</v>
      </c>
      <c r="M274" s="58">
        <f t="shared" si="113"/>
        <v>0</v>
      </c>
      <c r="N274" s="56">
        <f t="shared" si="132"/>
        <v>0</v>
      </c>
      <c r="O274" s="57">
        <f t="shared" si="133"/>
        <v>0</v>
      </c>
      <c r="P274" s="57">
        <f t="shared" si="134"/>
        <v>0</v>
      </c>
      <c r="Q274" s="58">
        <f t="shared" si="114"/>
        <v>0</v>
      </c>
      <c r="R274" s="84">
        <f t="shared" si="135"/>
        <v>235580.94235157093</v>
      </c>
      <c r="S274" s="85">
        <f t="shared" si="136"/>
        <v>1858.9097917313484</v>
      </c>
      <c r="T274" s="86">
        <f t="shared" si="115"/>
        <v>687.11108185874855</v>
      </c>
      <c r="U274" s="87">
        <f t="shared" si="137"/>
        <v>2546.0208735900969</v>
      </c>
      <c r="V274" s="84">
        <f t="shared" si="138"/>
        <v>0</v>
      </c>
      <c r="W274" s="85">
        <f t="shared" si="139"/>
        <v>0</v>
      </c>
      <c r="X274" s="86">
        <f t="shared" si="116"/>
        <v>0</v>
      </c>
      <c r="Y274" s="87">
        <f t="shared" si="140"/>
        <v>0</v>
      </c>
      <c r="Z274" s="101">
        <f t="shared" si="141"/>
        <v>0</v>
      </c>
      <c r="AA274" s="85">
        <f t="shared" si="142"/>
        <v>0</v>
      </c>
      <c r="AB274" s="86">
        <f t="shared" si="117"/>
        <v>0</v>
      </c>
      <c r="AC274" s="87">
        <f t="shared" si="143"/>
        <v>0</v>
      </c>
      <c r="AD274" s="132">
        <f t="shared" si="146"/>
        <v>0</v>
      </c>
      <c r="AE274" s="132">
        <f t="shared" si="118"/>
        <v>0</v>
      </c>
      <c r="AF274" s="132">
        <f t="shared" si="144"/>
        <v>0</v>
      </c>
      <c r="AG274" s="133">
        <f t="shared" si="119"/>
        <v>0</v>
      </c>
      <c r="AH274" s="124">
        <f t="shared" si="145"/>
        <v>0</v>
      </c>
      <c r="AI274" s="125">
        <f t="shared" si="120"/>
        <v>0</v>
      </c>
      <c r="AJ274" s="125">
        <v>0</v>
      </c>
      <c r="AK274" s="126">
        <f t="shared" si="121"/>
        <v>0</v>
      </c>
      <c r="AL274" s="22">
        <f t="shared" si="122"/>
        <v>360546.40274572326</v>
      </c>
      <c r="AM274" s="22">
        <f t="shared" si="122"/>
        <v>2960.1962670727444</v>
      </c>
      <c r="AN274" s="22">
        <f t="shared" si="122"/>
        <v>801.66275388672091</v>
      </c>
      <c r="AO274" s="23">
        <f t="shared" si="122"/>
        <v>3761.8590209594654</v>
      </c>
    </row>
    <row r="275" spans="1:41" x14ac:dyDescent="0.25">
      <c r="A275" s="7">
        <v>254</v>
      </c>
      <c r="B275" s="56">
        <f t="shared" si="123"/>
        <v>123864.17391881114</v>
      </c>
      <c r="C275" s="57">
        <f t="shared" si="124"/>
        <v>1102.2959879437915</v>
      </c>
      <c r="D275" s="57">
        <f t="shared" si="125"/>
        <v>113.54215942557688</v>
      </c>
      <c r="E275" s="58">
        <f t="shared" si="111"/>
        <v>1215.8381473693685</v>
      </c>
      <c r="F275" s="56">
        <f t="shared" si="126"/>
        <v>0</v>
      </c>
      <c r="G275" s="57">
        <f t="shared" si="127"/>
        <v>0</v>
      </c>
      <c r="H275" s="57">
        <f t="shared" si="128"/>
        <v>0</v>
      </c>
      <c r="I275" s="58">
        <f t="shared" si="112"/>
        <v>0</v>
      </c>
      <c r="J275" s="56">
        <f t="shared" si="129"/>
        <v>-2.3315235219594283E-10</v>
      </c>
      <c r="K275" s="57">
        <f t="shared" si="130"/>
        <v>7.7717450731980947E-13</v>
      </c>
      <c r="L275" s="57">
        <f t="shared" si="131"/>
        <v>-7.7717450731980947E-13</v>
      </c>
      <c r="M275" s="58">
        <f t="shared" si="113"/>
        <v>0</v>
      </c>
      <c r="N275" s="56">
        <f t="shared" si="132"/>
        <v>0</v>
      </c>
      <c r="O275" s="57">
        <f t="shared" si="133"/>
        <v>0</v>
      </c>
      <c r="P275" s="57">
        <f t="shared" si="134"/>
        <v>0</v>
      </c>
      <c r="Q275" s="58">
        <f t="shared" si="114"/>
        <v>0</v>
      </c>
      <c r="R275" s="84">
        <f t="shared" si="135"/>
        <v>234111.56928077267</v>
      </c>
      <c r="S275" s="85">
        <f t="shared" si="136"/>
        <v>1867.4388313104937</v>
      </c>
      <c r="T275" s="86">
        <f t="shared" si="115"/>
        <v>682.82541040225362</v>
      </c>
      <c r="U275" s="87">
        <f t="shared" si="137"/>
        <v>2550.2642417127472</v>
      </c>
      <c r="V275" s="84">
        <f t="shared" si="138"/>
        <v>0</v>
      </c>
      <c r="W275" s="85">
        <f t="shared" si="139"/>
        <v>0</v>
      </c>
      <c r="X275" s="86">
        <f t="shared" si="116"/>
        <v>0</v>
      </c>
      <c r="Y275" s="87">
        <f t="shared" si="140"/>
        <v>0</v>
      </c>
      <c r="Z275" s="101">
        <f t="shared" si="141"/>
        <v>0</v>
      </c>
      <c r="AA275" s="85">
        <f t="shared" si="142"/>
        <v>0</v>
      </c>
      <c r="AB275" s="86">
        <f t="shared" si="117"/>
        <v>0</v>
      </c>
      <c r="AC275" s="87">
        <f t="shared" si="143"/>
        <v>0</v>
      </c>
      <c r="AD275" s="132">
        <f t="shared" si="146"/>
        <v>0</v>
      </c>
      <c r="AE275" s="132">
        <f t="shared" si="118"/>
        <v>0</v>
      </c>
      <c r="AF275" s="132">
        <f t="shared" si="144"/>
        <v>0</v>
      </c>
      <c r="AG275" s="133">
        <f t="shared" si="119"/>
        <v>0</v>
      </c>
      <c r="AH275" s="124">
        <f t="shared" si="145"/>
        <v>0</v>
      </c>
      <c r="AI275" s="125">
        <f t="shared" si="120"/>
        <v>0</v>
      </c>
      <c r="AJ275" s="125">
        <v>0</v>
      </c>
      <c r="AK275" s="126">
        <f t="shared" si="121"/>
        <v>0</v>
      </c>
      <c r="AL275" s="22">
        <f t="shared" si="122"/>
        <v>357975.74319958361</v>
      </c>
      <c r="AM275" s="22">
        <f t="shared" si="122"/>
        <v>2969.7348192542859</v>
      </c>
      <c r="AN275" s="22">
        <f t="shared" si="122"/>
        <v>796.3675698278297</v>
      </c>
      <c r="AO275" s="23">
        <f t="shared" si="122"/>
        <v>3766.1023890821157</v>
      </c>
    </row>
    <row r="276" spans="1:41" x14ac:dyDescent="0.25">
      <c r="A276" s="7">
        <v>255</v>
      </c>
      <c r="B276" s="56">
        <f t="shared" si="123"/>
        <v>122761.87793086734</v>
      </c>
      <c r="C276" s="57">
        <f t="shared" si="124"/>
        <v>1103.30642593274</v>
      </c>
      <c r="D276" s="57">
        <f t="shared" si="125"/>
        <v>112.5317214366284</v>
      </c>
      <c r="E276" s="58">
        <f t="shared" si="111"/>
        <v>1215.8381473693685</v>
      </c>
      <c r="F276" s="56">
        <f t="shared" si="126"/>
        <v>0</v>
      </c>
      <c r="G276" s="57">
        <f t="shared" si="127"/>
        <v>0</v>
      </c>
      <c r="H276" s="57">
        <f t="shared" si="128"/>
        <v>0</v>
      </c>
      <c r="I276" s="58">
        <f t="shared" si="112"/>
        <v>0</v>
      </c>
      <c r="J276" s="56">
        <f t="shared" si="129"/>
        <v>-2.3392952670326263E-10</v>
      </c>
      <c r="K276" s="57">
        <f t="shared" si="130"/>
        <v>7.7976508901087549E-13</v>
      </c>
      <c r="L276" s="57">
        <f t="shared" si="131"/>
        <v>-7.7976508901087549E-13</v>
      </c>
      <c r="M276" s="58">
        <f t="shared" si="113"/>
        <v>0</v>
      </c>
      <c r="N276" s="56">
        <f t="shared" si="132"/>
        <v>0</v>
      </c>
      <c r="O276" s="57">
        <f t="shared" si="133"/>
        <v>0</v>
      </c>
      <c r="P276" s="57">
        <f t="shared" si="134"/>
        <v>0</v>
      </c>
      <c r="Q276" s="58">
        <f t="shared" si="114"/>
        <v>0</v>
      </c>
      <c r="R276" s="84">
        <f t="shared" si="135"/>
        <v>232631.20400021129</v>
      </c>
      <c r="S276" s="85">
        <f t="shared" si="136"/>
        <v>1876.0070037816522</v>
      </c>
      <c r="T276" s="86">
        <f t="shared" si="115"/>
        <v>678.50767833394968</v>
      </c>
      <c r="U276" s="87">
        <f t="shared" si="137"/>
        <v>2554.5146821156018</v>
      </c>
      <c r="V276" s="84">
        <f t="shared" si="138"/>
        <v>0</v>
      </c>
      <c r="W276" s="85">
        <f t="shared" si="139"/>
        <v>0</v>
      </c>
      <c r="X276" s="86">
        <f t="shared" si="116"/>
        <v>0</v>
      </c>
      <c r="Y276" s="87">
        <f t="shared" si="140"/>
        <v>0</v>
      </c>
      <c r="Z276" s="101">
        <f t="shared" si="141"/>
        <v>0</v>
      </c>
      <c r="AA276" s="85">
        <f t="shared" si="142"/>
        <v>0</v>
      </c>
      <c r="AB276" s="86">
        <f t="shared" si="117"/>
        <v>0</v>
      </c>
      <c r="AC276" s="87">
        <f t="shared" si="143"/>
        <v>0</v>
      </c>
      <c r="AD276" s="132">
        <f t="shared" si="146"/>
        <v>0</v>
      </c>
      <c r="AE276" s="132">
        <f t="shared" si="118"/>
        <v>0</v>
      </c>
      <c r="AF276" s="132">
        <f t="shared" si="144"/>
        <v>0</v>
      </c>
      <c r="AG276" s="133">
        <f t="shared" si="119"/>
        <v>0</v>
      </c>
      <c r="AH276" s="124">
        <f t="shared" si="145"/>
        <v>0</v>
      </c>
      <c r="AI276" s="125">
        <f t="shared" si="120"/>
        <v>0</v>
      </c>
      <c r="AJ276" s="125">
        <v>0</v>
      </c>
      <c r="AK276" s="126">
        <f t="shared" si="121"/>
        <v>0</v>
      </c>
      <c r="AL276" s="22">
        <f t="shared" si="122"/>
        <v>355393.0819310784</v>
      </c>
      <c r="AM276" s="22">
        <f t="shared" si="122"/>
        <v>2979.3134297143929</v>
      </c>
      <c r="AN276" s="22">
        <f t="shared" si="122"/>
        <v>791.03939977057735</v>
      </c>
      <c r="AO276" s="23">
        <f t="shared" si="122"/>
        <v>3770.3528294849702</v>
      </c>
    </row>
    <row r="277" spans="1:41" x14ac:dyDescent="0.25">
      <c r="A277" s="7">
        <v>256</v>
      </c>
      <c r="B277" s="56">
        <f t="shared" si="123"/>
        <v>121658.5715049346</v>
      </c>
      <c r="C277" s="57">
        <f t="shared" si="124"/>
        <v>1104.3177901565118</v>
      </c>
      <c r="D277" s="57">
        <f t="shared" si="125"/>
        <v>111.52035721285674</v>
      </c>
      <c r="E277" s="58">
        <f t="shared" si="111"/>
        <v>1215.8381473693685</v>
      </c>
      <c r="F277" s="56">
        <f t="shared" si="126"/>
        <v>0</v>
      </c>
      <c r="G277" s="57">
        <f t="shared" si="127"/>
        <v>0</v>
      </c>
      <c r="H277" s="57">
        <f t="shared" si="128"/>
        <v>0</v>
      </c>
      <c r="I277" s="58">
        <f t="shared" si="112"/>
        <v>0</v>
      </c>
      <c r="J277" s="56">
        <f t="shared" si="129"/>
        <v>-2.3470929179227353E-10</v>
      </c>
      <c r="K277" s="57">
        <f t="shared" si="130"/>
        <v>7.823643059742452E-13</v>
      </c>
      <c r="L277" s="57">
        <f t="shared" si="131"/>
        <v>-7.823643059742452E-13</v>
      </c>
      <c r="M277" s="58">
        <f t="shared" si="113"/>
        <v>0</v>
      </c>
      <c r="N277" s="56">
        <f t="shared" si="132"/>
        <v>0</v>
      </c>
      <c r="O277" s="57">
        <f t="shared" si="133"/>
        <v>0</v>
      </c>
      <c r="P277" s="57">
        <f t="shared" si="134"/>
        <v>0</v>
      </c>
      <c r="Q277" s="58">
        <f t="shared" si="114"/>
        <v>0</v>
      </c>
      <c r="R277" s="84">
        <f t="shared" si="135"/>
        <v>231139.7889914237</v>
      </c>
      <c r="S277" s="85">
        <f t="shared" si="136"/>
        <v>1884.6144886941422</v>
      </c>
      <c r="T277" s="86">
        <f t="shared" si="115"/>
        <v>674.15771789165251</v>
      </c>
      <c r="U277" s="87">
        <f t="shared" si="137"/>
        <v>2558.7722065857947</v>
      </c>
      <c r="V277" s="84">
        <f t="shared" si="138"/>
        <v>0</v>
      </c>
      <c r="W277" s="85">
        <f t="shared" si="139"/>
        <v>0</v>
      </c>
      <c r="X277" s="86">
        <f t="shared" si="116"/>
        <v>0</v>
      </c>
      <c r="Y277" s="87">
        <f t="shared" si="140"/>
        <v>0</v>
      </c>
      <c r="Z277" s="101">
        <f t="shared" si="141"/>
        <v>0</v>
      </c>
      <c r="AA277" s="85">
        <f t="shared" si="142"/>
        <v>0</v>
      </c>
      <c r="AB277" s="86">
        <f t="shared" si="117"/>
        <v>0</v>
      </c>
      <c r="AC277" s="87">
        <f t="shared" si="143"/>
        <v>0</v>
      </c>
      <c r="AD277" s="132">
        <f t="shared" si="146"/>
        <v>0</v>
      </c>
      <c r="AE277" s="132">
        <f t="shared" si="118"/>
        <v>0</v>
      </c>
      <c r="AF277" s="132">
        <f t="shared" si="144"/>
        <v>0</v>
      </c>
      <c r="AG277" s="133">
        <f t="shared" si="119"/>
        <v>0</v>
      </c>
      <c r="AH277" s="124">
        <f t="shared" si="145"/>
        <v>0</v>
      </c>
      <c r="AI277" s="125">
        <f t="shared" si="120"/>
        <v>0</v>
      </c>
      <c r="AJ277" s="125">
        <v>0</v>
      </c>
      <c r="AK277" s="126">
        <f t="shared" si="121"/>
        <v>0</v>
      </c>
      <c r="AL277" s="22">
        <f t="shared" si="122"/>
        <v>352798.36049635807</v>
      </c>
      <c r="AM277" s="22">
        <f t="shared" si="122"/>
        <v>2988.9322788506547</v>
      </c>
      <c r="AN277" s="22">
        <f t="shared" si="122"/>
        <v>785.67807510450848</v>
      </c>
      <c r="AO277" s="23">
        <f t="shared" si="122"/>
        <v>3774.6103539551632</v>
      </c>
    </row>
    <row r="278" spans="1:41" x14ac:dyDescent="0.25">
      <c r="A278" s="7">
        <v>257</v>
      </c>
      <c r="B278" s="56">
        <f t="shared" si="123"/>
        <v>120554.2537147781</v>
      </c>
      <c r="C278" s="57">
        <f t="shared" si="124"/>
        <v>1105.3300814641552</v>
      </c>
      <c r="D278" s="57">
        <f t="shared" si="125"/>
        <v>110.50806590521327</v>
      </c>
      <c r="E278" s="58">
        <f t="shared" si="111"/>
        <v>1215.8381473693685</v>
      </c>
      <c r="F278" s="56">
        <f t="shared" si="126"/>
        <v>0</v>
      </c>
      <c r="G278" s="57">
        <f t="shared" si="127"/>
        <v>0</v>
      </c>
      <c r="H278" s="57">
        <f t="shared" si="128"/>
        <v>0</v>
      </c>
      <c r="I278" s="58">
        <f t="shared" si="112"/>
        <v>0</v>
      </c>
      <c r="J278" s="56">
        <f t="shared" si="129"/>
        <v>-2.3549165609824776E-10</v>
      </c>
      <c r="K278" s="57">
        <f t="shared" si="130"/>
        <v>7.8497218699415925E-13</v>
      </c>
      <c r="L278" s="57">
        <f t="shared" si="131"/>
        <v>-7.8497218699415925E-13</v>
      </c>
      <c r="M278" s="58">
        <f t="shared" si="113"/>
        <v>0</v>
      </c>
      <c r="N278" s="56">
        <f t="shared" si="132"/>
        <v>0</v>
      </c>
      <c r="O278" s="57">
        <f t="shared" si="133"/>
        <v>0</v>
      </c>
      <c r="P278" s="57">
        <f t="shared" si="134"/>
        <v>0</v>
      </c>
      <c r="Q278" s="58">
        <f t="shared" si="114"/>
        <v>0</v>
      </c>
      <c r="R278" s="84">
        <f t="shared" si="135"/>
        <v>229637.26646023412</v>
      </c>
      <c r="S278" s="85">
        <f t="shared" si="136"/>
        <v>1893.2614664210882</v>
      </c>
      <c r="T278" s="86">
        <f t="shared" si="115"/>
        <v>669.7753605090162</v>
      </c>
      <c r="U278" s="87">
        <f t="shared" si="137"/>
        <v>2563.0368269301043</v>
      </c>
      <c r="V278" s="84">
        <f t="shared" si="138"/>
        <v>0</v>
      </c>
      <c r="W278" s="85">
        <f t="shared" si="139"/>
        <v>0</v>
      </c>
      <c r="X278" s="86">
        <f t="shared" si="116"/>
        <v>0</v>
      </c>
      <c r="Y278" s="87">
        <f t="shared" si="140"/>
        <v>0</v>
      </c>
      <c r="Z278" s="101">
        <f t="shared" si="141"/>
        <v>0</v>
      </c>
      <c r="AA278" s="85">
        <f t="shared" si="142"/>
        <v>0</v>
      </c>
      <c r="AB278" s="86">
        <f t="shared" si="117"/>
        <v>0</v>
      </c>
      <c r="AC278" s="87">
        <f t="shared" si="143"/>
        <v>0</v>
      </c>
      <c r="AD278" s="132">
        <f t="shared" si="146"/>
        <v>0</v>
      </c>
      <c r="AE278" s="132">
        <f t="shared" si="118"/>
        <v>0</v>
      </c>
      <c r="AF278" s="132">
        <f t="shared" si="144"/>
        <v>0</v>
      </c>
      <c r="AG278" s="133">
        <f t="shared" si="119"/>
        <v>0</v>
      </c>
      <c r="AH278" s="124">
        <f t="shared" si="145"/>
        <v>0</v>
      </c>
      <c r="AI278" s="125">
        <f t="shared" si="120"/>
        <v>0</v>
      </c>
      <c r="AJ278" s="125">
        <v>0</v>
      </c>
      <c r="AK278" s="126">
        <f t="shared" si="121"/>
        <v>0</v>
      </c>
      <c r="AL278" s="22">
        <f t="shared" si="122"/>
        <v>350191.520175012</v>
      </c>
      <c r="AM278" s="22">
        <f t="shared" si="122"/>
        <v>2998.5915478852439</v>
      </c>
      <c r="AN278" s="22">
        <f t="shared" si="122"/>
        <v>780.28342641422864</v>
      </c>
      <c r="AO278" s="23">
        <f t="shared" ref="AO278:AO341" si="147">E278+I278+M278+Q278+U278+Y278+AC278+AG278+AK278</f>
        <v>3778.8749742994728</v>
      </c>
    </row>
    <row r="279" spans="1:41" x14ac:dyDescent="0.25">
      <c r="A279" s="7">
        <v>258</v>
      </c>
      <c r="B279" s="56">
        <f t="shared" si="123"/>
        <v>119448.92363331394</v>
      </c>
      <c r="C279" s="57">
        <f t="shared" si="124"/>
        <v>1106.3433007054973</v>
      </c>
      <c r="D279" s="57">
        <f t="shared" si="125"/>
        <v>109.49484666387113</v>
      </c>
      <c r="E279" s="58">
        <f t="shared" ref="E279:E342" si="148">IF($A279&gt;C$7,0,C$12)</f>
        <v>1215.8381473693685</v>
      </c>
      <c r="F279" s="56">
        <f t="shared" si="126"/>
        <v>0</v>
      </c>
      <c r="G279" s="57">
        <f t="shared" si="127"/>
        <v>0</v>
      </c>
      <c r="H279" s="57">
        <f t="shared" si="128"/>
        <v>0</v>
      </c>
      <c r="I279" s="58">
        <f t="shared" ref="I279:I342" si="149">IF($A279&gt;G$7,0,G$12)</f>
        <v>0</v>
      </c>
      <c r="J279" s="56">
        <f t="shared" si="129"/>
        <v>-2.3627662828524194E-10</v>
      </c>
      <c r="K279" s="57">
        <f t="shared" si="130"/>
        <v>7.875887609508065E-13</v>
      </c>
      <c r="L279" s="57">
        <f t="shared" si="131"/>
        <v>-7.875887609508065E-13</v>
      </c>
      <c r="M279" s="58">
        <f t="shared" ref="M279:M342" si="150">IF($A279&gt;K$7,0,K$12)</f>
        <v>0</v>
      </c>
      <c r="N279" s="56">
        <f t="shared" si="132"/>
        <v>0</v>
      </c>
      <c r="O279" s="57">
        <f t="shared" si="133"/>
        <v>0</v>
      </c>
      <c r="P279" s="57">
        <f t="shared" si="134"/>
        <v>0</v>
      </c>
      <c r="Q279" s="58">
        <f t="shared" ref="Q279:Q342" si="151">IF($A279&gt;O$7,0,O$12)</f>
        <v>0</v>
      </c>
      <c r="R279" s="84">
        <f t="shared" si="135"/>
        <v>228123.57833546938</v>
      </c>
      <c r="S279" s="85">
        <f t="shared" si="136"/>
        <v>1901.9481181632023</v>
      </c>
      <c r="T279" s="86">
        <f t="shared" ref="T279:T342" si="152">R279*S$9</f>
        <v>665.36043681178569</v>
      </c>
      <c r="U279" s="87">
        <f t="shared" si="137"/>
        <v>2567.3085549749881</v>
      </c>
      <c r="V279" s="84">
        <f t="shared" si="138"/>
        <v>0</v>
      </c>
      <c r="W279" s="85">
        <f t="shared" si="139"/>
        <v>0</v>
      </c>
      <c r="X279" s="86">
        <f t="shared" ref="X279:X342" si="153">V279*W$9</f>
        <v>0</v>
      </c>
      <c r="Y279" s="87">
        <f t="shared" si="140"/>
        <v>0</v>
      </c>
      <c r="Z279" s="101">
        <f t="shared" si="141"/>
        <v>0</v>
      </c>
      <c r="AA279" s="85">
        <f t="shared" si="142"/>
        <v>0</v>
      </c>
      <c r="AB279" s="86">
        <f t="shared" ref="AB279:AB342" si="154">Z279*AA$9</f>
        <v>0</v>
      </c>
      <c r="AC279" s="87">
        <f t="shared" si="143"/>
        <v>0</v>
      </c>
      <c r="AD279" s="132">
        <f t="shared" si="146"/>
        <v>0</v>
      </c>
      <c r="AE279" s="132">
        <f t="shared" ref="AE279:AE342" si="155">IF(A279&lt;&gt;AE$7,0,AD279)</f>
        <v>0</v>
      </c>
      <c r="AF279" s="132">
        <f t="shared" si="144"/>
        <v>0</v>
      </c>
      <c r="AG279" s="133">
        <f t="shared" ref="AG279:AG342" si="156">AF279+AE279</f>
        <v>0</v>
      </c>
      <c r="AH279" s="124">
        <f t="shared" si="145"/>
        <v>0</v>
      </c>
      <c r="AI279" s="125">
        <f t="shared" ref="AI279:AI342" si="157">IF($A279=AI$7,$AH279,0)</f>
        <v>0</v>
      </c>
      <c r="AJ279" s="125">
        <v>0</v>
      </c>
      <c r="AK279" s="126">
        <f t="shared" ref="AK279:AK342" si="158">IF(A279=AI$7,AI279,0)</f>
        <v>0</v>
      </c>
      <c r="AL279" s="22">
        <f t="shared" ref="AL279:AO342" si="159">B279+F279+J279+N279+R279+V279+Z279+AD279+AH279</f>
        <v>347572.50196878309</v>
      </c>
      <c r="AM279" s="22">
        <f t="shared" si="159"/>
        <v>3008.2914188687</v>
      </c>
      <c r="AN279" s="22">
        <f t="shared" si="159"/>
        <v>774.85528347565605</v>
      </c>
      <c r="AO279" s="23">
        <f t="shared" si="147"/>
        <v>3783.1467023443565</v>
      </c>
    </row>
    <row r="280" spans="1:41" x14ac:dyDescent="0.25">
      <c r="A280" s="7">
        <v>259</v>
      </c>
      <c r="B280" s="56">
        <f t="shared" ref="B280:B343" si="160">B279-C279</f>
        <v>118342.58033260844</v>
      </c>
      <c r="C280" s="57">
        <f t="shared" ref="C280:C343" si="161">E280-D280</f>
        <v>1107.3574487311441</v>
      </c>
      <c r="D280" s="57">
        <f t="shared" ref="D280:D343" si="162">C$9*B280</f>
        <v>108.48069863822441</v>
      </c>
      <c r="E280" s="58">
        <f t="shared" si="148"/>
        <v>1215.8381473693685</v>
      </c>
      <c r="F280" s="56">
        <f t="shared" ref="F280:F343" si="163">F279-G279</f>
        <v>0</v>
      </c>
      <c r="G280" s="57">
        <f t="shared" ref="G280:G343" si="164">I280-H280</f>
        <v>0</v>
      </c>
      <c r="H280" s="57">
        <f t="shared" ref="H280:H343" si="165">G$9*F280</f>
        <v>0</v>
      </c>
      <c r="I280" s="58">
        <f t="shared" si="149"/>
        <v>0</v>
      </c>
      <c r="J280" s="56">
        <f t="shared" ref="J280:J343" si="166">J279-K279</f>
        <v>-2.3706421704619277E-10</v>
      </c>
      <c r="K280" s="57">
        <f t="shared" ref="K280:K343" si="167">M280-L280</f>
        <v>7.9021405682064258E-13</v>
      </c>
      <c r="L280" s="57">
        <f t="shared" ref="L280:L343" si="168">K$9*J280</f>
        <v>-7.9021405682064258E-13</v>
      </c>
      <c r="M280" s="58">
        <f t="shared" si="150"/>
        <v>0</v>
      </c>
      <c r="N280" s="56">
        <f t="shared" ref="N280:N343" si="169">N279-O279</f>
        <v>0</v>
      </c>
      <c r="O280" s="57">
        <f t="shared" ref="O280:O343" si="170">Q280-P280</f>
        <v>0</v>
      </c>
      <c r="P280" s="57">
        <f t="shared" ref="P280:P343" si="171">O$9*N280</f>
        <v>0</v>
      </c>
      <c r="Q280" s="58">
        <f t="shared" si="151"/>
        <v>0</v>
      </c>
      <c r="R280" s="84">
        <f t="shared" ref="R280:R343" si="172">(R279-S279)*(1+S$11)</f>
        <v>226598.66626766836</v>
      </c>
      <c r="S280" s="85">
        <f t="shared" ref="S280:S343" si="173">IF(R280&gt;1,U280-T280,0)</f>
        <v>1910.6746259525803</v>
      </c>
      <c r="T280" s="86">
        <f t="shared" si="152"/>
        <v>660.91277661403274</v>
      </c>
      <c r="U280" s="87">
        <f t="shared" ref="U280:U343" si="174">IF(R280&lt;1,0,U279*(1+S$11))</f>
        <v>2571.587402566613</v>
      </c>
      <c r="V280" s="84">
        <f t="shared" ref="V280:V343" si="175">(V279-W279)*(1+W$11)</f>
        <v>0</v>
      </c>
      <c r="W280" s="85">
        <f t="shared" ref="W280:W343" si="176">IF(V280&gt;1,Y280-X280,0)</f>
        <v>0</v>
      </c>
      <c r="X280" s="86">
        <f t="shared" si="153"/>
        <v>0</v>
      </c>
      <c r="Y280" s="87">
        <f t="shared" ref="Y280:Y343" si="177">IF(V280&lt;1,0,Y279*(1+W$11))</f>
        <v>0</v>
      </c>
      <c r="Z280" s="101">
        <f t="shared" ref="Z280:Z343" si="178">(Z279-AA279)*(1+AA$11)</f>
        <v>0</v>
      </c>
      <c r="AA280" s="85">
        <f t="shared" ref="AA280:AA343" si="179">IF(Z280&gt;1,AC280-AB280,0)</f>
        <v>0</v>
      </c>
      <c r="AB280" s="86">
        <f t="shared" si="154"/>
        <v>0</v>
      </c>
      <c r="AC280" s="87">
        <f t="shared" ref="AC280:AC343" si="180">IF(Z280&lt;1,0,AC279*(1+AA$11))</f>
        <v>0</v>
      </c>
      <c r="AD280" s="132">
        <f t="shared" si="146"/>
        <v>0</v>
      </c>
      <c r="AE280" s="132">
        <f t="shared" si="155"/>
        <v>0</v>
      </c>
      <c r="AF280" s="132">
        <f t="shared" ref="AF280:AF343" si="181">IF(A280&lt;=AE$7,AE$9*AD280,0)</f>
        <v>0</v>
      </c>
      <c r="AG280" s="133">
        <f t="shared" si="156"/>
        <v>0</v>
      </c>
      <c r="AH280" s="124">
        <f t="shared" ref="AH280:AH343" si="182">IF(A280&lt;=AI$7,AH279*(1+AI$9)*(1+AI$11),0)</f>
        <v>0</v>
      </c>
      <c r="AI280" s="125">
        <f t="shared" si="157"/>
        <v>0</v>
      </c>
      <c r="AJ280" s="125">
        <v>0</v>
      </c>
      <c r="AK280" s="126">
        <f t="shared" si="158"/>
        <v>0</v>
      </c>
      <c r="AL280" s="22">
        <f t="shared" si="159"/>
        <v>344941.24660027656</v>
      </c>
      <c r="AM280" s="22">
        <f t="shared" si="159"/>
        <v>3018.0320746837251</v>
      </c>
      <c r="AN280" s="22">
        <f t="shared" si="159"/>
        <v>769.39347525225639</v>
      </c>
      <c r="AO280" s="23">
        <f t="shared" si="147"/>
        <v>3787.4255499359815</v>
      </c>
    </row>
    <row r="281" spans="1:41" x14ac:dyDescent="0.25">
      <c r="A281" s="7">
        <v>260</v>
      </c>
      <c r="B281" s="56">
        <f t="shared" si="160"/>
        <v>117235.2228838773</v>
      </c>
      <c r="C281" s="57">
        <f t="shared" si="161"/>
        <v>1108.3725263924809</v>
      </c>
      <c r="D281" s="57">
        <f t="shared" si="162"/>
        <v>107.46562097688754</v>
      </c>
      <c r="E281" s="58">
        <f t="shared" si="148"/>
        <v>1215.8381473693685</v>
      </c>
      <c r="F281" s="56">
        <f t="shared" si="163"/>
        <v>0</v>
      </c>
      <c r="G281" s="57">
        <f t="shared" si="164"/>
        <v>0</v>
      </c>
      <c r="H281" s="57">
        <f t="shared" si="165"/>
        <v>0</v>
      </c>
      <c r="I281" s="58">
        <f t="shared" si="149"/>
        <v>0</v>
      </c>
      <c r="J281" s="56">
        <f t="shared" si="166"/>
        <v>-2.3785443110301339E-10</v>
      </c>
      <c r="K281" s="57">
        <f t="shared" si="167"/>
        <v>7.9284810367671141E-13</v>
      </c>
      <c r="L281" s="57">
        <f t="shared" si="168"/>
        <v>-7.9284810367671141E-13</v>
      </c>
      <c r="M281" s="58">
        <f t="shared" si="150"/>
        <v>0</v>
      </c>
      <c r="N281" s="56">
        <f t="shared" si="169"/>
        <v>0</v>
      </c>
      <c r="O281" s="57">
        <f t="shared" si="170"/>
        <v>0</v>
      </c>
      <c r="P281" s="57">
        <f t="shared" si="171"/>
        <v>0</v>
      </c>
      <c r="Q281" s="58">
        <f t="shared" si="151"/>
        <v>0</v>
      </c>
      <c r="R281" s="84">
        <f t="shared" si="172"/>
        <v>225062.47162778533</v>
      </c>
      <c r="S281" s="85">
        <f t="shared" si="173"/>
        <v>1919.4411726565168</v>
      </c>
      <c r="T281" s="86">
        <f t="shared" si="152"/>
        <v>656.43220891437386</v>
      </c>
      <c r="U281" s="87">
        <f t="shared" si="174"/>
        <v>2575.8733815708906</v>
      </c>
      <c r="V281" s="84">
        <f t="shared" si="175"/>
        <v>0</v>
      </c>
      <c r="W281" s="85">
        <f t="shared" si="176"/>
        <v>0</v>
      </c>
      <c r="X281" s="86">
        <f t="shared" si="153"/>
        <v>0</v>
      </c>
      <c r="Y281" s="87">
        <f t="shared" si="177"/>
        <v>0</v>
      </c>
      <c r="Z281" s="101">
        <f t="shared" si="178"/>
        <v>0</v>
      </c>
      <c r="AA281" s="85">
        <f t="shared" si="179"/>
        <v>0</v>
      </c>
      <c r="AB281" s="86">
        <f t="shared" si="154"/>
        <v>0</v>
      </c>
      <c r="AC281" s="87">
        <f t="shared" si="180"/>
        <v>0</v>
      </c>
      <c r="AD281" s="132">
        <f t="shared" ref="AD281:AD344" si="183">IF(A281&lt;=AE$7,(1+AE$11)*AD280,0)</f>
        <v>0</v>
      </c>
      <c r="AE281" s="132">
        <f t="shared" si="155"/>
        <v>0</v>
      </c>
      <c r="AF281" s="132">
        <f t="shared" si="181"/>
        <v>0</v>
      </c>
      <c r="AG281" s="133">
        <f t="shared" si="156"/>
        <v>0</v>
      </c>
      <c r="AH281" s="124">
        <f t="shared" si="182"/>
        <v>0</v>
      </c>
      <c r="AI281" s="125">
        <f t="shared" si="157"/>
        <v>0</v>
      </c>
      <c r="AJ281" s="125">
        <v>0</v>
      </c>
      <c r="AK281" s="126">
        <f t="shared" si="158"/>
        <v>0</v>
      </c>
      <c r="AL281" s="22">
        <f t="shared" si="159"/>
        <v>342297.69451166241</v>
      </c>
      <c r="AM281" s="22">
        <f t="shared" si="159"/>
        <v>3027.8136990489984</v>
      </c>
      <c r="AN281" s="22">
        <f t="shared" si="159"/>
        <v>763.89782989126059</v>
      </c>
      <c r="AO281" s="23">
        <f t="shared" si="147"/>
        <v>3791.7115289402591</v>
      </c>
    </row>
    <row r="282" spans="1:41" x14ac:dyDescent="0.25">
      <c r="A282" s="7">
        <v>261</v>
      </c>
      <c r="B282" s="56">
        <f t="shared" si="160"/>
        <v>116126.85035748481</v>
      </c>
      <c r="C282" s="57">
        <f t="shared" si="161"/>
        <v>1109.3885345416741</v>
      </c>
      <c r="D282" s="57">
        <f t="shared" si="162"/>
        <v>106.44961282769442</v>
      </c>
      <c r="E282" s="58">
        <f t="shared" si="148"/>
        <v>1215.8381473693685</v>
      </c>
      <c r="F282" s="56">
        <f t="shared" si="163"/>
        <v>0</v>
      </c>
      <c r="G282" s="57">
        <f t="shared" si="164"/>
        <v>0</v>
      </c>
      <c r="H282" s="57">
        <f t="shared" si="165"/>
        <v>0</v>
      </c>
      <c r="I282" s="58">
        <f t="shared" si="149"/>
        <v>0</v>
      </c>
      <c r="J282" s="56">
        <f t="shared" si="166"/>
        <v>-2.3864727920669009E-10</v>
      </c>
      <c r="K282" s="57">
        <f t="shared" si="167"/>
        <v>7.9549093068896698E-13</v>
      </c>
      <c r="L282" s="57">
        <f t="shared" si="168"/>
        <v>-7.9549093068896698E-13</v>
      </c>
      <c r="M282" s="58">
        <f t="shared" si="150"/>
        <v>0</v>
      </c>
      <c r="N282" s="56">
        <f t="shared" si="169"/>
        <v>0</v>
      </c>
      <c r="O282" s="57">
        <f t="shared" si="170"/>
        <v>0</v>
      </c>
      <c r="P282" s="57">
        <f t="shared" si="171"/>
        <v>0</v>
      </c>
      <c r="Q282" s="58">
        <f t="shared" si="151"/>
        <v>0</v>
      </c>
      <c r="R282" s="84">
        <f t="shared" si="172"/>
        <v>223514.93550588738</v>
      </c>
      <c r="S282" s="85">
        <f t="shared" si="173"/>
        <v>1928.2479419813371</v>
      </c>
      <c r="T282" s="86">
        <f t="shared" si="152"/>
        <v>651.91856189217151</v>
      </c>
      <c r="U282" s="87">
        <f t="shared" si="174"/>
        <v>2580.1665038735086</v>
      </c>
      <c r="V282" s="84">
        <f t="shared" si="175"/>
        <v>0</v>
      </c>
      <c r="W282" s="85">
        <f t="shared" si="176"/>
        <v>0</v>
      </c>
      <c r="X282" s="86">
        <f t="shared" si="153"/>
        <v>0</v>
      </c>
      <c r="Y282" s="87">
        <f t="shared" si="177"/>
        <v>0</v>
      </c>
      <c r="Z282" s="101">
        <f t="shared" si="178"/>
        <v>0</v>
      </c>
      <c r="AA282" s="85">
        <f t="shared" si="179"/>
        <v>0</v>
      </c>
      <c r="AB282" s="86">
        <f t="shared" si="154"/>
        <v>0</v>
      </c>
      <c r="AC282" s="87">
        <f t="shared" si="180"/>
        <v>0</v>
      </c>
      <c r="AD282" s="132">
        <f t="shared" si="183"/>
        <v>0</v>
      </c>
      <c r="AE282" s="132">
        <f t="shared" si="155"/>
        <v>0</v>
      </c>
      <c r="AF282" s="132">
        <f t="shared" si="181"/>
        <v>0</v>
      </c>
      <c r="AG282" s="133">
        <f t="shared" si="156"/>
        <v>0</v>
      </c>
      <c r="AH282" s="124">
        <f t="shared" si="182"/>
        <v>0</v>
      </c>
      <c r="AI282" s="125">
        <f t="shared" si="157"/>
        <v>0</v>
      </c>
      <c r="AJ282" s="125">
        <v>0</v>
      </c>
      <c r="AK282" s="126">
        <f t="shared" si="158"/>
        <v>0</v>
      </c>
      <c r="AL282" s="22">
        <f t="shared" si="159"/>
        <v>339641.78586337197</v>
      </c>
      <c r="AM282" s="22">
        <f t="shared" si="159"/>
        <v>3037.6364765230119</v>
      </c>
      <c r="AN282" s="22">
        <f t="shared" si="159"/>
        <v>758.36817471986512</v>
      </c>
      <c r="AO282" s="23">
        <f t="shared" si="147"/>
        <v>3796.0046512428771</v>
      </c>
    </row>
    <row r="283" spans="1:41" x14ac:dyDescent="0.25">
      <c r="A283" s="7">
        <v>262</v>
      </c>
      <c r="B283" s="56">
        <f t="shared" si="160"/>
        <v>115017.46182294314</v>
      </c>
      <c r="C283" s="57">
        <f t="shared" si="161"/>
        <v>1110.4054740316706</v>
      </c>
      <c r="D283" s="57">
        <f t="shared" si="162"/>
        <v>105.43267333769789</v>
      </c>
      <c r="E283" s="58">
        <f t="shared" si="148"/>
        <v>1215.8381473693685</v>
      </c>
      <c r="F283" s="56">
        <f t="shared" si="163"/>
        <v>0</v>
      </c>
      <c r="G283" s="57">
        <f t="shared" si="164"/>
        <v>0</v>
      </c>
      <c r="H283" s="57">
        <f t="shared" si="165"/>
        <v>0</v>
      </c>
      <c r="I283" s="58">
        <f t="shared" si="149"/>
        <v>0</v>
      </c>
      <c r="J283" s="56">
        <f t="shared" si="166"/>
        <v>-2.3944277013737907E-10</v>
      </c>
      <c r="K283" s="57">
        <f t="shared" si="167"/>
        <v>7.98142567124597E-13</v>
      </c>
      <c r="L283" s="57">
        <f t="shared" si="168"/>
        <v>-7.98142567124597E-13</v>
      </c>
      <c r="M283" s="58">
        <f t="shared" si="150"/>
        <v>0</v>
      </c>
      <c r="N283" s="56">
        <f t="shared" si="169"/>
        <v>0</v>
      </c>
      <c r="O283" s="57">
        <f t="shared" si="170"/>
        <v>0</v>
      </c>
      <c r="P283" s="57">
        <f t="shared" si="171"/>
        <v>0</v>
      </c>
      <c r="Q283" s="58">
        <f t="shared" si="151"/>
        <v>0</v>
      </c>
      <c r="R283" s="84">
        <f t="shared" si="172"/>
        <v>221955.99870984591</v>
      </c>
      <c r="S283" s="85">
        <f t="shared" si="173"/>
        <v>1937.0951184762475</v>
      </c>
      <c r="T283" s="86">
        <f t="shared" si="152"/>
        <v>647.37166290371727</v>
      </c>
      <c r="U283" s="87">
        <f t="shared" si="174"/>
        <v>2584.4667813799647</v>
      </c>
      <c r="V283" s="84">
        <f t="shared" si="175"/>
        <v>0</v>
      </c>
      <c r="W283" s="85">
        <f t="shared" si="176"/>
        <v>0</v>
      </c>
      <c r="X283" s="86">
        <f t="shared" si="153"/>
        <v>0</v>
      </c>
      <c r="Y283" s="87">
        <f t="shared" si="177"/>
        <v>0</v>
      </c>
      <c r="Z283" s="101">
        <f t="shared" si="178"/>
        <v>0</v>
      </c>
      <c r="AA283" s="85">
        <f t="shared" si="179"/>
        <v>0</v>
      </c>
      <c r="AB283" s="86">
        <f t="shared" si="154"/>
        <v>0</v>
      </c>
      <c r="AC283" s="87">
        <f t="shared" si="180"/>
        <v>0</v>
      </c>
      <c r="AD283" s="132">
        <f t="shared" si="183"/>
        <v>0</v>
      </c>
      <c r="AE283" s="132">
        <f t="shared" si="155"/>
        <v>0</v>
      </c>
      <c r="AF283" s="132">
        <f t="shared" si="181"/>
        <v>0</v>
      </c>
      <c r="AG283" s="133">
        <f t="shared" si="156"/>
        <v>0</v>
      </c>
      <c r="AH283" s="124">
        <f t="shared" si="182"/>
        <v>0</v>
      </c>
      <c r="AI283" s="125">
        <f t="shared" si="157"/>
        <v>0</v>
      </c>
      <c r="AJ283" s="125">
        <v>0</v>
      </c>
      <c r="AK283" s="126">
        <f t="shared" si="158"/>
        <v>0</v>
      </c>
      <c r="AL283" s="22">
        <f t="shared" si="159"/>
        <v>336973.46053278883</v>
      </c>
      <c r="AM283" s="22">
        <f t="shared" si="159"/>
        <v>3047.500592507919</v>
      </c>
      <c r="AN283" s="22">
        <f t="shared" si="159"/>
        <v>752.80433624141438</v>
      </c>
      <c r="AO283" s="23">
        <f t="shared" si="147"/>
        <v>3800.3049287493332</v>
      </c>
    </row>
    <row r="284" spans="1:41" x14ac:dyDescent="0.25">
      <c r="A284" s="7">
        <v>263</v>
      </c>
      <c r="B284" s="56">
        <f t="shared" si="160"/>
        <v>113907.05634891147</v>
      </c>
      <c r="C284" s="57">
        <f t="shared" si="161"/>
        <v>1111.4233457161995</v>
      </c>
      <c r="D284" s="57">
        <f t="shared" si="162"/>
        <v>104.41480165316887</v>
      </c>
      <c r="E284" s="58">
        <f t="shared" si="148"/>
        <v>1215.8381473693685</v>
      </c>
      <c r="F284" s="56">
        <f t="shared" si="163"/>
        <v>0</v>
      </c>
      <c r="G284" s="57">
        <f t="shared" si="164"/>
        <v>0</v>
      </c>
      <c r="H284" s="57">
        <f t="shared" si="165"/>
        <v>0</v>
      </c>
      <c r="I284" s="58">
        <f t="shared" si="149"/>
        <v>0</v>
      </c>
      <c r="J284" s="56">
        <f t="shared" si="166"/>
        <v>-2.4024091270450368E-10</v>
      </c>
      <c r="K284" s="57">
        <f t="shared" si="167"/>
        <v>8.008030423483456E-13</v>
      </c>
      <c r="L284" s="57">
        <f t="shared" si="168"/>
        <v>-8.008030423483456E-13</v>
      </c>
      <c r="M284" s="58">
        <f t="shared" si="150"/>
        <v>0</v>
      </c>
      <c r="N284" s="56">
        <f t="shared" si="169"/>
        <v>0</v>
      </c>
      <c r="O284" s="57">
        <f t="shared" si="170"/>
        <v>0</v>
      </c>
      <c r="P284" s="57">
        <f t="shared" si="171"/>
        <v>0</v>
      </c>
      <c r="Q284" s="58">
        <f t="shared" si="151"/>
        <v>0</v>
      </c>
      <c r="R284" s="84">
        <f t="shared" si="172"/>
        <v>220385.60176402194</v>
      </c>
      <c r="S284" s="85">
        <f t="shared" si="173"/>
        <v>1945.9828875372009</v>
      </c>
      <c r="T284" s="86">
        <f t="shared" si="152"/>
        <v>642.79133847839739</v>
      </c>
      <c r="U284" s="87">
        <f t="shared" si="174"/>
        <v>2588.7742260155983</v>
      </c>
      <c r="V284" s="84">
        <f t="shared" si="175"/>
        <v>0</v>
      </c>
      <c r="W284" s="85">
        <f t="shared" si="176"/>
        <v>0</v>
      </c>
      <c r="X284" s="86">
        <f t="shared" si="153"/>
        <v>0</v>
      </c>
      <c r="Y284" s="87">
        <f t="shared" si="177"/>
        <v>0</v>
      </c>
      <c r="Z284" s="101">
        <f t="shared" si="178"/>
        <v>0</v>
      </c>
      <c r="AA284" s="85">
        <f t="shared" si="179"/>
        <v>0</v>
      </c>
      <c r="AB284" s="86">
        <f t="shared" si="154"/>
        <v>0</v>
      </c>
      <c r="AC284" s="87">
        <f t="shared" si="180"/>
        <v>0</v>
      </c>
      <c r="AD284" s="132">
        <f t="shared" si="183"/>
        <v>0</v>
      </c>
      <c r="AE284" s="132">
        <f t="shared" si="155"/>
        <v>0</v>
      </c>
      <c r="AF284" s="132">
        <f t="shared" si="181"/>
        <v>0</v>
      </c>
      <c r="AG284" s="133">
        <f t="shared" si="156"/>
        <v>0</v>
      </c>
      <c r="AH284" s="124">
        <f t="shared" si="182"/>
        <v>0</v>
      </c>
      <c r="AI284" s="125">
        <f t="shared" si="157"/>
        <v>0</v>
      </c>
      <c r="AJ284" s="125">
        <v>0</v>
      </c>
      <c r="AK284" s="126">
        <f t="shared" si="158"/>
        <v>0</v>
      </c>
      <c r="AL284" s="22">
        <f t="shared" si="159"/>
        <v>334292.65811293316</v>
      </c>
      <c r="AM284" s="22">
        <f t="shared" si="159"/>
        <v>3057.4062332534013</v>
      </c>
      <c r="AN284" s="22">
        <f t="shared" si="159"/>
        <v>747.20614013156546</v>
      </c>
      <c r="AO284" s="23">
        <f t="shared" si="147"/>
        <v>3804.6123733849668</v>
      </c>
    </row>
    <row r="285" spans="1:41" x14ac:dyDescent="0.25">
      <c r="A285" s="7">
        <v>264</v>
      </c>
      <c r="B285" s="56">
        <f t="shared" si="160"/>
        <v>112795.63300319527</v>
      </c>
      <c r="C285" s="57">
        <f t="shared" si="161"/>
        <v>1112.4421504497727</v>
      </c>
      <c r="D285" s="57">
        <f t="shared" si="162"/>
        <v>103.39599691959567</v>
      </c>
      <c r="E285" s="58">
        <f t="shared" si="148"/>
        <v>1215.8381473693685</v>
      </c>
      <c r="F285" s="56">
        <f t="shared" si="163"/>
        <v>0</v>
      </c>
      <c r="G285" s="57">
        <f t="shared" si="164"/>
        <v>0</v>
      </c>
      <c r="H285" s="57">
        <f t="shared" si="165"/>
        <v>0</v>
      </c>
      <c r="I285" s="58">
        <f t="shared" si="149"/>
        <v>0</v>
      </c>
      <c r="J285" s="56">
        <f t="shared" si="166"/>
        <v>-2.4104171574685203E-10</v>
      </c>
      <c r="K285" s="57">
        <f t="shared" si="167"/>
        <v>8.0347238582284019E-13</v>
      </c>
      <c r="L285" s="57">
        <f t="shared" si="168"/>
        <v>-8.0347238582284019E-13</v>
      </c>
      <c r="M285" s="58">
        <f t="shared" si="150"/>
        <v>0</v>
      </c>
      <c r="N285" s="56">
        <f t="shared" si="169"/>
        <v>0</v>
      </c>
      <c r="O285" s="57">
        <f t="shared" si="170"/>
        <v>0</v>
      </c>
      <c r="P285" s="57">
        <f t="shared" si="171"/>
        <v>0</v>
      </c>
      <c r="Q285" s="58">
        <f t="shared" si="151"/>
        <v>0</v>
      </c>
      <c r="R285" s="84">
        <f t="shared" si="172"/>
        <v>218803.68490794557</v>
      </c>
      <c r="S285" s="85">
        <f t="shared" si="173"/>
        <v>1954.9114354107828</v>
      </c>
      <c r="T285" s="86">
        <f t="shared" si="152"/>
        <v>638.17741431484126</v>
      </c>
      <c r="U285" s="87">
        <f t="shared" si="174"/>
        <v>2593.0888497256242</v>
      </c>
      <c r="V285" s="84">
        <f t="shared" si="175"/>
        <v>0</v>
      </c>
      <c r="W285" s="85">
        <f t="shared" si="176"/>
        <v>0</v>
      </c>
      <c r="X285" s="86">
        <f t="shared" si="153"/>
        <v>0</v>
      </c>
      <c r="Y285" s="87">
        <f t="shared" si="177"/>
        <v>0</v>
      </c>
      <c r="Z285" s="101">
        <f t="shared" si="178"/>
        <v>0</v>
      </c>
      <c r="AA285" s="85">
        <f t="shared" si="179"/>
        <v>0</v>
      </c>
      <c r="AB285" s="86">
        <f t="shared" si="154"/>
        <v>0</v>
      </c>
      <c r="AC285" s="87">
        <f t="shared" si="180"/>
        <v>0</v>
      </c>
      <c r="AD285" s="132">
        <f t="shared" si="183"/>
        <v>0</v>
      </c>
      <c r="AE285" s="132">
        <f t="shared" si="155"/>
        <v>0</v>
      </c>
      <c r="AF285" s="132">
        <f t="shared" si="181"/>
        <v>0</v>
      </c>
      <c r="AG285" s="133">
        <f t="shared" si="156"/>
        <v>0</v>
      </c>
      <c r="AH285" s="124">
        <f t="shared" si="182"/>
        <v>0</v>
      </c>
      <c r="AI285" s="125">
        <f t="shared" si="157"/>
        <v>0</v>
      </c>
      <c r="AJ285" s="125">
        <v>0</v>
      </c>
      <c r="AK285" s="126">
        <f t="shared" si="158"/>
        <v>0</v>
      </c>
      <c r="AL285" s="22">
        <f t="shared" si="159"/>
        <v>331599.31791114062</v>
      </c>
      <c r="AM285" s="22">
        <f t="shared" si="159"/>
        <v>3067.3535858605564</v>
      </c>
      <c r="AN285" s="22">
        <f t="shared" si="159"/>
        <v>741.57341123443609</v>
      </c>
      <c r="AO285" s="23">
        <f t="shared" si="147"/>
        <v>3808.9269970949927</v>
      </c>
    </row>
    <row r="286" spans="1:41" x14ac:dyDescent="0.25">
      <c r="A286" s="7">
        <v>265</v>
      </c>
      <c r="B286" s="56">
        <f t="shared" si="160"/>
        <v>111683.19085274549</v>
      </c>
      <c r="C286" s="57">
        <f t="shared" si="161"/>
        <v>1113.461889087685</v>
      </c>
      <c r="D286" s="57">
        <f t="shared" si="162"/>
        <v>102.37625828168338</v>
      </c>
      <c r="E286" s="58">
        <f t="shared" si="148"/>
        <v>1215.8381473693685</v>
      </c>
      <c r="F286" s="56">
        <f t="shared" si="163"/>
        <v>0</v>
      </c>
      <c r="G286" s="57">
        <f t="shared" si="164"/>
        <v>0</v>
      </c>
      <c r="H286" s="57">
        <f t="shared" si="165"/>
        <v>0</v>
      </c>
      <c r="I286" s="58">
        <f t="shared" si="149"/>
        <v>0</v>
      </c>
      <c r="J286" s="56">
        <f t="shared" si="166"/>
        <v>-2.418451881326749E-10</v>
      </c>
      <c r="K286" s="57">
        <f t="shared" si="167"/>
        <v>8.0615062710891637E-13</v>
      </c>
      <c r="L286" s="57">
        <f t="shared" si="168"/>
        <v>-8.0615062710891637E-13</v>
      </c>
      <c r="M286" s="58">
        <f t="shared" si="150"/>
        <v>0</v>
      </c>
      <c r="N286" s="56">
        <f t="shared" si="169"/>
        <v>0</v>
      </c>
      <c r="O286" s="57">
        <f t="shared" si="170"/>
        <v>0</v>
      </c>
      <c r="P286" s="57">
        <f t="shared" si="171"/>
        <v>0</v>
      </c>
      <c r="Q286" s="58">
        <f t="shared" si="151"/>
        <v>0</v>
      </c>
      <c r="R286" s="84">
        <f t="shared" si="172"/>
        <v>217210.18809498902</v>
      </c>
      <c r="S286" s="85">
        <f t="shared" si="173"/>
        <v>1963.8809491981156</v>
      </c>
      <c r="T286" s="86">
        <f t="shared" si="152"/>
        <v>633.52971527705131</v>
      </c>
      <c r="U286" s="87">
        <f t="shared" si="174"/>
        <v>2597.4106644751669</v>
      </c>
      <c r="V286" s="84">
        <f t="shared" si="175"/>
        <v>0</v>
      </c>
      <c r="W286" s="85">
        <f t="shared" si="176"/>
        <v>0</v>
      </c>
      <c r="X286" s="86">
        <f t="shared" si="153"/>
        <v>0</v>
      </c>
      <c r="Y286" s="87">
        <f t="shared" si="177"/>
        <v>0</v>
      </c>
      <c r="Z286" s="101">
        <f t="shared" si="178"/>
        <v>0</v>
      </c>
      <c r="AA286" s="85">
        <f t="shared" si="179"/>
        <v>0</v>
      </c>
      <c r="AB286" s="86">
        <f t="shared" si="154"/>
        <v>0</v>
      </c>
      <c r="AC286" s="87">
        <f t="shared" si="180"/>
        <v>0</v>
      </c>
      <c r="AD286" s="132">
        <f t="shared" si="183"/>
        <v>0</v>
      </c>
      <c r="AE286" s="132">
        <f t="shared" si="155"/>
        <v>0</v>
      </c>
      <c r="AF286" s="132">
        <f t="shared" si="181"/>
        <v>0</v>
      </c>
      <c r="AG286" s="133">
        <f t="shared" si="156"/>
        <v>0</v>
      </c>
      <c r="AH286" s="124">
        <f t="shared" si="182"/>
        <v>0</v>
      </c>
      <c r="AI286" s="125">
        <f t="shared" si="157"/>
        <v>0</v>
      </c>
      <c r="AJ286" s="125">
        <v>0</v>
      </c>
      <c r="AK286" s="126">
        <f t="shared" si="158"/>
        <v>0</v>
      </c>
      <c r="AL286" s="22">
        <f t="shared" si="159"/>
        <v>328893.37894773425</v>
      </c>
      <c r="AM286" s="22">
        <f t="shared" si="159"/>
        <v>3077.3428382858015</v>
      </c>
      <c r="AN286" s="22">
        <f t="shared" si="159"/>
        <v>735.90597355873388</v>
      </c>
      <c r="AO286" s="23">
        <f t="shared" si="147"/>
        <v>3813.2488118445353</v>
      </c>
    </row>
    <row r="287" spans="1:41" x14ac:dyDescent="0.25">
      <c r="A287" s="7">
        <v>266</v>
      </c>
      <c r="B287" s="56">
        <f t="shared" si="160"/>
        <v>110569.72896365781</v>
      </c>
      <c r="C287" s="57">
        <f t="shared" si="161"/>
        <v>1114.4825624860155</v>
      </c>
      <c r="D287" s="57">
        <f t="shared" si="162"/>
        <v>101.355584883353</v>
      </c>
      <c r="E287" s="58">
        <f t="shared" si="148"/>
        <v>1215.8381473693685</v>
      </c>
      <c r="F287" s="56">
        <f t="shared" si="163"/>
        <v>0</v>
      </c>
      <c r="G287" s="57">
        <f t="shared" si="164"/>
        <v>0</v>
      </c>
      <c r="H287" s="57">
        <f t="shared" si="165"/>
        <v>0</v>
      </c>
      <c r="I287" s="58">
        <f t="shared" si="149"/>
        <v>0</v>
      </c>
      <c r="J287" s="56">
        <f t="shared" si="166"/>
        <v>-2.4265133875978382E-10</v>
      </c>
      <c r="K287" s="57">
        <f t="shared" si="167"/>
        <v>8.0883779586594614E-13</v>
      </c>
      <c r="L287" s="57">
        <f t="shared" si="168"/>
        <v>-8.0883779586594614E-13</v>
      </c>
      <c r="M287" s="58">
        <f t="shared" si="150"/>
        <v>0</v>
      </c>
      <c r="N287" s="56">
        <f t="shared" si="169"/>
        <v>0</v>
      </c>
      <c r="O287" s="57">
        <f t="shared" si="170"/>
        <v>0</v>
      </c>
      <c r="P287" s="57">
        <f t="shared" si="171"/>
        <v>0</v>
      </c>
      <c r="Q287" s="58">
        <f t="shared" si="151"/>
        <v>0</v>
      </c>
      <c r="R287" s="84">
        <f t="shared" si="172"/>
        <v>215605.0509910339</v>
      </c>
      <c r="S287" s="85">
        <f t="shared" si="173"/>
        <v>1972.8916168587768</v>
      </c>
      <c r="T287" s="86">
        <f t="shared" si="152"/>
        <v>628.84806539051556</v>
      </c>
      <c r="U287" s="87">
        <f t="shared" si="174"/>
        <v>2601.7396822492924</v>
      </c>
      <c r="V287" s="84">
        <f t="shared" si="175"/>
        <v>0</v>
      </c>
      <c r="W287" s="85">
        <f t="shared" si="176"/>
        <v>0</v>
      </c>
      <c r="X287" s="86">
        <f t="shared" si="153"/>
        <v>0</v>
      </c>
      <c r="Y287" s="87">
        <f t="shared" si="177"/>
        <v>0</v>
      </c>
      <c r="Z287" s="101">
        <f t="shared" si="178"/>
        <v>0</v>
      </c>
      <c r="AA287" s="85">
        <f t="shared" si="179"/>
        <v>0</v>
      </c>
      <c r="AB287" s="86">
        <f t="shared" si="154"/>
        <v>0</v>
      </c>
      <c r="AC287" s="87">
        <f t="shared" si="180"/>
        <v>0</v>
      </c>
      <c r="AD287" s="132">
        <f t="shared" si="183"/>
        <v>0</v>
      </c>
      <c r="AE287" s="132">
        <f t="shared" si="155"/>
        <v>0</v>
      </c>
      <c r="AF287" s="132">
        <f t="shared" si="181"/>
        <v>0</v>
      </c>
      <c r="AG287" s="133">
        <f t="shared" si="156"/>
        <v>0</v>
      </c>
      <c r="AH287" s="124">
        <f t="shared" si="182"/>
        <v>0</v>
      </c>
      <c r="AI287" s="125">
        <f t="shared" si="157"/>
        <v>0</v>
      </c>
      <c r="AJ287" s="125">
        <v>0</v>
      </c>
      <c r="AK287" s="126">
        <f t="shared" si="158"/>
        <v>0</v>
      </c>
      <c r="AL287" s="22">
        <f t="shared" si="159"/>
        <v>326174.77995469148</v>
      </c>
      <c r="AM287" s="22">
        <f t="shared" si="159"/>
        <v>3087.3741793447934</v>
      </c>
      <c r="AN287" s="22">
        <f t="shared" si="159"/>
        <v>730.20365027386777</v>
      </c>
      <c r="AO287" s="23">
        <f t="shared" si="147"/>
        <v>3817.5778296186609</v>
      </c>
    </row>
    <row r="288" spans="1:41" x14ac:dyDescent="0.25">
      <c r="A288" s="7">
        <v>267</v>
      </c>
      <c r="B288" s="56">
        <f t="shared" si="160"/>
        <v>109455.2464011718</v>
      </c>
      <c r="C288" s="57">
        <f t="shared" si="161"/>
        <v>1115.5041715016278</v>
      </c>
      <c r="D288" s="57">
        <f t="shared" si="162"/>
        <v>100.33397586774082</v>
      </c>
      <c r="E288" s="58">
        <f t="shared" si="148"/>
        <v>1215.8381473693685</v>
      </c>
      <c r="F288" s="56">
        <f t="shared" si="163"/>
        <v>0</v>
      </c>
      <c r="G288" s="57">
        <f t="shared" si="164"/>
        <v>0</v>
      </c>
      <c r="H288" s="57">
        <f t="shared" si="165"/>
        <v>0</v>
      </c>
      <c r="I288" s="58">
        <f t="shared" si="149"/>
        <v>0</v>
      </c>
      <c r="J288" s="56">
        <f t="shared" si="166"/>
        <v>-2.4346017655564974E-10</v>
      </c>
      <c r="K288" s="57">
        <f t="shared" si="167"/>
        <v>8.1153392185216582E-13</v>
      </c>
      <c r="L288" s="57">
        <f t="shared" si="168"/>
        <v>-8.1153392185216582E-13</v>
      </c>
      <c r="M288" s="58">
        <f t="shared" si="150"/>
        <v>0</v>
      </c>
      <c r="N288" s="56">
        <f t="shared" si="169"/>
        <v>0</v>
      </c>
      <c r="O288" s="57">
        <f t="shared" si="170"/>
        <v>0</v>
      </c>
      <c r="P288" s="57">
        <f t="shared" si="171"/>
        <v>0</v>
      </c>
      <c r="Q288" s="58">
        <f t="shared" si="151"/>
        <v>0</v>
      </c>
      <c r="R288" s="84">
        <f t="shared" si="172"/>
        <v>213988.21297313209</v>
      </c>
      <c r="S288" s="85">
        <f t="shared" si="173"/>
        <v>1981.9436272147391</v>
      </c>
      <c r="T288" s="86">
        <f t="shared" si="152"/>
        <v>624.13228783830198</v>
      </c>
      <c r="U288" s="87">
        <f t="shared" si="174"/>
        <v>2606.0759150530412</v>
      </c>
      <c r="V288" s="84">
        <f t="shared" si="175"/>
        <v>0</v>
      </c>
      <c r="W288" s="85">
        <f t="shared" si="176"/>
        <v>0</v>
      </c>
      <c r="X288" s="86">
        <f t="shared" si="153"/>
        <v>0</v>
      </c>
      <c r="Y288" s="87">
        <f t="shared" si="177"/>
        <v>0</v>
      </c>
      <c r="Z288" s="101">
        <f t="shared" si="178"/>
        <v>0</v>
      </c>
      <c r="AA288" s="85">
        <f t="shared" si="179"/>
        <v>0</v>
      </c>
      <c r="AB288" s="86">
        <f t="shared" si="154"/>
        <v>0</v>
      </c>
      <c r="AC288" s="87">
        <f t="shared" si="180"/>
        <v>0</v>
      </c>
      <c r="AD288" s="132">
        <f t="shared" si="183"/>
        <v>0</v>
      </c>
      <c r="AE288" s="132">
        <f t="shared" si="155"/>
        <v>0</v>
      </c>
      <c r="AF288" s="132">
        <f t="shared" si="181"/>
        <v>0</v>
      </c>
      <c r="AG288" s="133">
        <f t="shared" si="156"/>
        <v>0</v>
      </c>
      <c r="AH288" s="124">
        <f t="shared" si="182"/>
        <v>0</v>
      </c>
      <c r="AI288" s="125">
        <f t="shared" si="157"/>
        <v>0</v>
      </c>
      <c r="AJ288" s="125">
        <v>0</v>
      </c>
      <c r="AK288" s="126">
        <f t="shared" si="158"/>
        <v>0</v>
      </c>
      <c r="AL288" s="22">
        <f t="shared" si="159"/>
        <v>323443.45937430364</v>
      </c>
      <c r="AM288" s="22">
        <f t="shared" si="159"/>
        <v>3097.4477987163677</v>
      </c>
      <c r="AN288" s="22">
        <f t="shared" si="159"/>
        <v>724.46626370604201</v>
      </c>
      <c r="AO288" s="23">
        <f t="shared" si="147"/>
        <v>3821.9140624224096</v>
      </c>
    </row>
    <row r="289" spans="1:41" x14ac:dyDescent="0.25">
      <c r="A289" s="7">
        <v>268</v>
      </c>
      <c r="B289" s="56">
        <f t="shared" si="160"/>
        <v>108339.74222967017</v>
      </c>
      <c r="C289" s="57">
        <f t="shared" si="161"/>
        <v>1116.5267169921708</v>
      </c>
      <c r="D289" s="57">
        <f t="shared" si="162"/>
        <v>99.311430377197667</v>
      </c>
      <c r="E289" s="58">
        <f t="shared" si="148"/>
        <v>1215.8381473693685</v>
      </c>
      <c r="F289" s="56">
        <f t="shared" si="163"/>
        <v>0</v>
      </c>
      <c r="G289" s="57">
        <f t="shared" si="164"/>
        <v>0</v>
      </c>
      <c r="H289" s="57">
        <f t="shared" si="165"/>
        <v>0</v>
      </c>
      <c r="I289" s="58">
        <f t="shared" si="149"/>
        <v>0</v>
      </c>
      <c r="J289" s="56">
        <f t="shared" si="166"/>
        <v>-2.4427171047750189E-10</v>
      </c>
      <c r="K289" s="57">
        <f t="shared" si="167"/>
        <v>8.1423903492500636E-13</v>
      </c>
      <c r="L289" s="57">
        <f t="shared" si="168"/>
        <v>-8.1423903492500636E-13</v>
      </c>
      <c r="M289" s="58">
        <f t="shared" si="150"/>
        <v>0</v>
      </c>
      <c r="N289" s="56">
        <f t="shared" si="169"/>
        <v>0</v>
      </c>
      <c r="O289" s="57">
        <f t="shared" si="170"/>
        <v>0</v>
      </c>
      <c r="P289" s="57">
        <f t="shared" si="171"/>
        <v>0</v>
      </c>
      <c r="Q289" s="58">
        <f t="shared" si="151"/>
        <v>0</v>
      </c>
      <c r="R289" s="84">
        <f t="shared" si="172"/>
        <v>212359.61312816056</v>
      </c>
      <c r="S289" s="85">
        <f t="shared" si="173"/>
        <v>1991.037169954328</v>
      </c>
      <c r="T289" s="86">
        <f t="shared" si="152"/>
        <v>619.38220495713506</v>
      </c>
      <c r="U289" s="87">
        <f t="shared" si="174"/>
        <v>2610.4193749114629</v>
      </c>
      <c r="V289" s="84">
        <f t="shared" si="175"/>
        <v>0</v>
      </c>
      <c r="W289" s="85">
        <f t="shared" si="176"/>
        <v>0</v>
      </c>
      <c r="X289" s="86">
        <f t="shared" si="153"/>
        <v>0</v>
      </c>
      <c r="Y289" s="87">
        <f t="shared" si="177"/>
        <v>0</v>
      </c>
      <c r="Z289" s="101">
        <f t="shared" si="178"/>
        <v>0</v>
      </c>
      <c r="AA289" s="85">
        <f t="shared" si="179"/>
        <v>0</v>
      </c>
      <c r="AB289" s="86">
        <f t="shared" si="154"/>
        <v>0</v>
      </c>
      <c r="AC289" s="87">
        <f t="shared" si="180"/>
        <v>0</v>
      </c>
      <c r="AD289" s="132">
        <f t="shared" si="183"/>
        <v>0</v>
      </c>
      <c r="AE289" s="132">
        <f t="shared" si="155"/>
        <v>0</v>
      </c>
      <c r="AF289" s="132">
        <f t="shared" si="181"/>
        <v>0</v>
      </c>
      <c r="AG289" s="133">
        <f t="shared" si="156"/>
        <v>0</v>
      </c>
      <c r="AH289" s="124">
        <f t="shared" si="182"/>
        <v>0</v>
      </c>
      <c r="AI289" s="125">
        <f t="shared" si="157"/>
        <v>0</v>
      </c>
      <c r="AJ289" s="125">
        <v>0</v>
      </c>
      <c r="AK289" s="126">
        <f t="shared" si="158"/>
        <v>0</v>
      </c>
      <c r="AL289" s="22">
        <f t="shared" si="159"/>
        <v>320699.35535783047</v>
      </c>
      <c r="AM289" s="22">
        <f t="shared" si="159"/>
        <v>3107.5638869464997</v>
      </c>
      <c r="AN289" s="22">
        <f t="shared" si="159"/>
        <v>718.69363533433193</v>
      </c>
      <c r="AO289" s="23">
        <f t="shared" si="147"/>
        <v>3826.2575222808314</v>
      </c>
    </row>
    <row r="290" spans="1:41" x14ac:dyDescent="0.25">
      <c r="A290" s="7">
        <v>269</v>
      </c>
      <c r="B290" s="56">
        <f t="shared" si="160"/>
        <v>107223.215512678</v>
      </c>
      <c r="C290" s="57">
        <f t="shared" si="161"/>
        <v>1117.5501998160803</v>
      </c>
      <c r="D290" s="57">
        <f t="shared" si="162"/>
        <v>98.287947553288177</v>
      </c>
      <c r="E290" s="58">
        <f t="shared" si="148"/>
        <v>1215.8381473693685</v>
      </c>
      <c r="F290" s="56">
        <f t="shared" si="163"/>
        <v>0</v>
      </c>
      <c r="G290" s="57">
        <f t="shared" si="164"/>
        <v>0</v>
      </c>
      <c r="H290" s="57">
        <f t="shared" si="165"/>
        <v>0</v>
      </c>
      <c r="I290" s="58">
        <f t="shared" si="149"/>
        <v>0</v>
      </c>
      <c r="J290" s="56">
        <f t="shared" si="166"/>
        <v>-2.450859495124269E-10</v>
      </c>
      <c r="K290" s="57">
        <f t="shared" si="167"/>
        <v>8.1695316504142305E-13</v>
      </c>
      <c r="L290" s="57">
        <f t="shared" si="168"/>
        <v>-8.1695316504142305E-13</v>
      </c>
      <c r="M290" s="58">
        <f t="shared" si="150"/>
        <v>0</v>
      </c>
      <c r="N290" s="56">
        <f t="shared" si="169"/>
        <v>0</v>
      </c>
      <c r="O290" s="57">
        <f t="shared" si="170"/>
        <v>0</v>
      </c>
      <c r="P290" s="57">
        <f t="shared" si="171"/>
        <v>0</v>
      </c>
      <c r="Q290" s="58">
        <f t="shared" si="151"/>
        <v>0</v>
      </c>
      <c r="R290" s="84">
        <f t="shared" si="172"/>
        <v>210719.1902514699</v>
      </c>
      <c r="S290" s="85">
        <f t="shared" si="173"/>
        <v>2000.1724356361951</v>
      </c>
      <c r="T290" s="86">
        <f t="shared" si="152"/>
        <v>614.59763823345395</v>
      </c>
      <c r="U290" s="87">
        <f t="shared" si="174"/>
        <v>2614.770073869649</v>
      </c>
      <c r="V290" s="84">
        <f t="shared" si="175"/>
        <v>0</v>
      </c>
      <c r="W290" s="85">
        <f t="shared" si="176"/>
        <v>0</v>
      </c>
      <c r="X290" s="86">
        <f t="shared" si="153"/>
        <v>0</v>
      </c>
      <c r="Y290" s="87">
        <f t="shared" si="177"/>
        <v>0</v>
      </c>
      <c r="Z290" s="101">
        <f t="shared" si="178"/>
        <v>0</v>
      </c>
      <c r="AA290" s="85">
        <f t="shared" si="179"/>
        <v>0</v>
      </c>
      <c r="AB290" s="86">
        <f t="shared" si="154"/>
        <v>0</v>
      </c>
      <c r="AC290" s="87">
        <f t="shared" si="180"/>
        <v>0</v>
      </c>
      <c r="AD290" s="132">
        <f t="shared" si="183"/>
        <v>0</v>
      </c>
      <c r="AE290" s="132">
        <f t="shared" si="155"/>
        <v>0</v>
      </c>
      <c r="AF290" s="132">
        <f t="shared" si="181"/>
        <v>0</v>
      </c>
      <c r="AG290" s="133">
        <f t="shared" si="156"/>
        <v>0</v>
      </c>
      <c r="AH290" s="124">
        <f t="shared" si="182"/>
        <v>0</v>
      </c>
      <c r="AI290" s="125">
        <f t="shared" si="157"/>
        <v>0</v>
      </c>
      <c r="AJ290" s="125">
        <v>0</v>
      </c>
      <c r="AK290" s="126">
        <f t="shared" si="158"/>
        <v>0</v>
      </c>
      <c r="AL290" s="22">
        <f t="shared" si="159"/>
        <v>317942.40576414764</v>
      </c>
      <c r="AM290" s="22">
        <f t="shared" si="159"/>
        <v>3117.7226354522763</v>
      </c>
      <c r="AN290" s="22">
        <f t="shared" si="159"/>
        <v>712.88558578674133</v>
      </c>
      <c r="AO290" s="23">
        <f t="shared" si="147"/>
        <v>3830.6082212390174</v>
      </c>
    </row>
    <row r="291" spans="1:41" x14ac:dyDescent="0.25">
      <c r="A291" s="7">
        <v>270</v>
      </c>
      <c r="B291" s="56">
        <f t="shared" si="160"/>
        <v>106105.66531286192</v>
      </c>
      <c r="C291" s="57">
        <f t="shared" si="161"/>
        <v>1118.5746208325784</v>
      </c>
      <c r="D291" s="57">
        <f t="shared" si="162"/>
        <v>97.26352653679011</v>
      </c>
      <c r="E291" s="58">
        <f t="shared" si="148"/>
        <v>1215.8381473693685</v>
      </c>
      <c r="F291" s="56">
        <f t="shared" si="163"/>
        <v>0</v>
      </c>
      <c r="G291" s="57">
        <f t="shared" si="164"/>
        <v>0</v>
      </c>
      <c r="H291" s="57">
        <f t="shared" si="165"/>
        <v>0</v>
      </c>
      <c r="I291" s="58">
        <f t="shared" si="149"/>
        <v>0</v>
      </c>
      <c r="J291" s="56">
        <f t="shared" si="166"/>
        <v>-2.459029026774683E-10</v>
      </c>
      <c r="K291" s="57">
        <f t="shared" si="167"/>
        <v>8.1967634225822773E-13</v>
      </c>
      <c r="L291" s="57">
        <f t="shared" si="168"/>
        <v>-8.1967634225822773E-13</v>
      </c>
      <c r="M291" s="58">
        <f t="shared" si="150"/>
        <v>0</v>
      </c>
      <c r="N291" s="56">
        <f t="shared" si="169"/>
        <v>0</v>
      </c>
      <c r="O291" s="57">
        <f t="shared" si="170"/>
        <v>0</v>
      </c>
      <c r="P291" s="57">
        <f t="shared" si="171"/>
        <v>0</v>
      </c>
      <c r="Q291" s="58">
        <f t="shared" si="151"/>
        <v>0</v>
      </c>
      <c r="R291" s="84">
        <f t="shared" si="172"/>
        <v>209066.88284552676</v>
      </c>
      <c r="S291" s="85">
        <f t="shared" si="173"/>
        <v>2009.349615693312</v>
      </c>
      <c r="T291" s="86">
        <f t="shared" si="152"/>
        <v>609.77840829945308</v>
      </c>
      <c r="U291" s="87">
        <f t="shared" si="174"/>
        <v>2619.1280239927651</v>
      </c>
      <c r="V291" s="84">
        <f t="shared" si="175"/>
        <v>0</v>
      </c>
      <c r="W291" s="85">
        <f t="shared" si="176"/>
        <v>0</v>
      </c>
      <c r="X291" s="86">
        <f t="shared" si="153"/>
        <v>0</v>
      </c>
      <c r="Y291" s="87">
        <f t="shared" si="177"/>
        <v>0</v>
      </c>
      <c r="Z291" s="101">
        <f t="shared" si="178"/>
        <v>0</v>
      </c>
      <c r="AA291" s="85">
        <f t="shared" si="179"/>
        <v>0</v>
      </c>
      <c r="AB291" s="86">
        <f t="shared" si="154"/>
        <v>0</v>
      </c>
      <c r="AC291" s="87">
        <f t="shared" si="180"/>
        <v>0</v>
      </c>
      <c r="AD291" s="132">
        <f t="shared" si="183"/>
        <v>0</v>
      </c>
      <c r="AE291" s="132">
        <f t="shared" si="155"/>
        <v>0</v>
      </c>
      <c r="AF291" s="132">
        <f t="shared" si="181"/>
        <v>0</v>
      </c>
      <c r="AG291" s="133">
        <f t="shared" si="156"/>
        <v>0</v>
      </c>
      <c r="AH291" s="124">
        <f t="shared" si="182"/>
        <v>0</v>
      </c>
      <c r="AI291" s="125">
        <f t="shared" si="157"/>
        <v>0</v>
      </c>
      <c r="AJ291" s="125">
        <v>0</v>
      </c>
      <c r="AK291" s="126">
        <f t="shared" si="158"/>
        <v>0</v>
      </c>
      <c r="AL291" s="22">
        <f t="shared" si="159"/>
        <v>315172.54815838847</v>
      </c>
      <c r="AM291" s="22">
        <f t="shared" si="159"/>
        <v>3127.9242365258915</v>
      </c>
      <c r="AN291" s="22">
        <f t="shared" si="159"/>
        <v>707.04193483624238</v>
      </c>
      <c r="AO291" s="23">
        <f t="shared" si="147"/>
        <v>3834.9661713621335</v>
      </c>
    </row>
    <row r="292" spans="1:41" x14ac:dyDescent="0.25">
      <c r="A292" s="7">
        <v>271</v>
      </c>
      <c r="B292" s="56">
        <f t="shared" si="160"/>
        <v>104987.09069202935</v>
      </c>
      <c r="C292" s="57">
        <f t="shared" si="161"/>
        <v>1119.5999809016748</v>
      </c>
      <c r="D292" s="57">
        <f t="shared" si="162"/>
        <v>96.238166467693574</v>
      </c>
      <c r="E292" s="58">
        <f t="shared" si="148"/>
        <v>1215.8381473693685</v>
      </c>
      <c r="F292" s="56">
        <f t="shared" si="163"/>
        <v>0</v>
      </c>
      <c r="G292" s="57">
        <f t="shared" si="164"/>
        <v>0</v>
      </c>
      <c r="H292" s="57">
        <f t="shared" si="165"/>
        <v>0</v>
      </c>
      <c r="I292" s="58">
        <f t="shared" si="149"/>
        <v>0</v>
      </c>
      <c r="J292" s="56">
        <f t="shared" si="166"/>
        <v>-2.4672257901972652E-10</v>
      </c>
      <c r="K292" s="57">
        <f t="shared" si="167"/>
        <v>8.2240859673242183E-13</v>
      </c>
      <c r="L292" s="57">
        <f t="shared" si="168"/>
        <v>-8.2240859673242183E-13</v>
      </c>
      <c r="M292" s="58">
        <f t="shared" si="150"/>
        <v>0</v>
      </c>
      <c r="N292" s="56">
        <f t="shared" si="169"/>
        <v>0</v>
      </c>
      <c r="O292" s="57">
        <f t="shared" si="170"/>
        <v>0</v>
      </c>
      <c r="P292" s="57">
        <f t="shared" si="171"/>
        <v>0</v>
      </c>
      <c r="Q292" s="58">
        <f t="shared" si="151"/>
        <v>0</v>
      </c>
      <c r="R292" s="84">
        <f t="shared" si="172"/>
        <v>207402.62911854984</v>
      </c>
      <c r="S292" s="85">
        <f t="shared" si="173"/>
        <v>2018.5689024369826</v>
      </c>
      <c r="T292" s="86">
        <f t="shared" si="152"/>
        <v>604.92433492910368</v>
      </c>
      <c r="U292" s="87">
        <f t="shared" si="174"/>
        <v>2623.4932373660863</v>
      </c>
      <c r="V292" s="84">
        <f t="shared" si="175"/>
        <v>0</v>
      </c>
      <c r="W292" s="85">
        <f t="shared" si="176"/>
        <v>0</v>
      </c>
      <c r="X292" s="86">
        <f t="shared" si="153"/>
        <v>0</v>
      </c>
      <c r="Y292" s="87">
        <f t="shared" si="177"/>
        <v>0</v>
      </c>
      <c r="Z292" s="101">
        <f t="shared" si="178"/>
        <v>0</v>
      </c>
      <c r="AA292" s="85">
        <f t="shared" si="179"/>
        <v>0</v>
      </c>
      <c r="AB292" s="86">
        <f t="shared" si="154"/>
        <v>0</v>
      </c>
      <c r="AC292" s="87">
        <f t="shared" si="180"/>
        <v>0</v>
      </c>
      <c r="AD292" s="132">
        <f t="shared" si="183"/>
        <v>0</v>
      </c>
      <c r="AE292" s="132">
        <f t="shared" si="155"/>
        <v>0</v>
      </c>
      <c r="AF292" s="132">
        <f t="shared" si="181"/>
        <v>0</v>
      </c>
      <c r="AG292" s="133">
        <f t="shared" si="156"/>
        <v>0</v>
      </c>
      <c r="AH292" s="124">
        <f t="shared" si="182"/>
        <v>0</v>
      </c>
      <c r="AI292" s="125">
        <f t="shared" si="157"/>
        <v>0</v>
      </c>
      <c r="AJ292" s="125">
        <v>0</v>
      </c>
      <c r="AK292" s="126">
        <f t="shared" si="158"/>
        <v>0</v>
      </c>
      <c r="AL292" s="22">
        <f t="shared" si="159"/>
        <v>312389.71981057897</v>
      </c>
      <c r="AM292" s="22">
        <f t="shared" si="159"/>
        <v>3138.1688833386584</v>
      </c>
      <c r="AN292" s="22">
        <f t="shared" si="159"/>
        <v>701.16250139679642</v>
      </c>
      <c r="AO292" s="23">
        <f t="shared" si="147"/>
        <v>3839.3313847354548</v>
      </c>
    </row>
    <row r="293" spans="1:41" x14ac:dyDescent="0.25">
      <c r="A293" s="7">
        <v>272</v>
      </c>
      <c r="B293" s="56">
        <f t="shared" si="160"/>
        <v>103867.49071112767</v>
      </c>
      <c r="C293" s="57">
        <f t="shared" si="161"/>
        <v>1120.6262808841682</v>
      </c>
      <c r="D293" s="57">
        <f t="shared" si="162"/>
        <v>95.211866485200375</v>
      </c>
      <c r="E293" s="58">
        <f t="shared" si="148"/>
        <v>1215.8381473693685</v>
      </c>
      <c r="F293" s="56">
        <f t="shared" si="163"/>
        <v>0</v>
      </c>
      <c r="G293" s="57">
        <f t="shared" si="164"/>
        <v>0</v>
      </c>
      <c r="H293" s="57">
        <f t="shared" si="165"/>
        <v>0</v>
      </c>
      <c r="I293" s="58">
        <f t="shared" si="149"/>
        <v>0</v>
      </c>
      <c r="J293" s="56">
        <f t="shared" si="166"/>
        <v>-2.4754498761645896E-10</v>
      </c>
      <c r="K293" s="57">
        <f t="shared" si="167"/>
        <v>8.2514995872152989E-13</v>
      </c>
      <c r="L293" s="57">
        <f t="shared" si="168"/>
        <v>-8.2514995872152989E-13</v>
      </c>
      <c r="M293" s="58">
        <f t="shared" si="150"/>
        <v>0</v>
      </c>
      <c r="N293" s="56">
        <f t="shared" si="169"/>
        <v>0</v>
      </c>
      <c r="O293" s="57">
        <f t="shared" si="170"/>
        <v>0</v>
      </c>
      <c r="P293" s="57">
        <f t="shared" si="171"/>
        <v>0</v>
      </c>
      <c r="Q293" s="58">
        <f t="shared" si="151"/>
        <v>0</v>
      </c>
      <c r="R293" s="84">
        <f t="shared" si="172"/>
        <v>205726.36698313971</v>
      </c>
      <c r="S293" s="85">
        <f t="shared" si="173"/>
        <v>2027.8304890608724</v>
      </c>
      <c r="T293" s="86">
        <f t="shared" si="152"/>
        <v>600.03523703415749</v>
      </c>
      <c r="U293" s="87">
        <f t="shared" si="174"/>
        <v>2627.8657260950299</v>
      </c>
      <c r="V293" s="84">
        <f t="shared" si="175"/>
        <v>0</v>
      </c>
      <c r="W293" s="85">
        <f t="shared" si="176"/>
        <v>0</v>
      </c>
      <c r="X293" s="86">
        <f t="shared" si="153"/>
        <v>0</v>
      </c>
      <c r="Y293" s="87">
        <f t="shared" si="177"/>
        <v>0</v>
      </c>
      <c r="Z293" s="101">
        <f t="shared" si="178"/>
        <v>0</v>
      </c>
      <c r="AA293" s="85">
        <f t="shared" si="179"/>
        <v>0</v>
      </c>
      <c r="AB293" s="86">
        <f t="shared" si="154"/>
        <v>0</v>
      </c>
      <c r="AC293" s="87">
        <f t="shared" si="180"/>
        <v>0</v>
      </c>
      <c r="AD293" s="132">
        <f t="shared" si="183"/>
        <v>0</v>
      </c>
      <c r="AE293" s="132">
        <f t="shared" si="155"/>
        <v>0</v>
      </c>
      <c r="AF293" s="132">
        <f t="shared" si="181"/>
        <v>0</v>
      </c>
      <c r="AG293" s="133">
        <f t="shared" si="156"/>
        <v>0</v>
      </c>
      <c r="AH293" s="124">
        <f t="shared" si="182"/>
        <v>0</v>
      </c>
      <c r="AI293" s="125">
        <f t="shared" si="157"/>
        <v>0</v>
      </c>
      <c r="AJ293" s="125">
        <v>0</v>
      </c>
      <c r="AK293" s="126">
        <f t="shared" si="158"/>
        <v>0</v>
      </c>
      <c r="AL293" s="22">
        <f t="shared" si="159"/>
        <v>309593.85769426712</v>
      </c>
      <c r="AM293" s="22">
        <f t="shared" si="159"/>
        <v>3148.4567699450417</v>
      </c>
      <c r="AN293" s="22">
        <f t="shared" si="159"/>
        <v>695.2471035193571</v>
      </c>
      <c r="AO293" s="23">
        <f t="shared" si="147"/>
        <v>3843.7038734643984</v>
      </c>
    </row>
    <row r="294" spans="1:41" x14ac:dyDescent="0.25">
      <c r="A294" s="7">
        <v>273</v>
      </c>
      <c r="B294" s="56">
        <f t="shared" si="160"/>
        <v>102746.8644302435</v>
      </c>
      <c r="C294" s="57">
        <f t="shared" si="161"/>
        <v>1121.6535216416453</v>
      </c>
      <c r="D294" s="57">
        <f t="shared" si="162"/>
        <v>94.184625727723216</v>
      </c>
      <c r="E294" s="58">
        <f t="shared" si="148"/>
        <v>1215.8381473693685</v>
      </c>
      <c r="F294" s="56">
        <f t="shared" si="163"/>
        <v>0</v>
      </c>
      <c r="G294" s="57">
        <f t="shared" si="164"/>
        <v>0</v>
      </c>
      <c r="H294" s="57">
        <f t="shared" si="165"/>
        <v>0</v>
      </c>
      <c r="I294" s="58">
        <f t="shared" si="149"/>
        <v>0</v>
      </c>
      <c r="J294" s="56">
        <f t="shared" si="166"/>
        <v>-2.4837013757518046E-10</v>
      </c>
      <c r="K294" s="57">
        <f t="shared" si="167"/>
        <v>8.2790045858393493E-13</v>
      </c>
      <c r="L294" s="57">
        <f t="shared" si="168"/>
        <v>-8.2790045858393493E-13</v>
      </c>
      <c r="M294" s="58">
        <f t="shared" si="150"/>
        <v>0</v>
      </c>
      <c r="N294" s="56">
        <f t="shared" si="169"/>
        <v>0</v>
      </c>
      <c r="O294" s="57">
        <f t="shared" si="170"/>
        <v>0</v>
      </c>
      <c r="P294" s="57">
        <f t="shared" si="171"/>
        <v>0</v>
      </c>
      <c r="Q294" s="58">
        <f t="shared" si="151"/>
        <v>0</v>
      </c>
      <c r="R294" s="84">
        <f t="shared" si="172"/>
        <v>204038.03405490232</v>
      </c>
      <c r="S294" s="85">
        <f t="shared" si="173"/>
        <v>2037.1345696450567</v>
      </c>
      <c r="T294" s="86">
        <f t="shared" si="152"/>
        <v>595.11093266013177</v>
      </c>
      <c r="U294" s="87">
        <f t="shared" si="174"/>
        <v>2632.2455023051884</v>
      </c>
      <c r="V294" s="84">
        <f t="shared" si="175"/>
        <v>0</v>
      </c>
      <c r="W294" s="85">
        <f t="shared" si="176"/>
        <v>0</v>
      </c>
      <c r="X294" s="86">
        <f t="shared" si="153"/>
        <v>0</v>
      </c>
      <c r="Y294" s="87">
        <f t="shared" si="177"/>
        <v>0</v>
      </c>
      <c r="Z294" s="101">
        <f t="shared" si="178"/>
        <v>0</v>
      </c>
      <c r="AA294" s="85">
        <f t="shared" si="179"/>
        <v>0</v>
      </c>
      <c r="AB294" s="86">
        <f t="shared" si="154"/>
        <v>0</v>
      </c>
      <c r="AC294" s="87">
        <f t="shared" si="180"/>
        <v>0</v>
      </c>
      <c r="AD294" s="132">
        <f t="shared" si="183"/>
        <v>0</v>
      </c>
      <c r="AE294" s="132">
        <f t="shared" si="155"/>
        <v>0</v>
      </c>
      <c r="AF294" s="132">
        <f t="shared" si="181"/>
        <v>0</v>
      </c>
      <c r="AG294" s="133">
        <f t="shared" si="156"/>
        <v>0</v>
      </c>
      <c r="AH294" s="124">
        <f t="shared" si="182"/>
        <v>0</v>
      </c>
      <c r="AI294" s="125">
        <f t="shared" si="157"/>
        <v>0</v>
      </c>
      <c r="AJ294" s="125">
        <v>0</v>
      </c>
      <c r="AK294" s="126">
        <f t="shared" si="158"/>
        <v>0</v>
      </c>
      <c r="AL294" s="22">
        <f t="shared" si="159"/>
        <v>306784.89848514559</v>
      </c>
      <c r="AM294" s="22">
        <f t="shared" si="159"/>
        <v>3158.7880912867031</v>
      </c>
      <c r="AN294" s="22">
        <f t="shared" si="159"/>
        <v>689.29555838785416</v>
      </c>
      <c r="AO294" s="23">
        <f t="shared" si="147"/>
        <v>3848.0836496745569</v>
      </c>
    </row>
    <row r="295" spans="1:41" x14ac:dyDescent="0.25">
      <c r="A295" s="7">
        <v>274</v>
      </c>
      <c r="B295" s="56">
        <f t="shared" si="160"/>
        <v>101625.21090860185</v>
      </c>
      <c r="C295" s="57">
        <f t="shared" si="161"/>
        <v>1122.6817040364836</v>
      </c>
      <c r="D295" s="57">
        <f t="shared" si="162"/>
        <v>93.156443332885033</v>
      </c>
      <c r="E295" s="58">
        <f t="shared" si="148"/>
        <v>1215.8381473693685</v>
      </c>
      <c r="F295" s="56">
        <f t="shared" si="163"/>
        <v>0</v>
      </c>
      <c r="G295" s="57">
        <f t="shared" si="164"/>
        <v>0</v>
      </c>
      <c r="H295" s="57">
        <f t="shared" si="165"/>
        <v>0</v>
      </c>
      <c r="I295" s="58">
        <f t="shared" si="149"/>
        <v>0</v>
      </c>
      <c r="J295" s="56">
        <f t="shared" si="166"/>
        <v>-2.4919803803376442E-10</v>
      </c>
      <c r="K295" s="57">
        <f t="shared" si="167"/>
        <v>8.306601267792148E-13</v>
      </c>
      <c r="L295" s="57">
        <f t="shared" si="168"/>
        <v>-8.306601267792148E-13</v>
      </c>
      <c r="M295" s="58">
        <f t="shared" si="150"/>
        <v>0</v>
      </c>
      <c r="N295" s="56">
        <f t="shared" si="169"/>
        <v>0</v>
      </c>
      <c r="O295" s="57">
        <f t="shared" si="170"/>
        <v>0</v>
      </c>
      <c r="P295" s="57">
        <f t="shared" si="171"/>
        <v>0</v>
      </c>
      <c r="Q295" s="58">
        <f t="shared" si="151"/>
        <v>0</v>
      </c>
      <c r="R295" s="84">
        <f t="shared" si="172"/>
        <v>202337.56765106606</v>
      </c>
      <c r="S295" s="85">
        <f t="shared" si="173"/>
        <v>2046.4813391600878</v>
      </c>
      <c r="T295" s="86">
        <f t="shared" si="152"/>
        <v>590.15123898227603</v>
      </c>
      <c r="U295" s="87">
        <f t="shared" si="174"/>
        <v>2636.6325781423639</v>
      </c>
      <c r="V295" s="84">
        <f t="shared" si="175"/>
        <v>0</v>
      </c>
      <c r="W295" s="85">
        <f t="shared" si="176"/>
        <v>0</v>
      </c>
      <c r="X295" s="86">
        <f t="shared" si="153"/>
        <v>0</v>
      </c>
      <c r="Y295" s="87">
        <f t="shared" si="177"/>
        <v>0</v>
      </c>
      <c r="Z295" s="101">
        <f t="shared" si="178"/>
        <v>0</v>
      </c>
      <c r="AA295" s="85">
        <f t="shared" si="179"/>
        <v>0</v>
      </c>
      <c r="AB295" s="86">
        <f t="shared" si="154"/>
        <v>0</v>
      </c>
      <c r="AC295" s="87">
        <f t="shared" si="180"/>
        <v>0</v>
      </c>
      <c r="AD295" s="132">
        <f t="shared" si="183"/>
        <v>0</v>
      </c>
      <c r="AE295" s="132">
        <f t="shared" si="155"/>
        <v>0</v>
      </c>
      <c r="AF295" s="132">
        <f t="shared" si="181"/>
        <v>0</v>
      </c>
      <c r="AG295" s="133">
        <f t="shared" si="156"/>
        <v>0</v>
      </c>
      <c r="AH295" s="124">
        <f t="shared" si="182"/>
        <v>0</v>
      </c>
      <c r="AI295" s="125">
        <f t="shared" si="157"/>
        <v>0</v>
      </c>
      <c r="AJ295" s="125">
        <v>0</v>
      </c>
      <c r="AK295" s="126">
        <f t="shared" si="158"/>
        <v>0</v>
      </c>
      <c r="AL295" s="22">
        <f t="shared" si="159"/>
        <v>303962.77855966764</v>
      </c>
      <c r="AM295" s="22">
        <f t="shared" si="159"/>
        <v>3169.1630431965723</v>
      </c>
      <c r="AN295" s="22">
        <f t="shared" si="159"/>
        <v>683.30768231516026</v>
      </c>
      <c r="AO295" s="23">
        <f t="shared" si="147"/>
        <v>3852.4707255117323</v>
      </c>
    </row>
    <row r="296" spans="1:41" x14ac:dyDescent="0.25">
      <c r="A296" s="7">
        <v>275</v>
      </c>
      <c r="B296" s="56">
        <f t="shared" si="160"/>
        <v>100502.52920456536</v>
      </c>
      <c r="C296" s="57">
        <f t="shared" si="161"/>
        <v>1123.7108289318503</v>
      </c>
      <c r="D296" s="57">
        <f t="shared" si="162"/>
        <v>92.127318437518255</v>
      </c>
      <c r="E296" s="58">
        <f t="shared" si="148"/>
        <v>1215.8381473693685</v>
      </c>
      <c r="F296" s="56">
        <f t="shared" si="163"/>
        <v>0</v>
      </c>
      <c r="G296" s="57">
        <f t="shared" si="164"/>
        <v>0</v>
      </c>
      <c r="H296" s="57">
        <f t="shared" si="165"/>
        <v>0</v>
      </c>
      <c r="I296" s="58">
        <f t="shared" si="149"/>
        <v>0</v>
      </c>
      <c r="J296" s="56">
        <f t="shared" si="166"/>
        <v>-2.5002869816054363E-10</v>
      </c>
      <c r="K296" s="57">
        <f t="shared" si="167"/>
        <v>8.3342899386847882E-13</v>
      </c>
      <c r="L296" s="57">
        <f t="shared" si="168"/>
        <v>-8.3342899386847882E-13</v>
      </c>
      <c r="M296" s="58">
        <f t="shared" si="150"/>
        <v>0</v>
      </c>
      <c r="N296" s="56">
        <f t="shared" si="169"/>
        <v>0</v>
      </c>
      <c r="O296" s="57">
        <f t="shared" si="170"/>
        <v>0</v>
      </c>
      <c r="P296" s="57">
        <f t="shared" si="171"/>
        <v>0</v>
      </c>
      <c r="Q296" s="58">
        <f t="shared" si="151"/>
        <v>0</v>
      </c>
      <c r="R296" s="84">
        <f t="shared" si="172"/>
        <v>200624.90478909248</v>
      </c>
      <c r="S296" s="85">
        <f t="shared" si="173"/>
        <v>2055.8709934710814</v>
      </c>
      <c r="T296" s="86">
        <f t="shared" si="152"/>
        <v>585.1559723015198</v>
      </c>
      <c r="U296" s="87">
        <f t="shared" si="174"/>
        <v>2641.0269657726012</v>
      </c>
      <c r="V296" s="84">
        <f t="shared" si="175"/>
        <v>0</v>
      </c>
      <c r="W296" s="85">
        <f t="shared" si="176"/>
        <v>0</v>
      </c>
      <c r="X296" s="86">
        <f t="shared" si="153"/>
        <v>0</v>
      </c>
      <c r="Y296" s="87">
        <f t="shared" si="177"/>
        <v>0</v>
      </c>
      <c r="Z296" s="101">
        <f t="shared" si="178"/>
        <v>0</v>
      </c>
      <c r="AA296" s="85">
        <f t="shared" si="179"/>
        <v>0</v>
      </c>
      <c r="AB296" s="86">
        <f t="shared" si="154"/>
        <v>0</v>
      </c>
      <c r="AC296" s="87">
        <f t="shared" si="180"/>
        <v>0</v>
      </c>
      <c r="AD296" s="132">
        <f t="shared" si="183"/>
        <v>0</v>
      </c>
      <c r="AE296" s="132">
        <f t="shared" si="155"/>
        <v>0</v>
      </c>
      <c r="AF296" s="132">
        <f t="shared" si="181"/>
        <v>0</v>
      </c>
      <c r="AG296" s="133">
        <f t="shared" si="156"/>
        <v>0</v>
      </c>
      <c r="AH296" s="124">
        <f t="shared" si="182"/>
        <v>0</v>
      </c>
      <c r="AI296" s="125">
        <f t="shared" si="157"/>
        <v>0</v>
      </c>
      <c r="AJ296" s="125">
        <v>0</v>
      </c>
      <c r="AK296" s="126">
        <f t="shared" si="158"/>
        <v>0</v>
      </c>
      <c r="AL296" s="22">
        <f t="shared" si="159"/>
        <v>301127.43399365759</v>
      </c>
      <c r="AM296" s="22">
        <f t="shared" si="159"/>
        <v>3179.5818224029326</v>
      </c>
      <c r="AN296" s="22">
        <f t="shared" si="159"/>
        <v>677.28329073903717</v>
      </c>
      <c r="AO296" s="23">
        <f t="shared" si="147"/>
        <v>3856.8651131419697</v>
      </c>
    </row>
    <row r="297" spans="1:41" x14ac:dyDescent="0.25">
      <c r="A297" s="7">
        <v>276</v>
      </c>
      <c r="B297" s="56">
        <f t="shared" si="160"/>
        <v>99378.818375633506</v>
      </c>
      <c r="C297" s="57">
        <f t="shared" si="161"/>
        <v>1124.7408971917043</v>
      </c>
      <c r="D297" s="57">
        <f t="shared" si="162"/>
        <v>91.097250177664051</v>
      </c>
      <c r="E297" s="58">
        <f t="shared" si="148"/>
        <v>1215.8381473693685</v>
      </c>
      <c r="F297" s="56">
        <f t="shared" si="163"/>
        <v>0</v>
      </c>
      <c r="G297" s="57">
        <f t="shared" si="164"/>
        <v>0</v>
      </c>
      <c r="H297" s="57">
        <f t="shared" si="165"/>
        <v>0</v>
      </c>
      <c r="I297" s="58">
        <f t="shared" si="149"/>
        <v>0</v>
      </c>
      <c r="J297" s="56">
        <f t="shared" si="166"/>
        <v>-2.5086212715441213E-10</v>
      </c>
      <c r="K297" s="57">
        <f t="shared" si="167"/>
        <v>8.3620709051470716E-13</v>
      </c>
      <c r="L297" s="57">
        <f t="shared" si="168"/>
        <v>-8.3620709051470716E-13</v>
      </c>
      <c r="M297" s="58">
        <f t="shared" si="150"/>
        <v>0</v>
      </c>
      <c r="N297" s="56">
        <f t="shared" si="169"/>
        <v>0</v>
      </c>
      <c r="O297" s="57">
        <f t="shared" si="170"/>
        <v>0</v>
      </c>
      <c r="P297" s="57">
        <f t="shared" si="171"/>
        <v>0</v>
      </c>
      <c r="Q297" s="58">
        <f t="shared" si="151"/>
        <v>0</v>
      </c>
      <c r="R297" s="84">
        <f t="shared" si="172"/>
        <v>198899.98218528077</v>
      </c>
      <c r="S297" s="85">
        <f t="shared" si="173"/>
        <v>2065.3037293418201</v>
      </c>
      <c r="T297" s="86">
        <f t="shared" si="152"/>
        <v>580.12494804040227</v>
      </c>
      <c r="U297" s="87">
        <f t="shared" si="174"/>
        <v>2645.4286773822223</v>
      </c>
      <c r="V297" s="84">
        <f t="shared" si="175"/>
        <v>0</v>
      </c>
      <c r="W297" s="85">
        <f t="shared" si="176"/>
        <v>0</v>
      </c>
      <c r="X297" s="86">
        <f t="shared" si="153"/>
        <v>0</v>
      </c>
      <c r="Y297" s="87">
        <f t="shared" si="177"/>
        <v>0</v>
      </c>
      <c r="Z297" s="101">
        <f t="shared" si="178"/>
        <v>0</v>
      </c>
      <c r="AA297" s="85">
        <f t="shared" si="179"/>
        <v>0</v>
      </c>
      <c r="AB297" s="86">
        <f t="shared" si="154"/>
        <v>0</v>
      </c>
      <c r="AC297" s="87">
        <f t="shared" si="180"/>
        <v>0</v>
      </c>
      <c r="AD297" s="132">
        <f t="shared" si="183"/>
        <v>0</v>
      </c>
      <c r="AE297" s="132">
        <f t="shared" si="155"/>
        <v>0</v>
      </c>
      <c r="AF297" s="132">
        <f t="shared" si="181"/>
        <v>0</v>
      </c>
      <c r="AG297" s="133">
        <f t="shared" si="156"/>
        <v>0</v>
      </c>
      <c r="AH297" s="124">
        <f t="shared" si="182"/>
        <v>0</v>
      </c>
      <c r="AI297" s="125">
        <f t="shared" si="157"/>
        <v>0</v>
      </c>
      <c r="AJ297" s="125">
        <v>0</v>
      </c>
      <c r="AK297" s="126">
        <f t="shared" si="158"/>
        <v>0</v>
      </c>
      <c r="AL297" s="22">
        <f t="shared" si="159"/>
        <v>298278.80056091404</v>
      </c>
      <c r="AM297" s="22">
        <f t="shared" si="159"/>
        <v>3190.0446265335254</v>
      </c>
      <c r="AN297" s="22">
        <f t="shared" si="159"/>
        <v>671.2221982180655</v>
      </c>
      <c r="AO297" s="23">
        <f t="shared" si="147"/>
        <v>3861.2668247515908</v>
      </c>
    </row>
    <row r="298" spans="1:41" x14ac:dyDescent="0.25">
      <c r="A298" s="7">
        <v>277</v>
      </c>
      <c r="B298" s="56">
        <f t="shared" si="160"/>
        <v>98254.077478441803</v>
      </c>
      <c r="C298" s="57">
        <f t="shared" si="161"/>
        <v>1125.7719096807969</v>
      </c>
      <c r="D298" s="57">
        <f t="shared" si="162"/>
        <v>90.066237688571661</v>
      </c>
      <c r="E298" s="58">
        <f t="shared" si="148"/>
        <v>1215.8381473693685</v>
      </c>
      <c r="F298" s="56">
        <f t="shared" si="163"/>
        <v>0</v>
      </c>
      <c r="G298" s="57">
        <f t="shared" si="164"/>
        <v>0</v>
      </c>
      <c r="H298" s="57">
        <f t="shared" si="165"/>
        <v>0</v>
      </c>
      <c r="I298" s="58">
        <f t="shared" si="149"/>
        <v>0</v>
      </c>
      <c r="J298" s="56">
        <f t="shared" si="166"/>
        <v>-2.5169833424492684E-10</v>
      </c>
      <c r="K298" s="57">
        <f t="shared" si="167"/>
        <v>8.3899444748308951E-13</v>
      </c>
      <c r="L298" s="57">
        <f t="shared" si="168"/>
        <v>-8.3899444748308951E-13</v>
      </c>
      <c r="M298" s="58">
        <f t="shared" si="150"/>
        <v>0</v>
      </c>
      <c r="N298" s="56">
        <f t="shared" si="169"/>
        <v>0</v>
      </c>
      <c r="O298" s="57">
        <f t="shared" si="170"/>
        <v>0</v>
      </c>
      <c r="P298" s="57">
        <f t="shared" si="171"/>
        <v>0</v>
      </c>
      <c r="Q298" s="58">
        <f t="shared" si="151"/>
        <v>0</v>
      </c>
      <c r="R298" s="84">
        <f t="shared" si="172"/>
        <v>197162.7362533655</v>
      </c>
      <c r="S298" s="85">
        <f t="shared" si="173"/>
        <v>2074.7797444388766</v>
      </c>
      <c r="T298" s="86">
        <f t="shared" si="152"/>
        <v>575.05798073898268</v>
      </c>
      <c r="U298" s="87">
        <f t="shared" si="174"/>
        <v>2649.8377251778593</v>
      </c>
      <c r="V298" s="84">
        <f t="shared" si="175"/>
        <v>0</v>
      </c>
      <c r="W298" s="85">
        <f t="shared" si="176"/>
        <v>0</v>
      </c>
      <c r="X298" s="86">
        <f t="shared" si="153"/>
        <v>0</v>
      </c>
      <c r="Y298" s="87">
        <f t="shared" si="177"/>
        <v>0</v>
      </c>
      <c r="Z298" s="101">
        <f t="shared" si="178"/>
        <v>0</v>
      </c>
      <c r="AA298" s="85">
        <f t="shared" si="179"/>
        <v>0</v>
      </c>
      <c r="AB298" s="86">
        <f t="shared" si="154"/>
        <v>0</v>
      </c>
      <c r="AC298" s="87">
        <f t="shared" si="180"/>
        <v>0</v>
      </c>
      <c r="AD298" s="132">
        <f t="shared" si="183"/>
        <v>0</v>
      </c>
      <c r="AE298" s="132">
        <f t="shared" si="155"/>
        <v>0</v>
      </c>
      <c r="AF298" s="132">
        <f t="shared" si="181"/>
        <v>0</v>
      </c>
      <c r="AG298" s="133">
        <f t="shared" si="156"/>
        <v>0</v>
      </c>
      <c r="AH298" s="124">
        <f t="shared" si="182"/>
        <v>0</v>
      </c>
      <c r="AI298" s="125">
        <f t="shared" si="157"/>
        <v>0</v>
      </c>
      <c r="AJ298" s="125">
        <v>0</v>
      </c>
      <c r="AK298" s="126">
        <f t="shared" si="158"/>
        <v>0</v>
      </c>
      <c r="AL298" s="22">
        <f t="shared" si="159"/>
        <v>295416.81373180705</v>
      </c>
      <c r="AM298" s="22">
        <f t="shared" si="159"/>
        <v>3200.5516541196744</v>
      </c>
      <c r="AN298" s="22">
        <f t="shared" si="159"/>
        <v>665.1242184275535</v>
      </c>
      <c r="AO298" s="23">
        <f t="shared" si="147"/>
        <v>3865.6758725472278</v>
      </c>
    </row>
    <row r="299" spans="1:41" x14ac:dyDescent="0.25">
      <c r="A299" s="7">
        <v>278</v>
      </c>
      <c r="B299" s="56">
        <f t="shared" si="160"/>
        <v>97128.305568761003</v>
      </c>
      <c r="C299" s="57">
        <f t="shared" si="161"/>
        <v>1126.8038672646708</v>
      </c>
      <c r="D299" s="57">
        <f t="shared" si="162"/>
        <v>89.034280104697601</v>
      </c>
      <c r="E299" s="58">
        <f t="shared" si="148"/>
        <v>1215.8381473693685</v>
      </c>
      <c r="F299" s="56">
        <f t="shared" si="163"/>
        <v>0</v>
      </c>
      <c r="G299" s="57">
        <f t="shared" si="164"/>
        <v>0</v>
      </c>
      <c r="H299" s="57">
        <f t="shared" si="165"/>
        <v>0</v>
      </c>
      <c r="I299" s="58">
        <f t="shared" si="149"/>
        <v>0</v>
      </c>
      <c r="J299" s="56">
        <f t="shared" si="166"/>
        <v>-2.5253732869240993E-10</v>
      </c>
      <c r="K299" s="57">
        <f t="shared" si="167"/>
        <v>8.4179109564136646E-13</v>
      </c>
      <c r="L299" s="57">
        <f t="shared" si="168"/>
        <v>-8.4179109564136646E-13</v>
      </c>
      <c r="M299" s="58">
        <f t="shared" si="150"/>
        <v>0</v>
      </c>
      <c r="N299" s="56">
        <f t="shared" si="169"/>
        <v>0</v>
      </c>
      <c r="O299" s="57">
        <f t="shared" si="170"/>
        <v>0</v>
      </c>
      <c r="P299" s="57">
        <f t="shared" si="171"/>
        <v>0</v>
      </c>
      <c r="Q299" s="58">
        <f t="shared" si="151"/>
        <v>0</v>
      </c>
      <c r="R299" s="84">
        <f t="shared" si="172"/>
        <v>195413.10310310815</v>
      </c>
      <c r="S299" s="85">
        <f t="shared" si="173"/>
        <v>2084.299237335757</v>
      </c>
      <c r="T299" s="86">
        <f t="shared" si="152"/>
        <v>569.95488405073218</v>
      </c>
      <c r="U299" s="87">
        <f t="shared" si="174"/>
        <v>2654.2541213864893</v>
      </c>
      <c r="V299" s="84">
        <f t="shared" si="175"/>
        <v>0</v>
      </c>
      <c r="W299" s="85">
        <f t="shared" si="176"/>
        <v>0</v>
      </c>
      <c r="X299" s="86">
        <f t="shared" si="153"/>
        <v>0</v>
      </c>
      <c r="Y299" s="87">
        <f t="shared" si="177"/>
        <v>0</v>
      </c>
      <c r="Z299" s="101">
        <f t="shared" si="178"/>
        <v>0</v>
      </c>
      <c r="AA299" s="85">
        <f t="shared" si="179"/>
        <v>0</v>
      </c>
      <c r="AB299" s="86">
        <f t="shared" si="154"/>
        <v>0</v>
      </c>
      <c r="AC299" s="87">
        <f t="shared" si="180"/>
        <v>0</v>
      </c>
      <c r="AD299" s="132">
        <f t="shared" si="183"/>
        <v>0</v>
      </c>
      <c r="AE299" s="132">
        <f t="shared" si="155"/>
        <v>0</v>
      </c>
      <c r="AF299" s="132">
        <f t="shared" si="181"/>
        <v>0</v>
      </c>
      <c r="AG299" s="133">
        <f t="shared" si="156"/>
        <v>0</v>
      </c>
      <c r="AH299" s="124">
        <f t="shared" si="182"/>
        <v>0</v>
      </c>
      <c r="AI299" s="125">
        <f t="shared" si="157"/>
        <v>0</v>
      </c>
      <c r="AJ299" s="125">
        <v>0</v>
      </c>
      <c r="AK299" s="126">
        <f t="shared" si="158"/>
        <v>0</v>
      </c>
      <c r="AL299" s="22">
        <f t="shared" si="159"/>
        <v>292541.40867186891</v>
      </c>
      <c r="AM299" s="22">
        <f t="shared" si="159"/>
        <v>3211.1031046004287</v>
      </c>
      <c r="AN299" s="22">
        <f t="shared" si="159"/>
        <v>658.98916415542897</v>
      </c>
      <c r="AO299" s="23">
        <f t="shared" si="147"/>
        <v>3870.0922687558577</v>
      </c>
    </row>
    <row r="300" spans="1:41" x14ac:dyDescent="0.25">
      <c r="A300" s="7">
        <v>279</v>
      </c>
      <c r="B300" s="56">
        <f t="shared" si="160"/>
        <v>96001.501701496338</v>
      </c>
      <c r="C300" s="57">
        <f t="shared" si="161"/>
        <v>1127.8367708096634</v>
      </c>
      <c r="D300" s="57">
        <f t="shared" si="162"/>
        <v>88.00137655970498</v>
      </c>
      <c r="E300" s="58">
        <f t="shared" si="148"/>
        <v>1215.8381473693685</v>
      </c>
      <c r="F300" s="56">
        <f t="shared" si="163"/>
        <v>0</v>
      </c>
      <c r="G300" s="57">
        <f t="shared" si="164"/>
        <v>0</v>
      </c>
      <c r="H300" s="57">
        <f t="shared" si="165"/>
        <v>0</v>
      </c>
      <c r="I300" s="58">
        <f t="shared" si="149"/>
        <v>0</v>
      </c>
      <c r="J300" s="56">
        <f t="shared" si="166"/>
        <v>-2.5337911978805132E-10</v>
      </c>
      <c r="K300" s="57">
        <f t="shared" si="167"/>
        <v>8.445970659601711E-13</v>
      </c>
      <c r="L300" s="57">
        <f t="shared" si="168"/>
        <v>-8.445970659601711E-13</v>
      </c>
      <c r="M300" s="58">
        <f t="shared" si="150"/>
        <v>0</v>
      </c>
      <c r="N300" s="56">
        <f t="shared" si="169"/>
        <v>0</v>
      </c>
      <c r="O300" s="57">
        <f t="shared" si="170"/>
        <v>0</v>
      </c>
      <c r="P300" s="57">
        <f t="shared" si="171"/>
        <v>0</v>
      </c>
      <c r="Q300" s="58">
        <f t="shared" si="151"/>
        <v>0</v>
      </c>
      <c r="R300" s="84">
        <f t="shared" si="172"/>
        <v>193651.018538882</v>
      </c>
      <c r="S300" s="85">
        <f t="shared" si="173"/>
        <v>2093.862407517061</v>
      </c>
      <c r="T300" s="86">
        <f t="shared" si="152"/>
        <v>564.81547073840579</v>
      </c>
      <c r="U300" s="87">
        <f t="shared" si="174"/>
        <v>2658.677878255467</v>
      </c>
      <c r="V300" s="84">
        <f t="shared" si="175"/>
        <v>0</v>
      </c>
      <c r="W300" s="85">
        <f t="shared" si="176"/>
        <v>0</v>
      </c>
      <c r="X300" s="86">
        <f t="shared" si="153"/>
        <v>0</v>
      </c>
      <c r="Y300" s="87">
        <f t="shared" si="177"/>
        <v>0</v>
      </c>
      <c r="Z300" s="101">
        <f t="shared" si="178"/>
        <v>0</v>
      </c>
      <c r="AA300" s="85">
        <f t="shared" si="179"/>
        <v>0</v>
      </c>
      <c r="AB300" s="86">
        <f t="shared" si="154"/>
        <v>0</v>
      </c>
      <c r="AC300" s="87">
        <f t="shared" si="180"/>
        <v>0</v>
      </c>
      <c r="AD300" s="132">
        <f t="shared" si="183"/>
        <v>0</v>
      </c>
      <c r="AE300" s="132">
        <f t="shared" si="155"/>
        <v>0</v>
      </c>
      <c r="AF300" s="132">
        <f t="shared" si="181"/>
        <v>0</v>
      </c>
      <c r="AG300" s="133">
        <f t="shared" si="156"/>
        <v>0</v>
      </c>
      <c r="AH300" s="124">
        <f t="shared" si="182"/>
        <v>0</v>
      </c>
      <c r="AI300" s="125">
        <f t="shared" si="157"/>
        <v>0</v>
      </c>
      <c r="AJ300" s="125">
        <v>0</v>
      </c>
      <c r="AK300" s="126">
        <f t="shared" si="158"/>
        <v>0</v>
      </c>
      <c r="AL300" s="22">
        <f t="shared" si="159"/>
        <v>289652.5202403781</v>
      </c>
      <c r="AM300" s="22">
        <f t="shared" si="159"/>
        <v>3221.6991783267254</v>
      </c>
      <c r="AN300" s="22">
        <f t="shared" si="159"/>
        <v>652.81684729810991</v>
      </c>
      <c r="AO300" s="23">
        <f t="shared" si="147"/>
        <v>3874.5160256248355</v>
      </c>
    </row>
    <row r="301" spans="1:41" x14ac:dyDescent="0.25">
      <c r="A301" s="7">
        <v>280</v>
      </c>
      <c r="B301" s="56">
        <f t="shared" si="160"/>
        <v>94873.664930686675</v>
      </c>
      <c r="C301" s="57">
        <f t="shared" si="161"/>
        <v>1128.8706211829058</v>
      </c>
      <c r="D301" s="57">
        <f t="shared" si="162"/>
        <v>86.967526186462791</v>
      </c>
      <c r="E301" s="58">
        <f t="shared" si="148"/>
        <v>1215.8381473693685</v>
      </c>
      <c r="F301" s="56">
        <f t="shared" si="163"/>
        <v>0</v>
      </c>
      <c r="G301" s="57">
        <f t="shared" si="164"/>
        <v>0</v>
      </c>
      <c r="H301" s="57">
        <f t="shared" si="165"/>
        <v>0</v>
      </c>
      <c r="I301" s="58">
        <f t="shared" si="149"/>
        <v>0</v>
      </c>
      <c r="J301" s="56">
        <f t="shared" si="166"/>
        <v>-2.5422371685401148E-10</v>
      </c>
      <c r="K301" s="57">
        <f t="shared" si="167"/>
        <v>8.4741238951337163E-13</v>
      </c>
      <c r="L301" s="57">
        <f t="shared" si="168"/>
        <v>-8.4741238951337163E-13</v>
      </c>
      <c r="M301" s="58">
        <f t="shared" si="150"/>
        <v>0</v>
      </c>
      <c r="N301" s="56">
        <f t="shared" si="169"/>
        <v>0</v>
      </c>
      <c r="O301" s="57">
        <f t="shared" si="170"/>
        <v>0</v>
      </c>
      <c r="P301" s="57">
        <f t="shared" si="171"/>
        <v>0</v>
      </c>
      <c r="Q301" s="58">
        <f t="shared" si="151"/>
        <v>0</v>
      </c>
      <c r="R301" s="84">
        <f t="shared" si="172"/>
        <v>191876.41805825054</v>
      </c>
      <c r="S301" s="85">
        <f t="shared" si="173"/>
        <v>2103.4694553826621</v>
      </c>
      <c r="T301" s="86">
        <f t="shared" si="152"/>
        <v>559.6395526698974</v>
      </c>
      <c r="U301" s="87">
        <f t="shared" si="174"/>
        <v>2663.1090080525596</v>
      </c>
      <c r="V301" s="84">
        <f t="shared" si="175"/>
        <v>0</v>
      </c>
      <c r="W301" s="85">
        <f t="shared" si="176"/>
        <v>0</v>
      </c>
      <c r="X301" s="86">
        <f t="shared" si="153"/>
        <v>0</v>
      </c>
      <c r="Y301" s="87">
        <f t="shared" si="177"/>
        <v>0</v>
      </c>
      <c r="Z301" s="101">
        <f t="shared" si="178"/>
        <v>0</v>
      </c>
      <c r="AA301" s="85">
        <f t="shared" si="179"/>
        <v>0</v>
      </c>
      <c r="AB301" s="86">
        <f t="shared" si="154"/>
        <v>0</v>
      </c>
      <c r="AC301" s="87">
        <f t="shared" si="180"/>
        <v>0</v>
      </c>
      <c r="AD301" s="132">
        <f t="shared" si="183"/>
        <v>0</v>
      </c>
      <c r="AE301" s="132">
        <f t="shared" si="155"/>
        <v>0</v>
      </c>
      <c r="AF301" s="132">
        <f t="shared" si="181"/>
        <v>0</v>
      </c>
      <c r="AG301" s="133">
        <f t="shared" si="156"/>
        <v>0</v>
      </c>
      <c r="AH301" s="124">
        <f t="shared" si="182"/>
        <v>0</v>
      </c>
      <c r="AI301" s="125">
        <f t="shared" si="157"/>
        <v>0</v>
      </c>
      <c r="AJ301" s="125">
        <v>0</v>
      </c>
      <c r="AK301" s="126">
        <f t="shared" si="158"/>
        <v>0</v>
      </c>
      <c r="AL301" s="22">
        <f t="shared" si="159"/>
        <v>286750.08298893698</v>
      </c>
      <c r="AM301" s="22">
        <f t="shared" si="159"/>
        <v>3232.3400765655688</v>
      </c>
      <c r="AN301" s="22">
        <f t="shared" si="159"/>
        <v>646.60707885635929</v>
      </c>
      <c r="AO301" s="23">
        <f t="shared" si="147"/>
        <v>3878.9471554219281</v>
      </c>
    </row>
    <row r="302" spans="1:41" x14ac:dyDescent="0.25">
      <c r="A302" s="7">
        <v>281</v>
      </c>
      <c r="B302" s="56">
        <f t="shared" si="160"/>
        <v>93744.794309503763</v>
      </c>
      <c r="C302" s="57">
        <f t="shared" si="161"/>
        <v>1129.9054192523233</v>
      </c>
      <c r="D302" s="57">
        <f t="shared" si="162"/>
        <v>85.93272811704513</v>
      </c>
      <c r="E302" s="58">
        <f t="shared" si="148"/>
        <v>1215.8381473693685</v>
      </c>
      <c r="F302" s="56">
        <f t="shared" si="163"/>
        <v>0</v>
      </c>
      <c r="G302" s="57">
        <f t="shared" si="164"/>
        <v>0</v>
      </c>
      <c r="H302" s="57">
        <f t="shared" si="165"/>
        <v>0</v>
      </c>
      <c r="I302" s="58">
        <f t="shared" si="149"/>
        <v>0</v>
      </c>
      <c r="J302" s="56">
        <f t="shared" si="166"/>
        <v>-2.5507112924352487E-10</v>
      </c>
      <c r="K302" s="57">
        <f t="shared" si="167"/>
        <v>8.502370974784163E-13</v>
      </c>
      <c r="L302" s="57">
        <f t="shared" si="168"/>
        <v>-8.502370974784163E-13</v>
      </c>
      <c r="M302" s="58">
        <f t="shared" si="150"/>
        <v>0</v>
      </c>
      <c r="N302" s="56">
        <f t="shared" si="169"/>
        <v>0</v>
      </c>
      <c r="O302" s="57">
        <f t="shared" si="170"/>
        <v>0</v>
      </c>
      <c r="P302" s="57">
        <f t="shared" si="171"/>
        <v>0</v>
      </c>
      <c r="Q302" s="58">
        <f t="shared" si="151"/>
        <v>0</v>
      </c>
      <c r="R302" s="84">
        <f t="shared" si="172"/>
        <v>190089.23685053931</v>
      </c>
      <c r="S302" s="85">
        <f t="shared" si="173"/>
        <v>2113.1205822519078</v>
      </c>
      <c r="T302" s="86">
        <f t="shared" si="152"/>
        <v>554.42694081407296</v>
      </c>
      <c r="U302" s="87">
        <f t="shared" si="174"/>
        <v>2667.5475230659808</v>
      </c>
      <c r="V302" s="84">
        <f t="shared" si="175"/>
        <v>0</v>
      </c>
      <c r="W302" s="85">
        <f t="shared" si="176"/>
        <v>0</v>
      </c>
      <c r="X302" s="86">
        <f t="shared" si="153"/>
        <v>0</v>
      </c>
      <c r="Y302" s="87">
        <f t="shared" si="177"/>
        <v>0</v>
      </c>
      <c r="Z302" s="101">
        <f t="shared" si="178"/>
        <v>0</v>
      </c>
      <c r="AA302" s="85">
        <f t="shared" si="179"/>
        <v>0</v>
      </c>
      <c r="AB302" s="86">
        <f t="shared" si="154"/>
        <v>0</v>
      </c>
      <c r="AC302" s="87">
        <f t="shared" si="180"/>
        <v>0</v>
      </c>
      <c r="AD302" s="132">
        <f t="shared" si="183"/>
        <v>0</v>
      </c>
      <c r="AE302" s="132">
        <f t="shared" si="155"/>
        <v>0</v>
      </c>
      <c r="AF302" s="132">
        <f t="shared" si="181"/>
        <v>0</v>
      </c>
      <c r="AG302" s="133">
        <f t="shared" si="156"/>
        <v>0</v>
      </c>
      <c r="AH302" s="124">
        <f t="shared" si="182"/>
        <v>0</v>
      </c>
      <c r="AI302" s="125">
        <f t="shared" si="157"/>
        <v>0</v>
      </c>
      <c r="AJ302" s="125">
        <v>0</v>
      </c>
      <c r="AK302" s="126">
        <f t="shared" si="158"/>
        <v>0</v>
      </c>
      <c r="AL302" s="22">
        <f t="shared" si="159"/>
        <v>283834.0311600428</v>
      </c>
      <c r="AM302" s="22">
        <f t="shared" si="159"/>
        <v>3243.0260015042322</v>
      </c>
      <c r="AN302" s="22">
        <f t="shared" si="159"/>
        <v>640.3596689311172</v>
      </c>
      <c r="AO302" s="23">
        <f t="shared" si="147"/>
        <v>3883.3856704353493</v>
      </c>
    </row>
    <row r="303" spans="1:41" x14ac:dyDescent="0.25">
      <c r="A303" s="7">
        <v>282</v>
      </c>
      <c r="B303" s="56">
        <f t="shared" si="160"/>
        <v>92614.888890251445</v>
      </c>
      <c r="C303" s="57">
        <f t="shared" si="161"/>
        <v>1130.9411658866379</v>
      </c>
      <c r="D303" s="57">
        <f t="shared" si="162"/>
        <v>84.896981482730496</v>
      </c>
      <c r="E303" s="58">
        <f t="shared" si="148"/>
        <v>1215.8381473693685</v>
      </c>
      <c r="F303" s="56">
        <f t="shared" si="163"/>
        <v>0</v>
      </c>
      <c r="G303" s="57">
        <f t="shared" si="164"/>
        <v>0</v>
      </c>
      <c r="H303" s="57">
        <f t="shared" si="165"/>
        <v>0</v>
      </c>
      <c r="I303" s="58">
        <f t="shared" si="149"/>
        <v>0</v>
      </c>
      <c r="J303" s="56">
        <f t="shared" si="166"/>
        <v>-2.559213663410033E-10</v>
      </c>
      <c r="K303" s="57">
        <f t="shared" si="167"/>
        <v>8.5307122113667771E-13</v>
      </c>
      <c r="L303" s="57">
        <f t="shared" si="168"/>
        <v>-8.5307122113667771E-13</v>
      </c>
      <c r="M303" s="58">
        <f t="shared" si="150"/>
        <v>0</v>
      </c>
      <c r="N303" s="56">
        <f t="shared" si="169"/>
        <v>0</v>
      </c>
      <c r="O303" s="57">
        <f t="shared" si="170"/>
        <v>0</v>
      </c>
      <c r="P303" s="57">
        <f t="shared" si="171"/>
        <v>0</v>
      </c>
      <c r="Q303" s="58">
        <f t="shared" si="151"/>
        <v>0</v>
      </c>
      <c r="R303" s="84">
        <f t="shared" si="172"/>
        <v>188289.40979540124</v>
      </c>
      <c r="S303" s="85">
        <f t="shared" si="173"/>
        <v>2122.815990367837</v>
      </c>
      <c r="T303" s="86">
        <f t="shared" si="152"/>
        <v>549.177445236587</v>
      </c>
      <c r="U303" s="87">
        <f t="shared" si="174"/>
        <v>2671.9934356044241</v>
      </c>
      <c r="V303" s="84">
        <f t="shared" si="175"/>
        <v>0</v>
      </c>
      <c r="W303" s="85">
        <f t="shared" si="176"/>
        <v>0</v>
      </c>
      <c r="X303" s="86">
        <f t="shared" si="153"/>
        <v>0</v>
      </c>
      <c r="Y303" s="87">
        <f t="shared" si="177"/>
        <v>0</v>
      </c>
      <c r="Z303" s="101">
        <f t="shared" si="178"/>
        <v>0</v>
      </c>
      <c r="AA303" s="85">
        <f t="shared" si="179"/>
        <v>0</v>
      </c>
      <c r="AB303" s="86">
        <f t="shared" si="154"/>
        <v>0</v>
      </c>
      <c r="AC303" s="87">
        <f t="shared" si="180"/>
        <v>0</v>
      </c>
      <c r="AD303" s="132">
        <f t="shared" si="183"/>
        <v>0</v>
      </c>
      <c r="AE303" s="132">
        <f t="shared" si="155"/>
        <v>0</v>
      </c>
      <c r="AF303" s="132">
        <f t="shared" si="181"/>
        <v>0</v>
      </c>
      <c r="AG303" s="133">
        <f t="shared" si="156"/>
        <v>0</v>
      </c>
      <c r="AH303" s="124">
        <f t="shared" si="182"/>
        <v>0</v>
      </c>
      <c r="AI303" s="125">
        <f t="shared" si="157"/>
        <v>0</v>
      </c>
      <c r="AJ303" s="125">
        <v>0</v>
      </c>
      <c r="AK303" s="126">
        <f t="shared" si="158"/>
        <v>0</v>
      </c>
      <c r="AL303" s="22">
        <f t="shared" si="159"/>
        <v>280904.29868565244</v>
      </c>
      <c r="AM303" s="22">
        <f t="shared" si="159"/>
        <v>3253.7571562544758</v>
      </c>
      <c r="AN303" s="22">
        <f t="shared" si="159"/>
        <v>634.07442671931665</v>
      </c>
      <c r="AO303" s="23">
        <f t="shared" si="147"/>
        <v>3887.8315829737926</v>
      </c>
    </row>
    <row r="304" spans="1:41" x14ac:dyDescent="0.25">
      <c r="A304" s="7">
        <v>283</v>
      </c>
      <c r="B304" s="56">
        <f t="shared" si="160"/>
        <v>91483.9477243648</v>
      </c>
      <c r="C304" s="57">
        <f t="shared" si="161"/>
        <v>1131.9778619553674</v>
      </c>
      <c r="D304" s="57">
        <f t="shared" si="162"/>
        <v>83.860285414001069</v>
      </c>
      <c r="E304" s="58">
        <f t="shared" si="148"/>
        <v>1215.8381473693685</v>
      </c>
      <c r="F304" s="56">
        <f t="shared" si="163"/>
        <v>0</v>
      </c>
      <c r="G304" s="57">
        <f t="shared" si="164"/>
        <v>0</v>
      </c>
      <c r="H304" s="57">
        <f t="shared" si="165"/>
        <v>0</v>
      </c>
      <c r="I304" s="58">
        <f t="shared" si="149"/>
        <v>0</v>
      </c>
      <c r="J304" s="56">
        <f t="shared" si="166"/>
        <v>-2.5677443756213998E-10</v>
      </c>
      <c r="K304" s="57">
        <f t="shared" si="167"/>
        <v>8.5591479187379996E-13</v>
      </c>
      <c r="L304" s="57">
        <f t="shared" si="168"/>
        <v>-8.5591479187379996E-13</v>
      </c>
      <c r="M304" s="58">
        <f t="shared" si="150"/>
        <v>0</v>
      </c>
      <c r="N304" s="56">
        <f t="shared" si="169"/>
        <v>0</v>
      </c>
      <c r="O304" s="57">
        <f t="shared" si="170"/>
        <v>0</v>
      </c>
      <c r="P304" s="57">
        <f t="shared" si="171"/>
        <v>0</v>
      </c>
      <c r="Q304" s="58">
        <f t="shared" si="151"/>
        <v>0</v>
      </c>
      <c r="R304" s="84">
        <f t="shared" si="172"/>
        <v>186476.87146137512</v>
      </c>
      <c r="S304" s="85">
        <f t="shared" si="173"/>
        <v>2132.5558829014208</v>
      </c>
      <c r="T304" s="86">
        <f t="shared" si="152"/>
        <v>543.89087509567742</v>
      </c>
      <c r="U304" s="87">
        <f t="shared" si="174"/>
        <v>2676.4467579970983</v>
      </c>
      <c r="V304" s="84">
        <f t="shared" si="175"/>
        <v>0</v>
      </c>
      <c r="W304" s="85">
        <f t="shared" si="176"/>
        <v>0</v>
      </c>
      <c r="X304" s="86">
        <f t="shared" si="153"/>
        <v>0</v>
      </c>
      <c r="Y304" s="87">
        <f t="shared" si="177"/>
        <v>0</v>
      </c>
      <c r="Z304" s="101">
        <f t="shared" si="178"/>
        <v>0</v>
      </c>
      <c r="AA304" s="85">
        <f t="shared" si="179"/>
        <v>0</v>
      </c>
      <c r="AB304" s="86">
        <f t="shared" si="154"/>
        <v>0</v>
      </c>
      <c r="AC304" s="87">
        <f t="shared" si="180"/>
        <v>0</v>
      </c>
      <c r="AD304" s="132">
        <f t="shared" si="183"/>
        <v>0</v>
      </c>
      <c r="AE304" s="132">
        <f t="shared" si="155"/>
        <v>0</v>
      </c>
      <c r="AF304" s="132">
        <f t="shared" si="181"/>
        <v>0</v>
      </c>
      <c r="AG304" s="133">
        <f t="shared" si="156"/>
        <v>0</v>
      </c>
      <c r="AH304" s="124">
        <f t="shared" si="182"/>
        <v>0</v>
      </c>
      <c r="AI304" s="125">
        <f t="shared" si="157"/>
        <v>0</v>
      </c>
      <c r="AJ304" s="125">
        <v>0</v>
      </c>
      <c r="AK304" s="126">
        <f t="shared" si="158"/>
        <v>0</v>
      </c>
      <c r="AL304" s="22">
        <f t="shared" si="159"/>
        <v>277960.81918573967</v>
      </c>
      <c r="AM304" s="22">
        <f t="shared" si="159"/>
        <v>3264.5337448567889</v>
      </c>
      <c r="AN304" s="22">
        <f t="shared" si="159"/>
        <v>627.75116050967767</v>
      </c>
      <c r="AO304" s="23">
        <f t="shared" si="147"/>
        <v>3892.2849053664668</v>
      </c>
    </row>
    <row r="305" spans="1:41" x14ac:dyDescent="0.25">
      <c r="A305" s="7">
        <v>284</v>
      </c>
      <c r="B305" s="56">
        <f t="shared" si="160"/>
        <v>90351.969862409431</v>
      </c>
      <c r="C305" s="57">
        <f t="shared" si="161"/>
        <v>1133.0155083288264</v>
      </c>
      <c r="D305" s="57">
        <f t="shared" si="162"/>
        <v>82.822639040541986</v>
      </c>
      <c r="E305" s="58">
        <f t="shared" si="148"/>
        <v>1215.8381473693685</v>
      </c>
      <c r="F305" s="56">
        <f t="shared" si="163"/>
        <v>0</v>
      </c>
      <c r="G305" s="57">
        <f t="shared" si="164"/>
        <v>0</v>
      </c>
      <c r="H305" s="57">
        <f t="shared" si="165"/>
        <v>0</v>
      </c>
      <c r="I305" s="58">
        <f t="shared" si="149"/>
        <v>0</v>
      </c>
      <c r="J305" s="56">
        <f t="shared" si="166"/>
        <v>-2.5763035235401378E-10</v>
      </c>
      <c r="K305" s="57">
        <f t="shared" si="167"/>
        <v>8.5876784118004602E-13</v>
      </c>
      <c r="L305" s="57">
        <f t="shared" si="168"/>
        <v>-8.5876784118004602E-13</v>
      </c>
      <c r="M305" s="58">
        <f t="shared" si="150"/>
        <v>0</v>
      </c>
      <c r="N305" s="56">
        <f t="shared" si="169"/>
        <v>0</v>
      </c>
      <c r="O305" s="57">
        <f t="shared" si="170"/>
        <v>0</v>
      </c>
      <c r="P305" s="57">
        <f t="shared" si="171"/>
        <v>0</v>
      </c>
      <c r="Q305" s="58">
        <f t="shared" si="151"/>
        <v>0</v>
      </c>
      <c r="R305" s="84">
        <f t="shared" si="172"/>
        <v>184651.55610443783</v>
      </c>
      <c r="S305" s="85">
        <f t="shared" si="173"/>
        <v>2142.3404639558166</v>
      </c>
      <c r="T305" s="86">
        <f t="shared" si="152"/>
        <v>538.56703863794371</v>
      </c>
      <c r="U305" s="87">
        <f t="shared" si="174"/>
        <v>2680.9075025937605</v>
      </c>
      <c r="V305" s="84">
        <f t="shared" si="175"/>
        <v>0</v>
      </c>
      <c r="W305" s="85">
        <f t="shared" si="176"/>
        <v>0</v>
      </c>
      <c r="X305" s="86">
        <f t="shared" si="153"/>
        <v>0</v>
      </c>
      <c r="Y305" s="87">
        <f t="shared" si="177"/>
        <v>0</v>
      </c>
      <c r="Z305" s="101">
        <f t="shared" si="178"/>
        <v>0</v>
      </c>
      <c r="AA305" s="85">
        <f t="shared" si="179"/>
        <v>0</v>
      </c>
      <c r="AB305" s="86">
        <f t="shared" si="154"/>
        <v>0</v>
      </c>
      <c r="AC305" s="87">
        <f t="shared" si="180"/>
        <v>0</v>
      </c>
      <c r="AD305" s="132">
        <f t="shared" si="183"/>
        <v>0</v>
      </c>
      <c r="AE305" s="132">
        <f t="shared" si="155"/>
        <v>0</v>
      </c>
      <c r="AF305" s="132">
        <f t="shared" si="181"/>
        <v>0</v>
      </c>
      <c r="AG305" s="133">
        <f t="shared" si="156"/>
        <v>0</v>
      </c>
      <c r="AH305" s="124">
        <f t="shared" si="182"/>
        <v>0</v>
      </c>
      <c r="AI305" s="125">
        <f t="shared" si="157"/>
        <v>0</v>
      </c>
      <c r="AJ305" s="125">
        <v>0</v>
      </c>
      <c r="AK305" s="126">
        <f t="shared" si="158"/>
        <v>0</v>
      </c>
      <c r="AL305" s="22">
        <f t="shared" si="159"/>
        <v>275003.52596684697</v>
      </c>
      <c r="AM305" s="22">
        <f t="shared" si="159"/>
        <v>3275.3559722846439</v>
      </c>
      <c r="AN305" s="22">
        <f t="shared" si="159"/>
        <v>621.38967767848487</v>
      </c>
      <c r="AO305" s="23">
        <f t="shared" si="147"/>
        <v>3896.7456499631289</v>
      </c>
    </row>
    <row r="306" spans="1:41" x14ac:dyDescent="0.25">
      <c r="A306" s="7">
        <v>285</v>
      </c>
      <c r="B306" s="56">
        <f t="shared" si="160"/>
        <v>89218.954354080604</v>
      </c>
      <c r="C306" s="57">
        <f t="shared" si="161"/>
        <v>1134.054105878128</v>
      </c>
      <c r="D306" s="57">
        <f t="shared" si="162"/>
        <v>81.784041491240558</v>
      </c>
      <c r="E306" s="58">
        <f t="shared" si="148"/>
        <v>1215.8381473693685</v>
      </c>
      <c r="F306" s="56">
        <f t="shared" si="163"/>
        <v>0</v>
      </c>
      <c r="G306" s="57">
        <f t="shared" si="164"/>
        <v>0</v>
      </c>
      <c r="H306" s="57">
        <f t="shared" si="165"/>
        <v>0</v>
      </c>
      <c r="I306" s="58">
        <f t="shared" si="149"/>
        <v>0</v>
      </c>
      <c r="J306" s="56">
        <f t="shared" si="166"/>
        <v>-2.584891201951938E-10</v>
      </c>
      <c r="K306" s="57">
        <f t="shared" si="167"/>
        <v>8.6163040065064608E-13</v>
      </c>
      <c r="L306" s="57">
        <f t="shared" si="168"/>
        <v>-8.6163040065064608E-13</v>
      </c>
      <c r="M306" s="58">
        <f t="shared" si="150"/>
        <v>0</v>
      </c>
      <c r="N306" s="56">
        <f t="shared" si="169"/>
        <v>0</v>
      </c>
      <c r="O306" s="57">
        <f t="shared" si="170"/>
        <v>0</v>
      </c>
      <c r="P306" s="57">
        <f t="shared" si="171"/>
        <v>0</v>
      </c>
      <c r="Q306" s="58">
        <f t="shared" si="151"/>
        <v>0</v>
      </c>
      <c r="R306" s="84">
        <f t="shared" si="172"/>
        <v>182813.39766654948</v>
      </c>
      <c r="S306" s="85">
        <f t="shared" si="173"/>
        <v>2152.1699385706474</v>
      </c>
      <c r="T306" s="86">
        <f t="shared" si="152"/>
        <v>533.20574319410264</v>
      </c>
      <c r="U306" s="87">
        <f t="shared" si="174"/>
        <v>2685.37568176475</v>
      </c>
      <c r="V306" s="84">
        <f t="shared" si="175"/>
        <v>0</v>
      </c>
      <c r="W306" s="85">
        <f t="shared" si="176"/>
        <v>0</v>
      </c>
      <c r="X306" s="86">
        <f t="shared" si="153"/>
        <v>0</v>
      </c>
      <c r="Y306" s="87">
        <f t="shared" si="177"/>
        <v>0</v>
      </c>
      <c r="Z306" s="101">
        <f t="shared" si="178"/>
        <v>0</v>
      </c>
      <c r="AA306" s="85">
        <f t="shared" si="179"/>
        <v>0</v>
      </c>
      <c r="AB306" s="86">
        <f t="shared" si="154"/>
        <v>0</v>
      </c>
      <c r="AC306" s="87">
        <f t="shared" si="180"/>
        <v>0</v>
      </c>
      <c r="AD306" s="132">
        <f t="shared" si="183"/>
        <v>0</v>
      </c>
      <c r="AE306" s="132">
        <f t="shared" si="155"/>
        <v>0</v>
      </c>
      <c r="AF306" s="132">
        <f t="shared" si="181"/>
        <v>0</v>
      </c>
      <c r="AG306" s="133">
        <f t="shared" si="156"/>
        <v>0</v>
      </c>
      <c r="AH306" s="124">
        <f t="shared" si="182"/>
        <v>0</v>
      </c>
      <c r="AI306" s="125">
        <f t="shared" si="157"/>
        <v>0</v>
      </c>
      <c r="AJ306" s="125">
        <v>0</v>
      </c>
      <c r="AK306" s="126">
        <f t="shared" si="158"/>
        <v>0</v>
      </c>
      <c r="AL306" s="22">
        <f t="shared" si="159"/>
        <v>272032.3520206298</v>
      </c>
      <c r="AM306" s="22">
        <f t="shared" si="159"/>
        <v>3286.2240444487761</v>
      </c>
      <c r="AN306" s="22">
        <f t="shared" si="159"/>
        <v>614.98978468534233</v>
      </c>
      <c r="AO306" s="23">
        <f t="shared" si="147"/>
        <v>3901.2138291341184</v>
      </c>
    </row>
    <row r="307" spans="1:41" x14ac:dyDescent="0.25">
      <c r="A307" s="7">
        <v>286</v>
      </c>
      <c r="B307" s="56">
        <f t="shared" si="160"/>
        <v>88084.900248202481</v>
      </c>
      <c r="C307" s="57">
        <f t="shared" si="161"/>
        <v>1135.0936554751829</v>
      </c>
      <c r="D307" s="57">
        <f t="shared" si="162"/>
        <v>80.744491894185614</v>
      </c>
      <c r="E307" s="58">
        <f t="shared" si="148"/>
        <v>1215.8381473693685</v>
      </c>
      <c r="F307" s="56">
        <f t="shared" si="163"/>
        <v>0</v>
      </c>
      <c r="G307" s="57">
        <f t="shared" si="164"/>
        <v>0</v>
      </c>
      <c r="H307" s="57">
        <f t="shared" si="165"/>
        <v>0</v>
      </c>
      <c r="I307" s="58">
        <f t="shared" si="149"/>
        <v>0</v>
      </c>
      <c r="J307" s="56">
        <f t="shared" si="166"/>
        <v>-2.5935075059584443E-10</v>
      </c>
      <c r="K307" s="57">
        <f t="shared" si="167"/>
        <v>8.6450250198614813E-13</v>
      </c>
      <c r="L307" s="57">
        <f t="shared" si="168"/>
        <v>-8.6450250198614813E-13</v>
      </c>
      <c r="M307" s="58">
        <f t="shared" si="150"/>
        <v>0</v>
      </c>
      <c r="N307" s="56">
        <f t="shared" si="169"/>
        <v>0</v>
      </c>
      <c r="O307" s="57">
        <f t="shared" si="170"/>
        <v>0</v>
      </c>
      <c r="P307" s="57">
        <f t="shared" si="171"/>
        <v>0</v>
      </c>
      <c r="Q307" s="58">
        <f t="shared" si="151"/>
        <v>0</v>
      </c>
      <c r="R307" s="84">
        <f t="shared" si="172"/>
        <v>180962.32977419216</v>
      </c>
      <c r="S307" s="85">
        <f t="shared" si="173"/>
        <v>2162.0445127262974</v>
      </c>
      <c r="T307" s="86">
        <f t="shared" si="152"/>
        <v>527.8067951747272</v>
      </c>
      <c r="U307" s="87">
        <f t="shared" si="174"/>
        <v>2689.8513079010245</v>
      </c>
      <c r="V307" s="84">
        <f t="shared" si="175"/>
        <v>0</v>
      </c>
      <c r="W307" s="85">
        <f t="shared" si="176"/>
        <v>0</v>
      </c>
      <c r="X307" s="86">
        <f t="shared" si="153"/>
        <v>0</v>
      </c>
      <c r="Y307" s="87">
        <f t="shared" si="177"/>
        <v>0</v>
      </c>
      <c r="Z307" s="101">
        <f t="shared" si="178"/>
        <v>0</v>
      </c>
      <c r="AA307" s="85">
        <f t="shared" si="179"/>
        <v>0</v>
      </c>
      <c r="AB307" s="86">
        <f t="shared" si="154"/>
        <v>0</v>
      </c>
      <c r="AC307" s="87">
        <f t="shared" si="180"/>
        <v>0</v>
      </c>
      <c r="AD307" s="132">
        <f t="shared" si="183"/>
        <v>0</v>
      </c>
      <c r="AE307" s="132">
        <f t="shared" si="155"/>
        <v>0</v>
      </c>
      <c r="AF307" s="132">
        <f t="shared" si="181"/>
        <v>0</v>
      </c>
      <c r="AG307" s="133">
        <f t="shared" si="156"/>
        <v>0</v>
      </c>
      <c r="AH307" s="124">
        <f t="shared" si="182"/>
        <v>0</v>
      </c>
      <c r="AI307" s="125">
        <f t="shared" si="157"/>
        <v>0</v>
      </c>
      <c r="AJ307" s="125">
        <v>0</v>
      </c>
      <c r="AK307" s="126">
        <f t="shared" si="158"/>
        <v>0</v>
      </c>
      <c r="AL307" s="22">
        <f t="shared" si="159"/>
        <v>269047.23002239439</v>
      </c>
      <c r="AM307" s="22">
        <f t="shared" si="159"/>
        <v>3297.1381682014812</v>
      </c>
      <c r="AN307" s="22">
        <f t="shared" si="159"/>
        <v>608.55128706891196</v>
      </c>
      <c r="AO307" s="23">
        <f t="shared" si="147"/>
        <v>3905.689455270393</v>
      </c>
    </row>
    <row r="308" spans="1:41" x14ac:dyDescent="0.25">
      <c r="A308" s="7">
        <v>287</v>
      </c>
      <c r="B308" s="56">
        <f t="shared" si="160"/>
        <v>86949.806592727298</v>
      </c>
      <c r="C308" s="57">
        <f t="shared" si="161"/>
        <v>1136.1341579927018</v>
      </c>
      <c r="D308" s="57">
        <f t="shared" si="162"/>
        <v>79.703989376666698</v>
      </c>
      <c r="E308" s="58">
        <f t="shared" si="148"/>
        <v>1215.8381473693685</v>
      </c>
      <c r="F308" s="56">
        <f t="shared" si="163"/>
        <v>0</v>
      </c>
      <c r="G308" s="57">
        <f t="shared" si="164"/>
        <v>0</v>
      </c>
      <c r="H308" s="57">
        <f t="shared" si="165"/>
        <v>0</v>
      </c>
      <c r="I308" s="58">
        <f t="shared" si="149"/>
        <v>0</v>
      </c>
      <c r="J308" s="56">
        <f t="shared" si="166"/>
        <v>-2.6021525309783057E-10</v>
      </c>
      <c r="K308" s="57">
        <f t="shared" si="167"/>
        <v>8.6738417699276864E-13</v>
      </c>
      <c r="L308" s="57">
        <f t="shared" si="168"/>
        <v>-8.6738417699276864E-13</v>
      </c>
      <c r="M308" s="58">
        <f t="shared" si="150"/>
        <v>0</v>
      </c>
      <c r="N308" s="56">
        <f t="shared" si="169"/>
        <v>0</v>
      </c>
      <c r="O308" s="57">
        <f t="shared" si="170"/>
        <v>0</v>
      </c>
      <c r="P308" s="57">
        <f t="shared" si="171"/>
        <v>0</v>
      </c>
      <c r="Q308" s="58">
        <f t="shared" si="151"/>
        <v>0</v>
      </c>
      <c r="R308" s="84">
        <f t="shared" si="172"/>
        <v>179098.28573690163</v>
      </c>
      <c r="S308" s="85">
        <f t="shared" si="173"/>
        <v>2171.9643933482298</v>
      </c>
      <c r="T308" s="86">
        <f t="shared" si="152"/>
        <v>522.37000006596315</v>
      </c>
      <c r="U308" s="87">
        <f t="shared" si="174"/>
        <v>2694.3343934141931</v>
      </c>
      <c r="V308" s="84">
        <f t="shared" si="175"/>
        <v>0</v>
      </c>
      <c r="W308" s="85">
        <f t="shared" si="176"/>
        <v>0</v>
      </c>
      <c r="X308" s="86">
        <f t="shared" si="153"/>
        <v>0</v>
      </c>
      <c r="Y308" s="87">
        <f t="shared" si="177"/>
        <v>0</v>
      </c>
      <c r="Z308" s="101">
        <f t="shared" si="178"/>
        <v>0</v>
      </c>
      <c r="AA308" s="85">
        <f t="shared" si="179"/>
        <v>0</v>
      </c>
      <c r="AB308" s="86">
        <f t="shared" si="154"/>
        <v>0</v>
      </c>
      <c r="AC308" s="87">
        <f t="shared" si="180"/>
        <v>0</v>
      </c>
      <c r="AD308" s="132">
        <f t="shared" si="183"/>
        <v>0</v>
      </c>
      <c r="AE308" s="132">
        <f t="shared" si="155"/>
        <v>0</v>
      </c>
      <c r="AF308" s="132">
        <f t="shared" si="181"/>
        <v>0</v>
      </c>
      <c r="AG308" s="133">
        <f t="shared" si="156"/>
        <v>0</v>
      </c>
      <c r="AH308" s="124">
        <f t="shared" si="182"/>
        <v>0</v>
      </c>
      <c r="AI308" s="125">
        <f t="shared" si="157"/>
        <v>0</v>
      </c>
      <c r="AJ308" s="125">
        <v>0</v>
      </c>
      <c r="AK308" s="126">
        <f t="shared" si="158"/>
        <v>0</v>
      </c>
      <c r="AL308" s="22">
        <f t="shared" si="159"/>
        <v>266048.09232962865</v>
      </c>
      <c r="AM308" s="22">
        <f t="shared" si="159"/>
        <v>3308.0985513409323</v>
      </c>
      <c r="AN308" s="22">
        <f t="shared" si="159"/>
        <v>602.073989442629</v>
      </c>
      <c r="AO308" s="23">
        <f t="shared" si="147"/>
        <v>3910.1725407835615</v>
      </c>
    </row>
    <row r="309" spans="1:41" x14ac:dyDescent="0.25">
      <c r="A309" s="7">
        <v>288</v>
      </c>
      <c r="B309" s="56">
        <f t="shared" si="160"/>
        <v>85813.672434734603</v>
      </c>
      <c r="C309" s="57">
        <f t="shared" si="161"/>
        <v>1137.1756143041951</v>
      </c>
      <c r="D309" s="57">
        <f t="shared" si="162"/>
        <v>78.662533065173392</v>
      </c>
      <c r="E309" s="58">
        <f t="shared" si="148"/>
        <v>1215.8381473693685</v>
      </c>
      <c r="F309" s="56">
        <f t="shared" si="163"/>
        <v>0</v>
      </c>
      <c r="G309" s="57">
        <f t="shared" si="164"/>
        <v>0</v>
      </c>
      <c r="H309" s="57">
        <f t="shared" si="165"/>
        <v>0</v>
      </c>
      <c r="I309" s="58">
        <f t="shared" si="149"/>
        <v>0</v>
      </c>
      <c r="J309" s="56">
        <f t="shared" si="166"/>
        <v>-2.6108263727482335E-10</v>
      </c>
      <c r="K309" s="57">
        <f t="shared" si="167"/>
        <v>8.7027545758274458E-13</v>
      </c>
      <c r="L309" s="57">
        <f t="shared" si="168"/>
        <v>-8.7027545758274458E-13</v>
      </c>
      <c r="M309" s="58">
        <f t="shared" si="150"/>
        <v>0</v>
      </c>
      <c r="N309" s="56">
        <f t="shared" si="169"/>
        <v>0</v>
      </c>
      <c r="O309" s="57">
        <f t="shared" si="170"/>
        <v>0</v>
      </c>
      <c r="P309" s="57">
        <f t="shared" si="171"/>
        <v>0</v>
      </c>
      <c r="Q309" s="58">
        <f t="shared" si="151"/>
        <v>0</v>
      </c>
      <c r="R309" s="84">
        <f t="shared" si="172"/>
        <v>177221.19854579266</v>
      </c>
      <c r="S309" s="85">
        <f t="shared" si="173"/>
        <v>2181.9297883113218</v>
      </c>
      <c r="T309" s="86">
        <f t="shared" si="152"/>
        <v>516.89516242522859</v>
      </c>
      <c r="U309" s="87">
        <f t="shared" si="174"/>
        <v>2698.8249507365504</v>
      </c>
      <c r="V309" s="84">
        <f t="shared" si="175"/>
        <v>0</v>
      </c>
      <c r="W309" s="85">
        <f t="shared" si="176"/>
        <v>0</v>
      </c>
      <c r="X309" s="86">
        <f t="shared" si="153"/>
        <v>0</v>
      </c>
      <c r="Y309" s="87">
        <f t="shared" si="177"/>
        <v>0</v>
      </c>
      <c r="Z309" s="101">
        <f t="shared" si="178"/>
        <v>0</v>
      </c>
      <c r="AA309" s="85">
        <f t="shared" si="179"/>
        <v>0</v>
      </c>
      <c r="AB309" s="86">
        <f t="shared" si="154"/>
        <v>0</v>
      </c>
      <c r="AC309" s="87">
        <f t="shared" si="180"/>
        <v>0</v>
      </c>
      <c r="AD309" s="132">
        <f t="shared" si="183"/>
        <v>0</v>
      </c>
      <c r="AE309" s="132">
        <f t="shared" si="155"/>
        <v>0</v>
      </c>
      <c r="AF309" s="132">
        <f t="shared" si="181"/>
        <v>0</v>
      </c>
      <c r="AG309" s="133">
        <f t="shared" si="156"/>
        <v>0</v>
      </c>
      <c r="AH309" s="124">
        <f t="shared" si="182"/>
        <v>0</v>
      </c>
      <c r="AI309" s="125">
        <f t="shared" si="157"/>
        <v>0</v>
      </c>
      <c r="AJ309" s="125">
        <v>0</v>
      </c>
      <c r="AK309" s="126">
        <f t="shared" si="158"/>
        <v>0</v>
      </c>
      <c r="AL309" s="22">
        <f t="shared" si="159"/>
        <v>263034.87098052702</v>
      </c>
      <c r="AM309" s="22">
        <f t="shared" si="159"/>
        <v>3319.105402615518</v>
      </c>
      <c r="AN309" s="22">
        <f t="shared" si="159"/>
        <v>595.5576954904011</v>
      </c>
      <c r="AO309" s="23">
        <f t="shared" si="147"/>
        <v>3914.6630981059188</v>
      </c>
    </row>
    <row r="310" spans="1:41" x14ac:dyDescent="0.25">
      <c r="A310" s="7">
        <v>289</v>
      </c>
      <c r="B310" s="56">
        <f t="shared" si="160"/>
        <v>84676.496820430402</v>
      </c>
      <c r="C310" s="57">
        <f t="shared" si="161"/>
        <v>1138.2180252839739</v>
      </c>
      <c r="D310" s="57">
        <f t="shared" si="162"/>
        <v>77.620122085394542</v>
      </c>
      <c r="E310" s="58">
        <f t="shared" si="148"/>
        <v>1215.8381473693685</v>
      </c>
      <c r="F310" s="56">
        <f t="shared" si="163"/>
        <v>0</v>
      </c>
      <c r="G310" s="57">
        <f t="shared" si="164"/>
        <v>0</v>
      </c>
      <c r="H310" s="57">
        <f t="shared" si="165"/>
        <v>0</v>
      </c>
      <c r="I310" s="58">
        <f t="shared" si="149"/>
        <v>0</v>
      </c>
      <c r="J310" s="56">
        <f t="shared" si="166"/>
        <v>-2.6195291273240607E-10</v>
      </c>
      <c r="K310" s="57">
        <f t="shared" si="167"/>
        <v>8.731763757746869E-13</v>
      </c>
      <c r="L310" s="57">
        <f t="shared" si="168"/>
        <v>-8.731763757746869E-13</v>
      </c>
      <c r="M310" s="58">
        <f t="shared" si="150"/>
        <v>0</v>
      </c>
      <c r="N310" s="56">
        <f t="shared" si="169"/>
        <v>0</v>
      </c>
      <c r="O310" s="57">
        <f t="shared" si="170"/>
        <v>0</v>
      </c>
      <c r="P310" s="57">
        <f t="shared" si="171"/>
        <v>0</v>
      </c>
      <c r="Q310" s="58">
        <f t="shared" si="151"/>
        <v>0</v>
      </c>
      <c r="R310" s="84">
        <f t="shared" si="172"/>
        <v>175331.00087207713</v>
      </c>
      <c r="S310" s="85">
        <f t="shared" si="173"/>
        <v>2191.9409064442198</v>
      </c>
      <c r="T310" s="86">
        <f t="shared" si="152"/>
        <v>511.38208587689167</v>
      </c>
      <c r="U310" s="87">
        <f t="shared" si="174"/>
        <v>2703.3229923211115</v>
      </c>
      <c r="V310" s="84">
        <f t="shared" si="175"/>
        <v>0</v>
      </c>
      <c r="W310" s="85">
        <f t="shared" si="176"/>
        <v>0</v>
      </c>
      <c r="X310" s="86">
        <f t="shared" si="153"/>
        <v>0</v>
      </c>
      <c r="Y310" s="87">
        <f t="shared" si="177"/>
        <v>0</v>
      </c>
      <c r="Z310" s="101">
        <f t="shared" si="178"/>
        <v>0</v>
      </c>
      <c r="AA310" s="85">
        <f t="shared" si="179"/>
        <v>0</v>
      </c>
      <c r="AB310" s="86">
        <f t="shared" si="154"/>
        <v>0</v>
      </c>
      <c r="AC310" s="87">
        <f t="shared" si="180"/>
        <v>0</v>
      </c>
      <c r="AD310" s="132">
        <f t="shared" si="183"/>
        <v>0</v>
      </c>
      <c r="AE310" s="132">
        <f t="shared" si="155"/>
        <v>0</v>
      </c>
      <c r="AF310" s="132">
        <f t="shared" si="181"/>
        <v>0</v>
      </c>
      <c r="AG310" s="133">
        <f t="shared" si="156"/>
        <v>0</v>
      </c>
      <c r="AH310" s="124">
        <f t="shared" si="182"/>
        <v>0</v>
      </c>
      <c r="AI310" s="125">
        <f t="shared" si="157"/>
        <v>0</v>
      </c>
      <c r="AJ310" s="125">
        <v>0</v>
      </c>
      <c r="AK310" s="126">
        <f t="shared" si="158"/>
        <v>0</v>
      </c>
      <c r="AL310" s="22">
        <f t="shared" si="159"/>
        <v>260007.49769250728</v>
      </c>
      <c r="AM310" s="22">
        <f t="shared" si="159"/>
        <v>3330.1589317281946</v>
      </c>
      <c r="AN310" s="22">
        <f t="shared" si="159"/>
        <v>589.0022079622853</v>
      </c>
      <c r="AO310" s="23">
        <f t="shared" si="147"/>
        <v>3919.16113969048</v>
      </c>
    </row>
    <row r="311" spans="1:41" x14ac:dyDescent="0.25">
      <c r="A311" s="7">
        <v>290</v>
      </c>
      <c r="B311" s="56">
        <f t="shared" si="160"/>
        <v>83538.278795146427</v>
      </c>
      <c r="C311" s="57">
        <f t="shared" si="161"/>
        <v>1139.2613918071509</v>
      </c>
      <c r="D311" s="57">
        <f t="shared" si="162"/>
        <v>76.576755562217571</v>
      </c>
      <c r="E311" s="58">
        <f t="shared" si="148"/>
        <v>1215.8381473693685</v>
      </c>
      <c r="F311" s="56">
        <f t="shared" si="163"/>
        <v>0</v>
      </c>
      <c r="G311" s="57">
        <f t="shared" si="164"/>
        <v>0</v>
      </c>
      <c r="H311" s="57">
        <f t="shared" si="165"/>
        <v>0</v>
      </c>
      <c r="I311" s="58">
        <f t="shared" si="149"/>
        <v>0</v>
      </c>
      <c r="J311" s="56">
        <f t="shared" si="166"/>
        <v>-2.6282608910818077E-10</v>
      </c>
      <c r="K311" s="57">
        <f t="shared" si="167"/>
        <v>8.7608696369393598E-13</v>
      </c>
      <c r="L311" s="57">
        <f t="shared" si="168"/>
        <v>-8.7608696369393598E-13</v>
      </c>
      <c r="M311" s="58">
        <f t="shared" si="150"/>
        <v>0</v>
      </c>
      <c r="N311" s="56">
        <f t="shared" si="169"/>
        <v>0</v>
      </c>
      <c r="O311" s="57">
        <f t="shared" si="170"/>
        <v>0</v>
      </c>
      <c r="P311" s="57">
        <f t="shared" si="171"/>
        <v>0</v>
      </c>
      <c r="Q311" s="58">
        <f t="shared" si="151"/>
        <v>0</v>
      </c>
      <c r="R311" s="84">
        <f t="shared" si="172"/>
        <v>173427.62506557564</v>
      </c>
      <c r="S311" s="85">
        <f t="shared" si="173"/>
        <v>2201.9979575337179</v>
      </c>
      <c r="T311" s="86">
        <f t="shared" si="152"/>
        <v>505.83057310792901</v>
      </c>
      <c r="U311" s="87">
        <f t="shared" si="174"/>
        <v>2707.8285306416469</v>
      </c>
      <c r="V311" s="84">
        <f t="shared" si="175"/>
        <v>0</v>
      </c>
      <c r="W311" s="85">
        <f t="shared" si="176"/>
        <v>0</v>
      </c>
      <c r="X311" s="86">
        <f t="shared" si="153"/>
        <v>0</v>
      </c>
      <c r="Y311" s="87">
        <f t="shared" si="177"/>
        <v>0</v>
      </c>
      <c r="Z311" s="101">
        <f t="shared" si="178"/>
        <v>0</v>
      </c>
      <c r="AA311" s="85">
        <f t="shared" si="179"/>
        <v>0</v>
      </c>
      <c r="AB311" s="86">
        <f t="shared" si="154"/>
        <v>0</v>
      </c>
      <c r="AC311" s="87">
        <f t="shared" si="180"/>
        <v>0</v>
      </c>
      <c r="AD311" s="132">
        <f t="shared" si="183"/>
        <v>0</v>
      </c>
      <c r="AE311" s="132">
        <f t="shared" si="155"/>
        <v>0</v>
      </c>
      <c r="AF311" s="132">
        <f t="shared" si="181"/>
        <v>0</v>
      </c>
      <c r="AG311" s="133">
        <f t="shared" si="156"/>
        <v>0</v>
      </c>
      <c r="AH311" s="124">
        <f t="shared" si="182"/>
        <v>0</v>
      </c>
      <c r="AI311" s="125">
        <f t="shared" si="157"/>
        <v>0</v>
      </c>
      <c r="AJ311" s="125">
        <v>0</v>
      </c>
      <c r="AK311" s="126">
        <f t="shared" si="158"/>
        <v>0</v>
      </c>
      <c r="AL311" s="22">
        <f t="shared" si="159"/>
        <v>256965.9038607218</v>
      </c>
      <c r="AM311" s="22">
        <f t="shared" si="159"/>
        <v>3341.2593493408694</v>
      </c>
      <c r="AN311" s="22">
        <f t="shared" si="159"/>
        <v>582.40732867014572</v>
      </c>
      <c r="AO311" s="23">
        <f t="shared" si="147"/>
        <v>3923.6666780110154</v>
      </c>
    </row>
    <row r="312" spans="1:41" x14ac:dyDescent="0.25">
      <c r="A312" s="7">
        <v>291</v>
      </c>
      <c r="B312" s="56">
        <f t="shared" si="160"/>
        <v>82399.017403339283</v>
      </c>
      <c r="C312" s="57">
        <f t="shared" si="161"/>
        <v>1140.3057147496409</v>
      </c>
      <c r="D312" s="57">
        <f t="shared" si="162"/>
        <v>75.532432619727686</v>
      </c>
      <c r="E312" s="58">
        <f t="shared" si="148"/>
        <v>1215.8381473693685</v>
      </c>
      <c r="F312" s="56">
        <f t="shared" si="163"/>
        <v>0</v>
      </c>
      <c r="G312" s="57">
        <f t="shared" si="164"/>
        <v>0</v>
      </c>
      <c r="H312" s="57">
        <f t="shared" si="165"/>
        <v>0</v>
      </c>
      <c r="I312" s="58">
        <f t="shared" si="149"/>
        <v>0</v>
      </c>
      <c r="J312" s="56">
        <f t="shared" si="166"/>
        <v>-2.637021760718747E-10</v>
      </c>
      <c r="K312" s="57">
        <f t="shared" si="167"/>
        <v>8.7900725357291571E-13</v>
      </c>
      <c r="L312" s="57">
        <f t="shared" si="168"/>
        <v>-8.7900725357291571E-13</v>
      </c>
      <c r="M312" s="58">
        <f t="shared" si="150"/>
        <v>0</v>
      </c>
      <c r="N312" s="56">
        <f t="shared" si="169"/>
        <v>0</v>
      </c>
      <c r="O312" s="57">
        <f t="shared" si="170"/>
        <v>0</v>
      </c>
      <c r="P312" s="57">
        <f t="shared" si="171"/>
        <v>0</v>
      </c>
      <c r="Q312" s="58">
        <f t="shared" si="151"/>
        <v>0</v>
      </c>
      <c r="R312" s="84">
        <f t="shared" si="172"/>
        <v>171511.003153222</v>
      </c>
      <c r="S312" s="85">
        <f t="shared" si="173"/>
        <v>2212.1011523291522</v>
      </c>
      <c r="T312" s="86">
        <f t="shared" si="152"/>
        <v>500.24042586356421</v>
      </c>
      <c r="U312" s="87">
        <f t="shared" si="174"/>
        <v>2712.3415781927165</v>
      </c>
      <c r="V312" s="84">
        <f t="shared" si="175"/>
        <v>0</v>
      </c>
      <c r="W312" s="85">
        <f t="shared" si="176"/>
        <v>0</v>
      </c>
      <c r="X312" s="86">
        <f t="shared" si="153"/>
        <v>0</v>
      </c>
      <c r="Y312" s="87">
        <f t="shared" si="177"/>
        <v>0</v>
      </c>
      <c r="Z312" s="101">
        <f t="shared" si="178"/>
        <v>0</v>
      </c>
      <c r="AA312" s="85">
        <f t="shared" si="179"/>
        <v>0</v>
      </c>
      <c r="AB312" s="86">
        <f t="shared" si="154"/>
        <v>0</v>
      </c>
      <c r="AC312" s="87">
        <f t="shared" si="180"/>
        <v>0</v>
      </c>
      <c r="AD312" s="132">
        <f t="shared" si="183"/>
        <v>0</v>
      </c>
      <c r="AE312" s="132">
        <f t="shared" si="155"/>
        <v>0</v>
      </c>
      <c r="AF312" s="132">
        <f t="shared" si="181"/>
        <v>0</v>
      </c>
      <c r="AG312" s="133">
        <f t="shared" si="156"/>
        <v>0</v>
      </c>
      <c r="AH312" s="124">
        <f t="shared" si="182"/>
        <v>0</v>
      </c>
      <c r="AI312" s="125">
        <f t="shared" si="157"/>
        <v>0</v>
      </c>
      <c r="AJ312" s="125">
        <v>0</v>
      </c>
      <c r="AK312" s="126">
        <f t="shared" si="158"/>
        <v>0</v>
      </c>
      <c r="AL312" s="22">
        <f t="shared" si="159"/>
        <v>253910.02055656101</v>
      </c>
      <c r="AM312" s="22">
        <f t="shared" si="159"/>
        <v>3352.4068670787938</v>
      </c>
      <c r="AN312" s="22">
        <f t="shared" si="159"/>
        <v>575.77285848329097</v>
      </c>
      <c r="AO312" s="23">
        <f t="shared" si="147"/>
        <v>3928.179725562085</v>
      </c>
    </row>
    <row r="313" spans="1:41" x14ac:dyDescent="0.25">
      <c r="A313" s="7">
        <v>292</v>
      </c>
      <c r="B313" s="56">
        <f t="shared" si="160"/>
        <v>81258.711688589639</v>
      </c>
      <c r="C313" s="57">
        <f t="shared" si="161"/>
        <v>1141.3509949881613</v>
      </c>
      <c r="D313" s="57">
        <f t="shared" si="162"/>
        <v>74.487152381207181</v>
      </c>
      <c r="E313" s="58">
        <f t="shared" si="148"/>
        <v>1215.8381473693685</v>
      </c>
      <c r="F313" s="56">
        <f t="shared" si="163"/>
        <v>0</v>
      </c>
      <c r="G313" s="57">
        <f t="shared" si="164"/>
        <v>0</v>
      </c>
      <c r="H313" s="57">
        <f t="shared" si="165"/>
        <v>0</v>
      </c>
      <c r="I313" s="58">
        <f t="shared" si="149"/>
        <v>0</v>
      </c>
      <c r="J313" s="56">
        <f t="shared" si="166"/>
        <v>-2.6458118332544759E-10</v>
      </c>
      <c r="K313" s="57">
        <f t="shared" si="167"/>
        <v>8.8193727775149203E-13</v>
      </c>
      <c r="L313" s="57">
        <f t="shared" si="168"/>
        <v>-8.8193727775149203E-13</v>
      </c>
      <c r="M313" s="58">
        <f t="shared" si="150"/>
        <v>0</v>
      </c>
      <c r="N313" s="56">
        <f t="shared" si="169"/>
        <v>0</v>
      </c>
      <c r="O313" s="57">
        <f t="shared" si="170"/>
        <v>0</v>
      </c>
      <c r="P313" s="57">
        <f t="shared" si="171"/>
        <v>0</v>
      </c>
      <c r="Q313" s="58">
        <f t="shared" si="151"/>
        <v>0</v>
      </c>
      <c r="R313" s="84">
        <f t="shared" si="172"/>
        <v>169581.066837561</v>
      </c>
      <c r="S313" s="85">
        <f t="shared" si="173"/>
        <v>2222.2507025468185</v>
      </c>
      <c r="T313" s="86">
        <f t="shared" si="152"/>
        <v>494.61144494288624</v>
      </c>
      <c r="U313" s="87">
        <f t="shared" si="174"/>
        <v>2716.8621474897045</v>
      </c>
      <c r="V313" s="84">
        <f t="shared" si="175"/>
        <v>0</v>
      </c>
      <c r="W313" s="85">
        <f t="shared" si="176"/>
        <v>0</v>
      </c>
      <c r="X313" s="86">
        <f t="shared" si="153"/>
        <v>0</v>
      </c>
      <c r="Y313" s="87">
        <f t="shared" si="177"/>
        <v>0</v>
      </c>
      <c r="Z313" s="101">
        <f t="shared" si="178"/>
        <v>0</v>
      </c>
      <c r="AA313" s="85">
        <f t="shared" si="179"/>
        <v>0</v>
      </c>
      <c r="AB313" s="86">
        <f t="shared" si="154"/>
        <v>0</v>
      </c>
      <c r="AC313" s="87">
        <f t="shared" si="180"/>
        <v>0</v>
      </c>
      <c r="AD313" s="132">
        <f t="shared" si="183"/>
        <v>0</v>
      </c>
      <c r="AE313" s="132">
        <f t="shared" si="155"/>
        <v>0</v>
      </c>
      <c r="AF313" s="132">
        <f t="shared" si="181"/>
        <v>0</v>
      </c>
      <c r="AG313" s="133">
        <f t="shared" si="156"/>
        <v>0</v>
      </c>
      <c r="AH313" s="124">
        <f t="shared" si="182"/>
        <v>0</v>
      </c>
      <c r="AI313" s="125">
        <f t="shared" si="157"/>
        <v>0</v>
      </c>
      <c r="AJ313" s="125">
        <v>0</v>
      </c>
      <c r="AK313" s="126">
        <f t="shared" si="158"/>
        <v>0</v>
      </c>
      <c r="AL313" s="22">
        <f t="shared" si="159"/>
        <v>250839.77852615039</v>
      </c>
      <c r="AM313" s="22">
        <f t="shared" si="159"/>
        <v>3363.6016975349808</v>
      </c>
      <c r="AN313" s="22">
        <f t="shared" si="159"/>
        <v>569.09859732409257</v>
      </c>
      <c r="AO313" s="23">
        <f t="shared" si="147"/>
        <v>3932.700294859073</v>
      </c>
    </row>
    <row r="314" spans="1:41" x14ac:dyDescent="0.25">
      <c r="A314" s="7">
        <v>293</v>
      </c>
      <c r="B314" s="56">
        <f t="shared" si="160"/>
        <v>80117.360693601484</v>
      </c>
      <c r="C314" s="57">
        <f t="shared" si="161"/>
        <v>1142.3972334002337</v>
      </c>
      <c r="D314" s="57">
        <f t="shared" si="162"/>
        <v>73.440913969134698</v>
      </c>
      <c r="E314" s="58">
        <f t="shared" si="148"/>
        <v>1215.8381473693685</v>
      </c>
      <c r="F314" s="56">
        <f t="shared" si="163"/>
        <v>0</v>
      </c>
      <c r="G314" s="57">
        <f t="shared" si="164"/>
        <v>0</v>
      </c>
      <c r="H314" s="57">
        <f t="shared" si="165"/>
        <v>0</v>
      </c>
      <c r="I314" s="58">
        <f t="shared" si="149"/>
        <v>0</v>
      </c>
      <c r="J314" s="56">
        <f t="shared" si="166"/>
        <v>-2.654631206031991E-10</v>
      </c>
      <c r="K314" s="57">
        <f t="shared" si="167"/>
        <v>8.8487706867733037E-13</v>
      </c>
      <c r="L314" s="57">
        <f t="shared" si="168"/>
        <v>-8.8487706867733037E-13</v>
      </c>
      <c r="M314" s="58">
        <f t="shared" si="150"/>
        <v>0</v>
      </c>
      <c r="N314" s="56">
        <f t="shared" si="169"/>
        <v>0</v>
      </c>
      <c r="O314" s="57">
        <f t="shared" si="170"/>
        <v>0</v>
      </c>
      <c r="P314" s="57">
        <f t="shared" si="171"/>
        <v>0</v>
      </c>
      <c r="Q314" s="58">
        <f t="shared" si="151"/>
        <v>0</v>
      </c>
      <c r="R314" s="84">
        <f t="shared" si="172"/>
        <v>167637.74749523919</v>
      </c>
      <c r="S314" s="85">
        <f t="shared" si="173"/>
        <v>2232.4468208744065</v>
      </c>
      <c r="T314" s="86">
        <f t="shared" si="152"/>
        <v>488.94343019444767</v>
      </c>
      <c r="U314" s="87">
        <f t="shared" si="174"/>
        <v>2721.390251068854</v>
      </c>
      <c r="V314" s="84">
        <f t="shared" si="175"/>
        <v>0</v>
      </c>
      <c r="W314" s="85">
        <f t="shared" si="176"/>
        <v>0</v>
      </c>
      <c r="X314" s="86">
        <f t="shared" si="153"/>
        <v>0</v>
      </c>
      <c r="Y314" s="87">
        <f t="shared" si="177"/>
        <v>0</v>
      </c>
      <c r="Z314" s="101">
        <f t="shared" si="178"/>
        <v>0</v>
      </c>
      <c r="AA314" s="85">
        <f t="shared" si="179"/>
        <v>0</v>
      </c>
      <c r="AB314" s="86">
        <f t="shared" si="154"/>
        <v>0</v>
      </c>
      <c r="AC314" s="87">
        <f t="shared" si="180"/>
        <v>0</v>
      </c>
      <c r="AD314" s="132">
        <f t="shared" si="183"/>
        <v>0</v>
      </c>
      <c r="AE314" s="132">
        <f t="shared" si="155"/>
        <v>0</v>
      </c>
      <c r="AF314" s="132">
        <f t="shared" si="181"/>
        <v>0</v>
      </c>
      <c r="AG314" s="133">
        <f t="shared" si="156"/>
        <v>0</v>
      </c>
      <c r="AH314" s="124">
        <f t="shared" si="182"/>
        <v>0</v>
      </c>
      <c r="AI314" s="125">
        <f t="shared" si="157"/>
        <v>0</v>
      </c>
      <c r="AJ314" s="125">
        <v>0</v>
      </c>
      <c r="AK314" s="126">
        <f t="shared" si="158"/>
        <v>0</v>
      </c>
      <c r="AL314" s="22">
        <f t="shared" si="159"/>
        <v>247755.10818884042</v>
      </c>
      <c r="AM314" s="22">
        <f t="shared" si="159"/>
        <v>3374.8440542746412</v>
      </c>
      <c r="AN314" s="22">
        <f t="shared" si="159"/>
        <v>562.38434416358155</v>
      </c>
      <c r="AO314" s="23">
        <f t="shared" si="147"/>
        <v>3937.2283984382225</v>
      </c>
    </row>
    <row r="315" spans="1:41" x14ac:dyDescent="0.25">
      <c r="A315" s="7">
        <v>294</v>
      </c>
      <c r="B315" s="56">
        <f t="shared" si="160"/>
        <v>78974.963460201252</v>
      </c>
      <c r="C315" s="57">
        <f t="shared" si="161"/>
        <v>1143.4444308641839</v>
      </c>
      <c r="D315" s="57">
        <f t="shared" si="162"/>
        <v>72.393716505184486</v>
      </c>
      <c r="E315" s="58">
        <f t="shared" si="148"/>
        <v>1215.8381473693685</v>
      </c>
      <c r="F315" s="56">
        <f t="shared" si="163"/>
        <v>0</v>
      </c>
      <c r="G315" s="57">
        <f t="shared" si="164"/>
        <v>0</v>
      </c>
      <c r="H315" s="57">
        <f t="shared" si="165"/>
        <v>0</v>
      </c>
      <c r="I315" s="58">
        <f t="shared" si="149"/>
        <v>0</v>
      </c>
      <c r="J315" s="56">
        <f t="shared" si="166"/>
        <v>-2.6634799767187644E-10</v>
      </c>
      <c r="K315" s="57">
        <f t="shared" si="167"/>
        <v>8.8782665890625482E-13</v>
      </c>
      <c r="L315" s="57">
        <f t="shared" si="168"/>
        <v>-8.8782665890625482E-13</v>
      </c>
      <c r="M315" s="58">
        <f t="shared" si="150"/>
        <v>0</v>
      </c>
      <c r="N315" s="56">
        <f t="shared" si="169"/>
        <v>0</v>
      </c>
      <c r="O315" s="57">
        <f t="shared" si="170"/>
        <v>0</v>
      </c>
      <c r="P315" s="57">
        <f t="shared" si="171"/>
        <v>0</v>
      </c>
      <c r="Q315" s="58">
        <f t="shared" si="151"/>
        <v>0</v>
      </c>
      <c r="R315" s="84">
        <f t="shared" si="172"/>
        <v>165680.97617548873</v>
      </c>
      <c r="S315" s="85">
        <f t="shared" si="173"/>
        <v>2242.6897209754602</v>
      </c>
      <c r="T315" s="86">
        <f t="shared" si="152"/>
        <v>483.23618051184212</v>
      </c>
      <c r="U315" s="87">
        <f t="shared" si="174"/>
        <v>2725.9259014873023</v>
      </c>
      <c r="V315" s="84">
        <f t="shared" si="175"/>
        <v>0</v>
      </c>
      <c r="W315" s="85">
        <f t="shared" si="176"/>
        <v>0</v>
      </c>
      <c r="X315" s="86">
        <f t="shared" si="153"/>
        <v>0</v>
      </c>
      <c r="Y315" s="87">
        <f t="shared" si="177"/>
        <v>0</v>
      </c>
      <c r="Z315" s="101">
        <f t="shared" si="178"/>
        <v>0</v>
      </c>
      <c r="AA315" s="85">
        <f t="shared" si="179"/>
        <v>0</v>
      </c>
      <c r="AB315" s="86">
        <f t="shared" si="154"/>
        <v>0</v>
      </c>
      <c r="AC315" s="87">
        <f t="shared" si="180"/>
        <v>0</v>
      </c>
      <c r="AD315" s="132">
        <f t="shared" si="183"/>
        <v>0</v>
      </c>
      <c r="AE315" s="132">
        <f t="shared" si="155"/>
        <v>0</v>
      </c>
      <c r="AF315" s="132">
        <f t="shared" si="181"/>
        <v>0</v>
      </c>
      <c r="AG315" s="133">
        <f t="shared" si="156"/>
        <v>0</v>
      </c>
      <c r="AH315" s="124">
        <f t="shared" si="182"/>
        <v>0</v>
      </c>
      <c r="AI315" s="125">
        <f t="shared" si="157"/>
        <v>0</v>
      </c>
      <c r="AJ315" s="125">
        <v>0</v>
      </c>
      <c r="AK315" s="126">
        <f t="shared" si="158"/>
        <v>0</v>
      </c>
      <c r="AL315" s="22">
        <f t="shared" si="159"/>
        <v>244655.93963568972</v>
      </c>
      <c r="AM315" s="22">
        <f t="shared" si="159"/>
        <v>3386.1341518396448</v>
      </c>
      <c r="AN315" s="22">
        <f t="shared" si="159"/>
        <v>555.62989701702577</v>
      </c>
      <c r="AO315" s="23">
        <f t="shared" si="147"/>
        <v>3941.7640488566708</v>
      </c>
    </row>
    <row r="316" spans="1:41" x14ac:dyDescent="0.25">
      <c r="A316" s="7">
        <v>295</v>
      </c>
      <c r="B316" s="56">
        <f t="shared" si="160"/>
        <v>77831.519029337069</v>
      </c>
      <c r="C316" s="57">
        <f t="shared" si="161"/>
        <v>1144.4925882591428</v>
      </c>
      <c r="D316" s="57">
        <f t="shared" si="162"/>
        <v>71.345559110225651</v>
      </c>
      <c r="E316" s="58">
        <f t="shared" si="148"/>
        <v>1215.8381473693685</v>
      </c>
      <c r="F316" s="56">
        <f t="shared" si="163"/>
        <v>0</v>
      </c>
      <c r="G316" s="57">
        <f t="shared" si="164"/>
        <v>0</v>
      </c>
      <c r="H316" s="57">
        <f t="shared" si="165"/>
        <v>0</v>
      </c>
      <c r="I316" s="58">
        <f t="shared" si="149"/>
        <v>0</v>
      </c>
      <c r="J316" s="56">
        <f t="shared" si="166"/>
        <v>-2.6723582433078267E-10</v>
      </c>
      <c r="K316" s="57">
        <f t="shared" si="167"/>
        <v>8.9078608110260892E-13</v>
      </c>
      <c r="L316" s="57">
        <f t="shared" si="168"/>
        <v>-8.9078608110260892E-13</v>
      </c>
      <c r="M316" s="58">
        <f t="shared" si="150"/>
        <v>0</v>
      </c>
      <c r="N316" s="56">
        <f t="shared" si="169"/>
        <v>0</v>
      </c>
      <c r="O316" s="57">
        <f t="shared" si="170"/>
        <v>0</v>
      </c>
      <c r="P316" s="57">
        <f t="shared" si="171"/>
        <v>0</v>
      </c>
      <c r="Q316" s="58">
        <f t="shared" si="151"/>
        <v>0</v>
      </c>
      <c r="R316" s="84">
        <f t="shared" si="172"/>
        <v>163710.68359860411</v>
      </c>
      <c r="S316" s="85">
        <f t="shared" si="173"/>
        <v>2252.9796174938529</v>
      </c>
      <c r="T316" s="86">
        <f t="shared" si="152"/>
        <v>477.48949382926202</v>
      </c>
      <c r="U316" s="87">
        <f t="shared" si="174"/>
        <v>2730.4691113231147</v>
      </c>
      <c r="V316" s="84">
        <f t="shared" si="175"/>
        <v>0</v>
      </c>
      <c r="W316" s="85">
        <f t="shared" si="176"/>
        <v>0</v>
      </c>
      <c r="X316" s="86">
        <f t="shared" si="153"/>
        <v>0</v>
      </c>
      <c r="Y316" s="87">
        <f t="shared" si="177"/>
        <v>0</v>
      </c>
      <c r="Z316" s="101">
        <f t="shared" si="178"/>
        <v>0</v>
      </c>
      <c r="AA316" s="85">
        <f t="shared" si="179"/>
        <v>0</v>
      </c>
      <c r="AB316" s="86">
        <f t="shared" si="154"/>
        <v>0</v>
      </c>
      <c r="AC316" s="87">
        <f t="shared" si="180"/>
        <v>0</v>
      </c>
      <c r="AD316" s="132">
        <f t="shared" si="183"/>
        <v>0</v>
      </c>
      <c r="AE316" s="132">
        <f t="shared" si="155"/>
        <v>0</v>
      </c>
      <c r="AF316" s="132">
        <f t="shared" si="181"/>
        <v>0</v>
      </c>
      <c r="AG316" s="133">
        <f t="shared" si="156"/>
        <v>0</v>
      </c>
      <c r="AH316" s="124">
        <f t="shared" si="182"/>
        <v>0</v>
      </c>
      <c r="AI316" s="125">
        <f t="shared" si="157"/>
        <v>0</v>
      </c>
      <c r="AJ316" s="125">
        <v>0</v>
      </c>
      <c r="AK316" s="126">
        <f t="shared" si="158"/>
        <v>0</v>
      </c>
      <c r="AL316" s="22">
        <f t="shared" si="159"/>
        <v>241542.20262794092</v>
      </c>
      <c r="AM316" s="22">
        <f t="shared" si="159"/>
        <v>3397.4722057529966</v>
      </c>
      <c r="AN316" s="22">
        <f t="shared" si="159"/>
        <v>548.83505293948679</v>
      </c>
      <c r="AO316" s="23">
        <f t="shared" si="147"/>
        <v>3946.3072586924832</v>
      </c>
    </row>
    <row r="317" spans="1:41" x14ac:dyDescent="0.25">
      <c r="A317" s="7">
        <v>296</v>
      </c>
      <c r="B317" s="56">
        <f t="shared" si="160"/>
        <v>76687.02644107792</v>
      </c>
      <c r="C317" s="57">
        <f t="shared" si="161"/>
        <v>1145.5417064650471</v>
      </c>
      <c r="D317" s="57">
        <f t="shared" si="162"/>
        <v>70.296440904321429</v>
      </c>
      <c r="E317" s="58">
        <f t="shared" si="148"/>
        <v>1215.8381473693685</v>
      </c>
      <c r="F317" s="56">
        <f t="shared" si="163"/>
        <v>0</v>
      </c>
      <c r="G317" s="57">
        <f t="shared" si="164"/>
        <v>0</v>
      </c>
      <c r="H317" s="57">
        <f t="shared" si="165"/>
        <v>0</v>
      </c>
      <c r="I317" s="58">
        <f t="shared" si="149"/>
        <v>0</v>
      </c>
      <c r="J317" s="56">
        <f t="shared" si="166"/>
        <v>-2.6812661041188526E-10</v>
      </c>
      <c r="K317" s="57">
        <f t="shared" si="167"/>
        <v>8.9375536803961763E-13</v>
      </c>
      <c r="L317" s="57">
        <f t="shared" si="168"/>
        <v>-8.9375536803961763E-13</v>
      </c>
      <c r="M317" s="58">
        <f t="shared" si="150"/>
        <v>0</v>
      </c>
      <c r="N317" s="56">
        <f t="shared" si="169"/>
        <v>0</v>
      </c>
      <c r="O317" s="57">
        <f t="shared" si="170"/>
        <v>0</v>
      </c>
      <c r="P317" s="57">
        <f t="shared" si="171"/>
        <v>0</v>
      </c>
      <c r="Q317" s="58">
        <f t="shared" si="151"/>
        <v>0</v>
      </c>
      <c r="R317" s="84">
        <f t="shared" si="172"/>
        <v>161726.80015441211</v>
      </c>
      <c r="S317" s="85">
        <f t="shared" si="173"/>
        <v>2263.3167260582845</v>
      </c>
      <c r="T317" s="86">
        <f t="shared" si="152"/>
        <v>471.70316711703532</v>
      </c>
      <c r="U317" s="87">
        <f t="shared" si="174"/>
        <v>2735.0198931753198</v>
      </c>
      <c r="V317" s="84">
        <f t="shared" si="175"/>
        <v>0</v>
      </c>
      <c r="W317" s="85">
        <f t="shared" si="176"/>
        <v>0</v>
      </c>
      <c r="X317" s="86">
        <f t="shared" si="153"/>
        <v>0</v>
      </c>
      <c r="Y317" s="87">
        <f t="shared" si="177"/>
        <v>0</v>
      </c>
      <c r="Z317" s="101">
        <f t="shared" si="178"/>
        <v>0</v>
      </c>
      <c r="AA317" s="85">
        <f t="shared" si="179"/>
        <v>0</v>
      </c>
      <c r="AB317" s="86">
        <f t="shared" si="154"/>
        <v>0</v>
      </c>
      <c r="AC317" s="87">
        <f t="shared" si="180"/>
        <v>0</v>
      </c>
      <c r="AD317" s="132">
        <f t="shared" si="183"/>
        <v>0</v>
      </c>
      <c r="AE317" s="132">
        <f t="shared" si="155"/>
        <v>0</v>
      </c>
      <c r="AF317" s="132">
        <f t="shared" si="181"/>
        <v>0</v>
      </c>
      <c r="AG317" s="133">
        <f t="shared" si="156"/>
        <v>0</v>
      </c>
      <c r="AH317" s="124">
        <f t="shared" si="182"/>
        <v>0</v>
      </c>
      <c r="AI317" s="125">
        <f t="shared" si="157"/>
        <v>0</v>
      </c>
      <c r="AJ317" s="125">
        <v>0</v>
      </c>
      <c r="AK317" s="126">
        <f t="shared" si="158"/>
        <v>0</v>
      </c>
      <c r="AL317" s="22">
        <f t="shared" si="159"/>
        <v>238413.82659548975</v>
      </c>
      <c r="AM317" s="22">
        <f t="shared" si="159"/>
        <v>3408.8584325233323</v>
      </c>
      <c r="AN317" s="22">
        <f t="shared" si="159"/>
        <v>541.99960802135581</v>
      </c>
      <c r="AO317" s="23">
        <f t="shared" si="147"/>
        <v>3950.8580405446883</v>
      </c>
    </row>
    <row r="318" spans="1:41" x14ac:dyDescent="0.25">
      <c r="A318" s="7">
        <v>297</v>
      </c>
      <c r="B318" s="56">
        <f t="shared" si="160"/>
        <v>75541.484734612866</v>
      </c>
      <c r="C318" s="57">
        <f t="shared" si="161"/>
        <v>1146.5917863626401</v>
      </c>
      <c r="D318" s="57">
        <f t="shared" si="162"/>
        <v>69.246361006728463</v>
      </c>
      <c r="E318" s="58">
        <f t="shared" si="148"/>
        <v>1215.8381473693685</v>
      </c>
      <c r="F318" s="56">
        <f t="shared" si="163"/>
        <v>0</v>
      </c>
      <c r="G318" s="57">
        <f t="shared" si="164"/>
        <v>0</v>
      </c>
      <c r="H318" s="57">
        <f t="shared" si="165"/>
        <v>0</v>
      </c>
      <c r="I318" s="58">
        <f t="shared" si="149"/>
        <v>0</v>
      </c>
      <c r="J318" s="56">
        <f t="shared" si="166"/>
        <v>-2.6902036577992486E-10</v>
      </c>
      <c r="K318" s="57">
        <f t="shared" si="167"/>
        <v>8.9673455259974956E-13</v>
      </c>
      <c r="L318" s="57">
        <f t="shared" si="168"/>
        <v>-8.9673455259974956E-13</v>
      </c>
      <c r="M318" s="58">
        <f t="shared" si="150"/>
        <v>0</v>
      </c>
      <c r="N318" s="56">
        <f t="shared" si="169"/>
        <v>0</v>
      </c>
      <c r="O318" s="57">
        <f t="shared" si="170"/>
        <v>0</v>
      </c>
      <c r="P318" s="57">
        <f t="shared" si="171"/>
        <v>0</v>
      </c>
      <c r="Q318" s="58">
        <f t="shared" si="151"/>
        <v>0</v>
      </c>
      <c r="R318" s="84">
        <f t="shared" si="172"/>
        <v>159729.25590073442</v>
      </c>
      <c r="S318" s="85">
        <f t="shared" si="173"/>
        <v>2273.7012632868036</v>
      </c>
      <c r="T318" s="86">
        <f t="shared" si="152"/>
        <v>465.87699637714212</v>
      </c>
      <c r="U318" s="87">
        <f t="shared" si="174"/>
        <v>2739.5782596639456</v>
      </c>
      <c r="V318" s="84">
        <f t="shared" si="175"/>
        <v>0</v>
      </c>
      <c r="W318" s="85">
        <f t="shared" si="176"/>
        <v>0</v>
      </c>
      <c r="X318" s="86">
        <f t="shared" si="153"/>
        <v>0</v>
      </c>
      <c r="Y318" s="87">
        <f t="shared" si="177"/>
        <v>0</v>
      </c>
      <c r="Z318" s="101">
        <f t="shared" si="178"/>
        <v>0</v>
      </c>
      <c r="AA318" s="85">
        <f t="shared" si="179"/>
        <v>0</v>
      </c>
      <c r="AB318" s="86">
        <f t="shared" si="154"/>
        <v>0</v>
      </c>
      <c r="AC318" s="87">
        <f t="shared" si="180"/>
        <v>0</v>
      </c>
      <c r="AD318" s="132">
        <f t="shared" si="183"/>
        <v>0</v>
      </c>
      <c r="AE318" s="132">
        <f t="shared" si="155"/>
        <v>0</v>
      </c>
      <c r="AF318" s="132">
        <f t="shared" si="181"/>
        <v>0</v>
      </c>
      <c r="AG318" s="133">
        <f t="shared" si="156"/>
        <v>0</v>
      </c>
      <c r="AH318" s="124">
        <f t="shared" si="182"/>
        <v>0</v>
      </c>
      <c r="AI318" s="125">
        <f t="shared" si="157"/>
        <v>0</v>
      </c>
      <c r="AJ318" s="125">
        <v>0</v>
      </c>
      <c r="AK318" s="126">
        <f t="shared" si="158"/>
        <v>0</v>
      </c>
      <c r="AL318" s="22">
        <f t="shared" si="159"/>
        <v>235270.74063534703</v>
      </c>
      <c r="AM318" s="22">
        <f t="shared" si="159"/>
        <v>3420.2930496494446</v>
      </c>
      <c r="AN318" s="22">
        <f t="shared" si="159"/>
        <v>535.12335738386969</v>
      </c>
      <c r="AO318" s="23">
        <f t="shared" si="147"/>
        <v>3955.416407033314</v>
      </c>
    </row>
    <row r="319" spans="1:41" x14ac:dyDescent="0.25">
      <c r="A319" s="7">
        <v>298</v>
      </c>
      <c r="B319" s="56">
        <f t="shared" si="160"/>
        <v>74394.892948250228</v>
      </c>
      <c r="C319" s="57">
        <f t="shared" si="161"/>
        <v>1147.6428288334723</v>
      </c>
      <c r="D319" s="57">
        <f t="shared" si="162"/>
        <v>68.19531853589605</v>
      </c>
      <c r="E319" s="58">
        <f t="shared" si="148"/>
        <v>1215.8381473693685</v>
      </c>
      <c r="F319" s="56">
        <f t="shared" si="163"/>
        <v>0</v>
      </c>
      <c r="G319" s="57">
        <f t="shared" si="164"/>
        <v>0</v>
      </c>
      <c r="H319" s="57">
        <f t="shared" si="165"/>
        <v>0</v>
      </c>
      <c r="I319" s="58">
        <f t="shared" si="149"/>
        <v>0</v>
      </c>
      <c r="J319" s="56">
        <f t="shared" si="166"/>
        <v>-2.6991710033252463E-10</v>
      </c>
      <c r="K319" s="57">
        <f t="shared" si="167"/>
        <v>8.9972366777508215E-13</v>
      </c>
      <c r="L319" s="57">
        <f t="shared" si="168"/>
        <v>-8.9972366777508215E-13</v>
      </c>
      <c r="M319" s="58">
        <f t="shared" si="150"/>
        <v>0</v>
      </c>
      <c r="N319" s="56">
        <f t="shared" si="169"/>
        <v>0</v>
      </c>
      <c r="O319" s="57">
        <f t="shared" si="170"/>
        <v>0</v>
      </c>
      <c r="P319" s="57">
        <f t="shared" si="171"/>
        <v>0</v>
      </c>
      <c r="Q319" s="58">
        <f t="shared" si="151"/>
        <v>0</v>
      </c>
      <c r="R319" s="84">
        <f t="shared" si="172"/>
        <v>157717.98056184337</v>
      </c>
      <c r="S319" s="85">
        <f t="shared" si="173"/>
        <v>2284.1334467913421</v>
      </c>
      <c r="T319" s="86">
        <f t="shared" si="152"/>
        <v>460.01077663870984</v>
      </c>
      <c r="U319" s="87">
        <f t="shared" si="174"/>
        <v>2744.1442234300521</v>
      </c>
      <c r="V319" s="84">
        <f t="shared" si="175"/>
        <v>0</v>
      </c>
      <c r="W319" s="85">
        <f t="shared" si="176"/>
        <v>0</v>
      </c>
      <c r="X319" s="86">
        <f t="shared" si="153"/>
        <v>0</v>
      </c>
      <c r="Y319" s="87">
        <f t="shared" si="177"/>
        <v>0</v>
      </c>
      <c r="Z319" s="101">
        <f t="shared" si="178"/>
        <v>0</v>
      </c>
      <c r="AA319" s="85">
        <f t="shared" si="179"/>
        <v>0</v>
      </c>
      <c r="AB319" s="86">
        <f t="shared" si="154"/>
        <v>0</v>
      </c>
      <c r="AC319" s="87">
        <f t="shared" si="180"/>
        <v>0</v>
      </c>
      <c r="AD319" s="132">
        <f t="shared" si="183"/>
        <v>0</v>
      </c>
      <c r="AE319" s="132">
        <f t="shared" si="155"/>
        <v>0</v>
      </c>
      <c r="AF319" s="132">
        <f t="shared" si="181"/>
        <v>0</v>
      </c>
      <c r="AG319" s="133">
        <f t="shared" si="156"/>
        <v>0</v>
      </c>
      <c r="AH319" s="124">
        <f t="shared" si="182"/>
        <v>0</v>
      </c>
      <c r="AI319" s="125">
        <f t="shared" si="157"/>
        <v>0</v>
      </c>
      <c r="AJ319" s="125">
        <v>0</v>
      </c>
      <c r="AK319" s="126">
        <f t="shared" si="158"/>
        <v>0</v>
      </c>
      <c r="AL319" s="22">
        <f t="shared" si="159"/>
        <v>232112.87351009331</v>
      </c>
      <c r="AM319" s="22">
        <f t="shared" si="159"/>
        <v>3431.7762756248153</v>
      </c>
      <c r="AN319" s="22">
        <f t="shared" si="159"/>
        <v>528.20609517460503</v>
      </c>
      <c r="AO319" s="23">
        <f t="shared" si="147"/>
        <v>3959.9823707994206</v>
      </c>
    </row>
    <row r="320" spans="1:41" x14ac:dyDescent="0.25">
      <c r="A320" s="7">
        <v>299</v>
      </c>
      <c r="B320" s="56">
        <f t="shared" si="160"/>
        <v>73247.250119416756</v>
      </c>
      <c r="C320" s="57">
        <f t="shared" si="161"/>
        <v>1148.6948347599032</v>
      </c>
      <c r="D320" s="57">
        <f t="shared" si="162"/>
        <v>67.143312609465369</v>
      </c>
      <c r="E320" s="58">
        <f t="shared" si="148"/>
        <v>1215.8381473693685</v>
      </c>
      <c r="F320" s="56">
        <f t="shared" si="163"/>
        <v>0</v>
      </c>
      <c r="G320" s="57">
        <f t="shared" si="164"/>
        <v>0</v>
      </c>
      <c r="H320" s="57">
        <f t="shared" si="165"/>
        <v>0</v>
      </c>
      <c r="I320" s="58">
        <f t="shared" si="149"/>
        <v>0</v>
      </c>
      <c r="J320" s="56">
        <f t="shared" si="166"/>
        <v>-2.7081682400029973E-10</v>
      </c>
      <c r="K320" s="57">
        <f t="shared" si="167"/>
        <v>9.0272274666766583E-13</v>
      </c>
      <c r="L320" s="57">
        <f t="shared" si="168"/>
        <v>-9.0272274666766583E-13</v>
      </c>
      <c r="M320" s="58">
        <f t="shared" si="150"/>
        <v>0</v>
      </c>
      <c r="N320" s="56">
        <f t="shared" si="169"/>
        <v>0</v>
      </c>
      <c r="O320" s="57">
        <f t="shared" si="170"/>
        <v>0</v>
      </c>
      <c r="P320" s="57">
        <f t="shared" si="171"/>
        <v>0</v>
      </c>
      <c r="Q320" s="58">
        <f t="shared" si="151"/>
        <v>0</v>
      </c>
      <c r="R320" s="84">
        <f t="shared" si="172"/>
        <v>155692.90352691044</v>
      </c>
      <c r="S320" s="85">
        <f t="shared" si="173"/>
        <v>2294.6134951822805</v>
      </c>
      <c r="T320" s="86">
        <f t="shared" si="152"/>
        <v>454.1043019534888</v>
      </c>
      <c r="U320" s="87">
        <f t="shared" si="174"/>
        <v>2748.7177971357692</v>
      </c>
      <c r="V320" s="84">
        <f t="shared" si="175"/>
        <v>0</v>
      </c>
      <c r="W320" s="85">
        <f t="shared" si="176"/>
        <v>0</v>
      </c>
      <c r="X320" s="86">
        <f t="shared" si="153"/>
        <v>0</v>
      </c>
      <c r="Y320" s="87">
        <f t="shared" si="177"/>
        <v>0</v>
      </c>
      <c r="Z320" s="101">
        <f t="shared" si="178"/>
        <v>0</v>
      </c>
      <c r="AA320" s="85">
        <f t="shared" si="179"/>
        <v>0</v>
      </c>
      <c r="AB320" s="86">
        <f t="shared" si="154"/>
        <v>0</v>
      </c>
      <c r="AC320" s="87">
        <f t="shared" si="180"/>
        <v>0</v>
      </c>
      <c r="AD320" s="132">
        <f t="shared" si="183"/>
        <v>0</v>
      </c>
      <c r="AE320" s="132">
        <f t="shared" si="155"/>
        <v>0</v>
      </c>
      <c r="AF320" s="132">
        <f t="shared" si="181"/>
        <v>0</v>
      </c>
      <c r="AG320" s="133">
        <f t="shared" si="156"/>
        <v>0</v>
      </c>
      <c r="AH320" s="124">
        <f t="shared" si="182"/>
        <v>0</v>
      </c>
      <c r="AI320" s="125">
        <f t="shared" si="157"/>
        <v>0</v>
      </c>
      <c r="AJ320" s="125">
        <v>0</v>
      </c>
      <c r="AK320" s="126">
        <f t="shared" si="158"/>
        <v>0</v>
      </c>
      <c r="AL320" s="22">
        <f t="shared" si="159"/>
        <v>228940.15364632691</v>
      </c>
      <c r="AM320" s="22">
        <f t="shared" si="159"/>
        <v>3443.3083299421846</v>
      </c>
      <c r="AN320" s="22">
        <f t="shared" si="159"/>
        <v>521.24761456295323</v>
      </c>
      <c r="AO320" s="23">
        <f t="shared" si="147"/>
        <v>3964.5559445051376</v>
      </c>
    </row>
    <row r="321" spans="1:41" x14ac:dyDescent="0.25">
      <c r="A321" s="7">
        <v>300</v>
      </c>
      <c r="B321" s="56">
        <f t="shared" si="160"/>
        <v>72098.555284656846</v>
      </c>
      <c r="C321" s="57">
        <f t="shared" si="161"/>
        <v>1149.7478050250998</v>
      </c>
      <c r="D321" s="57">
        <f t="shared" si="162"/>
        <v>66.090342344268777</v>
      </c>
      <c r="E321" s="58">
        <f t="shared" si="148"/>
        <v>1215.8381473693685</v>
      </c>
      <c r="F321" s="56">
        <f t="shared" si="163"/>
        <v>0</v>
      </c>
      <c r="G321" s="57">
        <f t="shared" si="164"/>
        <v>0</v>
      </c>
      <c r="H321" s="57">
        <f t="shared" si="165"/>
        <v>0</v>
      </c>
      <c r="I321" s="58">
        <f t="shared" si="149"/>
        <v>0</v>
      </c>
      <c r="J321" s="56">
        <f t="shared" si="166"/>
        <v>-2.7171954674696741E-10</v>
      </c>
      <c r="K321" s="57">
        <f t="shared" si="167"/>
        <v>9.0573182248989141E-13</v>
      </c>
      <c r="L321" s="57">
        <f t="shared" si="168"/>
        <v>-9.0573182248989141E-13</v>
      </c>
      <c r="M321" s="58">
        <f t="shared" si="150"/>
        <v>0</v>
      </c>
      <c r="N321" s="56">
        <f t="shared" si="169"/>
        <v>0</v>
      </c>
      <c r="O321" s="57">
        <f t="shared" si="170"/>
        <v>0</v>
      </c>
      <c r="P321" s="57">
        <f t="shared" si="171"/>
        <v>0</v>
      </c>
      <c r="Q321" s="58">
        <f t="shared" si="151"/>
        <v>0</v>
      </c>
      <c r="R321" s="84">
        <f t="shared" si="172"/>
        <v>153653.95384844771</v>
      </c>
      <c r="S321" s="85">
        <f t="shared" si="173"/>
        <v>2305.1416280730227</v>
      </c>
      <c r="T321" s="86">
        <f t="shared" si="152"/>
        <v>448.15736539130586</v>
      </c>
      <c r="U321" s="87">
        <f t="shared" si="174"/>
        <v>2753.2989934643288</v>
      </c>
      <c r="V321" s="84">
        <f t="shared" si="175"/>
        <v>0</v>
      </c>
      <c r="W321" s="85">
        <f t="shared" si="176"/>
        <v>0</v>
      </c>
      <c r="X321" s="86">
        <f t="shared" si="153"/>
        <v>0</v>
      </c>
      <c r="Y321" s="87">
        <f t="shared" si="177"/>
        <v>0</v>
      </c>
      <c r="Z321" s="101">
        <f t="shared" si="178"/>
        <v>0</v>
      </c>
      <c r="AA321" s="85">
        <f t="shared" si="179"/>
        <v>0</v>
      </c>
      <c r="AB321" s="86">
        <f t="shared" si="154"/>
        <v>0</v>
      </c>
      <c r="AC321" s="87">
        <f t="shared" si="180"/>
        <v>0</v>
      </c>
      <c r="AD321" s="132">
        <f t="shared" si="183"/>
        <v>0</v>
      </c>
      <c r="AE321" s="132">
        <f t="shared" si="155"/>
        <v>0</v>
      </c>
      <c r="AF321" s="132">
        <f t="shared" si="181"/>
        <v>0</v>
      </c>
      <c r="AG321" s="133">
        <f t="shared" si="156"/>
        <v>0</v>
      </c>
      <c r="AH321" s="124">
        <f t="shared" si="182"/>
        <v>0</v>
      </c>
      <c r="AI321" s="125">
        <f t="shared" si="157"/>
        <v>0</v>
      </c>
      <c r="AJ321" s="125">
        <v>0</v>
      </c>
      <c r="AK321" s="126">
        <f t="shared" si="158"/>
        <v>0</v>
      </c>
      <c r="AL321" s="22">
        <f t="shared" si="159"/>
        <v>225752.50913310429</v>
      </c>
      <c r="AM321" s="22">
        <f t="shared" si="159"/>
        <v>3454.8894330981234</v>
      </c>
      <c r="AN321" s="22">
        <f t="shared" si="159"/>
        <v>514.24770773557373</v>
      </c>
      <c r="AO321" s="23">
        <f t="shared" si="147"/>
        <v>3969.1371408336972</v>
      </c>
    </row>
    <row r="322" spans="1:41" x14ac:dyDescent="0.25">
      <c r="A322" s="7">
        <v>301</v>
      </c>
      <c r="B322" s="56">
        <f t="shared" si="160"/>
        <v>70948.807479631752</v>
      </c>
      <c r="C322" s="57">
        <f t="shared" si="161"/>
        <v>1150.8017405130395</v>
      </c>
      <c r="D322" s="57">
        <f t="shared" si="162"/>
        <v>65.036406856329108</v>
      </c>
      <c r="E322" s="58">
        <f t="shared" si="148"/>
        <v>1215.8381473693685</v>
      </c>
      <c r="F322" s="56">
        <f t="shared" si="163"/>
        <v>0</v>
      </c>
      <c r="G322" s="57">
        <f t="shared" si="164"/>
        <v>0</v>
      </c>
      <c r="H322" s="57">
        <f t="shared" si="165"/>
        <v>0</v>
      </c>
      <c r="I322" s="58">
        <f t="shared" si="149"/>
        <v>0</v>
      </c>
      <c r="J322" s="56">
        <f t="shared" si="166"/>
        <v>-2.7262527856945729E-10</v>
      </c>
      <c r="K322" s="57">
        <f t="shared" si="167"/>
        <v>9.087509285648577E-13</v>
      </c>
      <c r="L322" s="57">
        <f t="shared" si="168"/>
        <v>-9.087509285648577E-13</v>
      </c>
      <c r="M322" s="58">
        <f t="shared" si="150"/>
        <v>0</v>
      </c>
      <c r="N322" s="56">
        <f t="shared" si="169"/>
        <v>0</v>
      </c>
      <c r="O322" s="57">
        <f t="shared" si="170"/>
        <v>0</v>
      </c>
      <c r="P322" s="57">
        <f t="shared" si="171"/>
        <v>0</v>
      </c>
      <c r="Q322" s="58">
        <f t="shared" si="151"/>
        <v>0</v>
      </c>
      <c r="R322" s="84">
        <f t="shared" si="172"/>
        <v>151601.06024074196</v>
      </c>
      <c r="S322" s="85">
        <f t="shared" si="173"/>
        <v>2315.7180660846052</v>
      </c>
      <c r="T322" s="86">
        <f t="shared" si="152"/>
        <v>442.16975903549741</v>
      </c>
      <c r="U322" s="87">
        <f t="shared" si="174"/>
        <v>2757.8878251201027</v>
      </c>
      <c r="V322" s="84">
        <f t="shared" si="175"/>
        <v>0</v>
      </c>
      <c r="W322" s="85">
        <f t="shared" si="176"/>
        <v>0</v>
      </c>
      <c r="X322" s="86">
        <f t="shared" si="153"/>
        <v>0</v>
      </c>
      <c r="Y322" s="87">
        <f t="shared" si="177"/>
        <v>0</v>
      </c>
      <c r="Z322" s="101">
        <f t="shared" si="178"/>
        <v>0</v>
      </c>
      <c r="AA322" s="85">
        <f t="shared" si="179"/>
        <v>0</v>
      </c>
      <c r="AB322" s="86">
        <f t="shared" si="154"/>
        <v>0</v>
      </c>
      <c r="AC322" s="87">
        <f t="shared" si="180"/>
        <v>0</v>
      </c>
      <c r="AD322" s="132">
        <f t="shared" si="183"/>
        <v>0</v>
      </c>
      <c r="AE322" s="132">
        <f t="shared" si="155"/>
        <v>0</v>
      </c>
      <c r="AF322" s="132">
        <f t="shared" si="181"/>
        <v>0</v>
      </c>
      <c r="AG322" s="133">
        <f t="shared" si="156"/>
        <v>0</v>
      </c>
      <c r="AH322" s="124">
        <f t="shared" si="182"/>
        <v>0</v>
      </c>
      <c r="AI322" s="125">
        <f t="shared" si="157"/>
        <v>0</v>
      </c>
      <c r="AJ322" s="125">
        <v>0</v>
      </c>
      <c r="AK322" s="126">
        <f t="shared" si="158"/>
        <v>0</v>
      </c>
      <c r="AL322" s="22">
        <f t="shared" si="159"/>
        <v>222549.86772037344</v>
      </c>
      <c r="AM322" s="22">
        <f t="shared" si="159"/>
        <v>3466.5198065976456</v>
      </c>
      <c r="AN322" s="22">
        <f t="shared" si="159"/>
        <v>507.20616589182561</v>
      </c>
      <c r="AO322" s="23">
        <f t="shared" si="147"/>
        <v>3973.7259724894711</v>
      </c>
    </row>
    <row r="323" spans="1:41" x14ac:dyDescent="0.25">
      <c r="A323" s="7">
        <v>302</v>
      </c>
      <c r="B323" s="56">
        <f t="shared" si="160"/>
        <v>69798.005739118715</v>
      </c>
      <c r="C323" s="57">
        <f t="shared" si="161"/>
        <v>1151.8566421085097</v>
      </c>
      <c r="D323" s="57">
        <f t="shared" si="162"/>
        <v>63.981505260858832</v>
      </c>
      <c r="E323" s="58">
        <f t="shared" si="148"/>
        <v>1215.8381473693685</v>
      </c>
      <c r="F323" s="56">
        <f t="shared" si="163"/>
        <v>0</v>
      </c>
      <c r="G323" s="57">
        <f t="shared" si="164"/>
        <v>0</v>
      </c>
      <c r="H323" s="57">
        <f t="shared" si="165"/>
        <v>0</v>
      </c>
      <c r="I323" s="58">
        <f t="shared" si="149"/>
        <v>0</v>
      </c>
      <c r="J323" s="56">
        <f t="shared" si="166"/>
        <v>-2.7353402949802213E-10</v>
      </c>
      <c r="K323" s="57">
        <f t="shared" si="167"/>
        <v>9.1178009832674048E-13</v>
      </c>
      <c r="L323" s="57">
        <f t="shared" si="168"/>
        <v>-9.1178009832674048E-13</v>
      </c>
      <c r="M323" s="58">
        <f t="shared" si="150"/>
        <v>0</v>
      </c>
      <c r="N323" s="56">
        <f t="shared" si="169"/>
        <v>0</v>
      </c>
      <c r="O323" s="57">
        <f t="shared" si="170"/>
        <v>0</v>
      </c>
      <c r="P323" s="57">
        <f t="shared" si="171"/>
        <v>0</v>
      </c>
      <c r="Q323" s="58">
        <f t="shared" si="151"/>
        <v>0</v>
      </c>
      <c r="R323" s="84">
        <f t="shared" si="172"/>
        <v>149534.15107828181</v>
      </c>
      <c r="S323" s="85">
        <f t="shared" si="173"/>
        <v>2326.3430308503143</v>
      </c>
      <c r="T323" s="86">
        <f t="shared" si="152"/>
        <v>436.14127397832198</v>
      </c>
      <c r="U323" s="87">
        <f t="shared" si="174"/>
        <v>2762.4843048286361</v>
      </c>
      <c r="V323" s="84">
        <f t="shared" si="175"/>
        <v>0</v>
      </c>
      <c r="W323" s="85">
        <f t="shared" si="176"/>
        <v>0</v>
      </c>
      <c r="X323" s="86">
        <f t="shared" si="153"/>
        <v>0</v>
      </c>
      <c r="Y323" s="87">
        <f t="shared" si="177"/>
        <v>0</v>
      </c>
      <c r="Z323" s="101">
        <f t="shared" si="178"/>
        <v>0</v>
      </c>
      <c r="AA323" s="85">
        <f t="shared" si="179"/>
        <v>0</v>
      </c>
      <c r="AB323" s="86">
        <f t="shared" si="154"/>
        <v>0</v>
      </c>
      <c r="AC323" s="87">
        <f t="shared" si="180"/>
        <v>0</v>
      </c>
      <c r="AD323" s="132">
        <f t="shared" si="183"/>
        <v>0</v>
      </c>
      <c r="AE323" s="132">
        <f t="shared" si="155"/>
        <v>0</v>
      </c>
      <c r="AF323" s="132">
        <f t="shared" si="181"/>
        <v>0</v>
      </c>
      <c r="AG323" s="133">
        <f t="shared" si="156"/>
        <v>0</v>
      </c>
      <c r="AH323" s="124">
        <f t="shared" si="182"/>
        <v>0</v>
      </c>
      <c r="AI323" s="125">
        <f t="shared" si="157"/>
        <v>0</v>
      </c>
      <c r="AJ323" s="125">
        <v>0</v>
      </c>
      <c r="AK323" s="126">
        <f t="shared" si="158"/>
        <v>0</v>
      </c>
      <c r="AL323" s="22">
        <f t="shared" si="159"/>
        <v>219332.15681740025</v>
      </c>
      <c r="AM323" s="22">
        <f t="shared" si="159"/>
        <v>3478.199672958825</v>
      </c>
      <c r="AN323" s="22">
        <f t="shared" si="159"/>
        <v>500.12277923917992</v>
      </c>
      <c r="AO323" s="23">
        <f t="shared" si="147"/>
        <v>3978.3224521980046</v>
      </c>
    </row>
    <row r="324" spans="1:41" x14ac:dyDescent="0.25">
      <c r="A324" s="7">
        <v>303</v>
      </c>
      <c r="B324" s="56">
        <f t="shared" si="160"/>
        <v>68646.149097010202</v>
      </c>
      <c r="C324" s="57">
        <f t="shared" si="161"/>
        <v>1152.9125106971092</v>
      </c>
      <c r="D324" s="57">
        <f t="shared" si="162"/>
        <v>62.925636672259358</v>
      </c>
      <c r="E324" s="58">
        <f t="shared" si="148"/>
        <v>1215.8381473693685</v>
      </c>
      <c r="F324" s="56">
        <f t="shared" si="163"/>
        <v>0</v>
      </c>
      <c r="G324" s="57">
        <f t="shared" si="164"/>
        <v>0</v>
      </c>
      <c r="H324" s="57">
        <f t="shared" si="165"/>
        <v>0</v>
      </c>
      <c r="I324" s="58">
        <f t="shared" si="149"/>
        <v>0</v>
      </c>
      <c r="J324" s="56">
        <f t="shared" si="166"/>
        <v>-2.7444580959634885E-10</v>
      </c>
      <c r="K324" s="57">
        <f t="shared" si="167"/>
        <v>9.1481936532116286E-13</v>
      </c>
      <c r="L324" s="57">
        <f t="shared" si="168"/>
        <v>-9.1481936532116286E-13</v>
      </c>
      <c r="M324" s="58">
        <f t="shared" si="150"/>
        <v>0</v>
      </c>
      <c r="N324" s="56">
        <f t="shared" si="169"/>
        <v>0</v>
      </c>
      <c r="O324" s="57">
        <f t="shared" si="170"/>
        <v>0</v>
      </c>
      <c r="P324" s="57">
        <f t="shared" si="171"/>
        <v>0</v>
      </c>
      <c r="Q324" s="58">
        <f t="shared" si="151"/>
        <v>0</v>
      </c>
      <c r="R324" s="84">
        <f t="shared" si="172"/>
        <v>147453.15439417723</v>
      </c>
      <c r="S324" s="85">
        <f t="shared" si="173"/>
        <v>2337.0167450203335</v>
      </c>
      <c r="T324" s="86">
        <f t="shared" si="152"/>
        <v>430.07170031635025</v>
      </c>
      <c r="U324" s="87">
        <f t="shared" si="174"/>
        <v>2767.0884453366839</v>
      </c>
      <c r="V324" s="84">
        <f t="shared" si="175"/>
        <v>0</v>
      </c>
      <c r="W324" s="85">
        <f t="shared" si="176"/>
        <v>0</v>
      </c>
      <c r="X324" s="86">
        <f t="shared" si="153"/>
        <v>0</v>
      </c>
      <c r="Y324" s="87">
        <f t="shared" si="177"/>
        <v>0</v>
      </c>
      <c r="Z324" s="101">
        <f t="shared" si="178"/>
        <v>0</v>
      </c>
      <c r="AA324" s="85">
        <f t="shared" si="179"/>
        <v>0</v>
      </c>
      <c r="AB324" s="86">
        <f t="shared" si="154"/>
        <v>0</v>
      </c>
      <c r="AC324" s="87">
        <f t="shared" si="180"/>
        <v>0</v>
      </c>
      <c r="AD324" s="132">
        <f t="shared" si="183"/>
        <v>0</v>
      </c>
      <c r="AE324" s="132">
        <f t="shared" si="155"/>
        <v>0</v>
      </c>
      <c r="AF324" s="132">
        <f t="shared" si="181"/>
        <v>0</v>
      </c>
      <c r="AG324" s="133">
        <f t="shared" si="156"/>
        <v>0</v>
      </c>
      <c r="AH324" s="124">
        <f t="shared" si="182"/>
        <v>0</v>
      </c>
      <c r="AI324" s="125">
        <f t="shared" si="157"/>
        <v>0</v>
      </c>
      <c r="AJ324" s="125">
        <v>0</v>
      </c>
      <c r="AK324" s="126">
        <f t="shared" si="158"/>
        <v>0</v>
      </c>
      <c r="AL324" s="22">
        <f t="shared" si="159"/>
        <v>216099.30349118717</v>
      </c>
      <c r="AM324" s="22">
        <f t="shared" si="159"/>
        <v>3489.9292557174435</v>
      </c>
      <c r="AN324" s="22">
        <f t="shared" si="159"/>
        <v>492.99733698860871</v>
      </c>
      <c r="AO324" s="23">
        <f t="shared" si="147"/>
        <v>3982.9265927060524</v>
      </c>
    </row>
    <row r="325" spans="1:41" x14ac:dyDescent="0.25">
      <c r="A325" s="7">
        <v>304</v>
      </c>
      <c r="B325" s="56">
        <f t="shared" si="160"/>
        <v>67493.236586313098</v>
      </c>
      <c r="C325" s="57">
        <f t="shared" si="161"/>
        <v>1153.9693471652481</v>
      </c>
      <c r="D325" s="57">
        <f t="shared" si="162"/>
        <v>61.868800204120348</v>
      </c>
      <c r="E325" s="58">
        <f t="shared" si="148"/>
        <v>1215.8381473693685</v>
      </c>
      <c r="F325" s="56">
        <f t="shared" si="163"/>
        <v>0</v>
      </c>
      <c r="G325" s="57">
        <f t="shared" si="164"/>
        <v>0</v>
      </c>
      <c r="H325" s="57">
        <f t="shared" si="165"/>
        <v>0</v>
      </c>
      <c r="I325" s="58">
        <f t="shared" si="149"/>
        <v>0</v>
      </c>
      <c r="J325" s="56">
        <f t="shared" si="166"/>
        <v>-2.7536062896167004E-10</v>
      </c>
      <c r="K325" s="57">
        <f t="shared" si="167"/>
        <v>9.1786876320556678E-13</v>
      </c>
      <c r="L325" s="57">
        <f t="shared" si="168"/>
        <v>-9.1786876320556678E-13</v>
      </c>
      <c r="M325" s="58">
        <f t="shared" si="150"/>
        <v>0</v>
      </c>
      <c r="N325" s="56">
        <f t="shared" si="169"/>
        <v>0</v>
      </c>
      <c r="O325" s="57">
        <f t="shared" si="170"/>
        <v>0</v>
      </c>
      <c r="P325" s="57">
        <f t="shared" si="171"/>
        <v>0</v>
      </c>
      <c r="Q325" s="58">
        <f t="shared" si="151"/>
        <v>0</v>
      </c>
      <c r="R325" s="84">
        <f t="shared" si="172"/>
        <v>145357.99787857215</v>
      </c>
      <c r="S325" s="85">
        <f t="shared" si="173"/>
        <v>2347.7394322664095</v>
      </c>
      <c r="T325" s="86">
        <f t="shared" si="152"/>
        <v>423.96082714583542</v>
      </c>
      <c r="U325" s="87">
        <f t="shared" si="174"/>
        <v>2771.700259412245</v>
      </c>
      <c r="V325" s="84">
        <f t="shared" si="175"/>
        <v>0</v>
      </c>
      <c r="W325" s="85">
        <f t="shared" si="176"/>
        <v>0</v>
      </c>
      <c r="X325" s="86">
        <f t="shared" si="153"/>
        <v>0</v>
      </c>
      <c r="Y325" s="87">
        <f t="shared" si="177"/>
        <v>0</v>
      </c>
      <c r="Z325" s="101">
        <f t="shared" si="178"/>
        <v>0</v>
      </c>
      <c r="AA325" s="85">
        <f t="shared" si="179"/>
        <v>0</v>
      </c>
      <c r="AB325" s="86">
        <f t="shared" si="154"/>
        <v>0</v>
      </c>
      <c r="AC325" s="87">
        <f t="shared" si="180"/>
        <v>0</v>
      </c>
      <c r="AD325" s="132">
        <f t="shared" si="183"/>
        <v>0</v>
      </c>
      <c r="AE325" s="132">
        <f t="shared" si="155"/>
        <v>0</v>
      </c>
      <c r="AF325" s="132">
        <f t="shared" si="181"/>
        <v>0</v>
      </c>
      <c r="AG325" s="133">
        <f t="shared" si="156"/>
        <v>0</v>
      </c>
      <c r="AH325" s="124">
        <f t="shared" si="182"/>
        <v>0</v>
      </c>
      <c r="AI325" s="125">
        <f t="shared" si="157"/>
        <v>0</v>
      </c>
      <c r="AJ325" s="125">
        <v>0</v>
      </c>
      <c r="AK325" s="126">
        <f t="shared" si="158"/>
        <v>0</v>
      </c>
      <c r="AL325" s="22">
        <f t="shared" si="159"/>
        <v>212851.23446488497</v>
      </c>
      <c r="AM325" s="22">
        <f t="shared" si="159"/>
        <v>3501.7087794316585</v>
      </c>
      <c r="AN325" s="22">
        <f t="shared" si="159"/>
        <v>485.82962734995488</v>
      </c>
      <c r="AO325" s="23">
        <f t="shared" si="147"/>
        <v>3987.5384067816135</v>
      </c>
    </row>
    <row r="326" spans="1:41" x14ac:dyDescent="0.25">
      <c r="A326" s="7">
        <v>305</v>
      </c>
      <c r="B326" s="56">
        <f t="shared" si="160"/>
        <v>66339.267239147855</v>
      </c>
      <c r="C326" s="57">
        <f t="shared" si="161"/>
        <v>1155.0271524001496</v>
      </c>
      <c r="D326" s="57">
        <f t="shared" si="162"/>
        <v>60.810994969218875</v>
      </c>
      <c r="E326" s="58">
        <f t="shared" si="148"/>
        <v>1215.8381473693685</v>
      </c>
      <c r="F326" s="56">
        <f t="shared" si="163"/>
        <v>0</v>
      </c>
      <c r="G326" s="57">
        <f t="shared" si="164"/>
        <v>0</v>
      </c>
      <c r="H326" s="57">
        <f t="shared" si="165"/>
        <v>0</v>
      </c>
      <c r="I326" s="58">
        <f t="shared" si="149"/>
        <v>0</v>
      </c>
      <c r="J326" s="56">
        <f t="shared" si="166"/>
        <v>-2.7627849772487559E-10</v>
      </c>
      <c r="K326" s="57">
        <f t="shared" si="167"/>
        <v>9.2092832574958541E-13</v>
      </c>
      <c r="L326" s="57">
        <f t="shared" si="168"/>
        <v>-9.2092832574958541E-13</v>
      </c>
      <c r="M326" s="58">
        <f t="shared" si="150"/>
        <v>0</v>
      </c>
      <c r="N326" s="56">
        <f t="shared" si="169"/>
        <v>0</v>
      </c>
      <c r="O326" s="57">
        <f t="shared" si="170"/>
        <v>0</v>
      </c>
      <c r="P326" s="57">
        <f t="shared" si="171"/>
        <v>0</v>
      </c>
      <c r="Q326" s="58">
        <f t="shared" si="151"/>
        <v>0</v>
      </c>
      <c r="R326" s="84">
        <f t="shared" si="172"/>
        <v>143248.60887704958</v>
      </c>
      <c r="S326" s="85">
        <f t="shared" si="173"/>
        <v>2358.5113172865376</v>
      </c>
      <c r="T326" s="86">
        <f t="shared" si="152"/>
        <v>417.8084425580613</v>
      </c>
      <c r="U326" s="87">
        <f t="shared" si="174"/>
        <v>2776.319759844599</v>
      </c>
      <c r="V326" s="84">
        <f t="shared" si="175"/>
        <v>0</v>
      </c>
      <c r="W326" s="85">
        <f t="shared" si="176"/>
        <v>0</v>
      </c>
      <c r="X326" s="86">
        <f t="shared" si="153"/>
        <v>0</v>
      </c>
      <c r="Y326" s="87">
        <f t="shared" si="177"/>
        <v>0</v>
      </c>
      <c r="Z326" s="101">
        <f t="shared" si="178"/>
        <v>0</v>
      </c>
      <c r="AA326" s="85">
        <f t="shared" si="179"/>
        <v>0</v>
      </c>
      <c r="AB326" s="86">
        <f t="shared" si="154"/>
        <v>0</v>
      </c>
      <c r="AC326" s="87">
        <f t="shared" si="180"/>
        <v>0</v>
      </c>
      <c r="AD326" s="132">
        <f t="shared" si="183"/>
        <v>0</v>
      </c>
      <c r="AE326" s="132">
        <f t="shared" si="155"/>
        <v>0</v>
      </c>
      <c r="AF326" s="132">
        <f t="shared" si="181"/>
        <v>0</v>
      </c>
      <c r="AG326" s="133">
        <f t="shared" si="156"/>
        <v>0</v>
      </c>
      <c r="AH326" s="124">
        <f t="shared" si="182"/>
        <v>0</v>
      </c>
      <c r="AI326" s="125">
        <f t="shared" si="157"/>
        <v>0</v>
      </c>
      <c r="AJ326" s="125">
        <v>0</v>
      </c>
      <c r="AK326" s="126">
        <f t="shared" si="158"/>
        <v>0</v>
      </c>
      <c r="AL326" s="22">
        <f t="shared" si="159"/>
        <v>209587.87611619715</v>
      </c>
      <c r="AM326" s="22">
        <f t="shared" si="159"/>
        <v>3513.5384696866881</v>
      </c>
      <c r="AN326" s="22">
        <f t="shared" si="159"/>
        <v>478.61943752727927</v>
      </c>
      <c r="AO326" s="23">
        <f t="shared" si="147"/>
        <v>3992.1579072139675</v>
      </c>
    </row>
    <row r="327" spans="1:41" x14ac:dyDescent="0.25">
      <c r="A327" s="7">
        <v>306</v>
      </c>
      <c r="B327" s="56">
        <f t="shared" si="160"/>
        <v>65184.240086747704</v>
      </c>
      <c r="C327" s="57">
        <f t="shared" si="161"/>
        <v>1156.0859272898497</v>
      </c>
      <c r="D327" s="57">
        <f t="shared" si="162"/>
        <v>59.752220079518736</v>
      </c>
      <c r="E327" s="58">
        <f t="shared" si="148"/>
        <v>1215.8381473693685</v>
      </c>
      <c r="F327" s="56">
        <f t="shared" si="163"/>
        <v>0</v>
      </c>
      <c r="G327" s="57">
        <f t="shared" si="164"/>
        <v>0</v>
      </c>
      <c r="H327" s="57">
        <f t="shared" si="165"/>
        <v>0</v>
      </c>
      <c r="I327" s="58">
        <f t="shared" si="149"/>
        <v>0</v>
      </c>
      <c r="J327" s="56">
        <f t="shared" si="166"/>
        <v>-2.7719942605062516E-10</v>
      </c>
      <c r="K327" s="57">
        <f t="shared" si="167"/>
        <v>9.2399808683541733E-13</v>
      </c>
      <c r="L327" s="57">
        <f t="shared" si="168"/>
        <v>-9.2399808683541733E-13</v>
      </c>
      <c r="M327" s="58">
        <f t="shared" si="150"/>
        <v>0</v>
      </c>
      <c r="N327" s="56">
        <f t="shared" si="169"/>
        <v>0</v>
      </c>
      <c r="O327" s="57">
        <f t="shared" si="170"/>
        <v>0</v>
      </c>
      <c r="P327" s="57">
        <f t="shared" si="171"/>
        <v>0</v>
      </c>
      <c r="Q327" s="58">
        <f t="shared" si="151"/>
        <v>0</v>
      </c>
      <c r="R327" s="84">
        <f t="shared" si="172"/>
        <v>141124.91438902935</v>
      </c>
      <c r="S327" s="85">
        <f t="shared" si="173"/>
        <v>2369.3326258096713</v>
      </c>
      <c r="T327" s="86">
        <f t="shared" si="152"/>
        <v>411.61433363466898</v>
      </c>
      <c r="U327" s="87">
        <f t="shared" si="174"/>
        <v>2780.9469594443403</v>
      </c>
      <c r="V327" s="84">
        <f t="shared" si="175"/>
        <v>0</v>
      </c>
      <c r="W327" s="85">
        <f t="shared" si="176"/>
        <v>0</v>
      </c>
      <c r="X327" s="86">
        <f t="shared" si="153"/>
        <v>0</v>
      </c>
      <c r="Y327" s="87">
        <f t="shared" si="177"/>
        <v>0</v>
      </c>
      <c r="Z327" s="101">
        <f t="shared" si="178"/>
        <v>0</v>
      </c>
      <c r="AA327" s="85">
        <f t="shared" si="179"/>
        <v>0</v>
      </c>
      <c r="AB327" s="86">
        <f t="shared" si="154"/>
        <v>0</v>
      </c>
      <c r="AC327" s="87">
        <f t="shared" si="180"/>
        <v>0</v>
      </c>
      <c r="AD327" s="132">
        <f t="shared" si="183"/>
        <v>0</v>
      </c>
      <c r="AE327" s="132">
        <f t="shared" si="155"/>
        <v>0</v>
      </c>
      <c r="AF327" s="132">
        <f t="shared" si="181"/>
        <v>0</v>
      </c>
      <c r="AG327" s="133">
        <f t="shared" si="156"/>
        <v>0</v>
      </c>
      <c r="AH327" s="124">
        <f t="shared" si="182"/>
        <v>0</v>
      </c>
      <c r="AI327" s="125">
        <f t="shared" si="157"/>
        <v>0</v>
      </c>
      <c r="AJ327" s="125">
        <v>0</v>
      </c>
      <c r="AK327" s="126">
        <f t="shared" si="158"/>
        <v>0</v>
      </c>
      <c r="AL327" s="22">
        <f t="shared" si="159"/>
        <v>206309.15447577677</v>
      </c>
      <c r="AM327" s="22">
        <f t="shared" si="159"/>
        <v>3525.4185530995219</v>
      </c>
      <c r="AN327" s="22">
        <f t="shared" si="159"/>
        <v>471.36655371418681</v>
      </c>
      <c r="AO327" s="23">
        <f t="shared" si="147"/>
        <v>3996.7851068137088</v>
      </c>
    </row>
    <row r="328" spans="1:41" x14ac:dyDescent="0.25">
      <c r="A328" s="7">
        <v>307</v>
      </c>
      <c r="B328" s="56">
        <f t="shared" si="160"/>
        <v>64028.154159457852</v>
      </c>
      <c r="C328" s="57">
        <f t="shared" si="161"/>
        <v>1157.1456727231987</v>
      </c>
      <c r="D328" s="57">
        <f t="shared" si="162"/>
        <v>58.692474646169707</v>
      </c>
      <c r="E328" s="58">
        <f t="shared" si="148"/>
        <v>1215.8381473693685</v>
      </c>
      <c r="F328" s="56">
        <f t="shared" si="163"/>
        <v>0</v>
      </c>
      <c r="G328" s="57">
        <f t="shared" si="164"/>
        <v>0</v>
      </c>
      <c r="H328" s="57">
        <f t="shared" si="165"/>
        <v>0</v>
      </c>
      <c r="I328" s="58">
        <f t="shared" si="149"/>
        <v>0</v>
      </c>
      <c r="J328" s="56">
        <f t="shared" si="166"/>
        <v>-2.7812342413746059E-10</v>
      </c>
      <c r="K328" s="57">
        <f t="shared" si="167"/>
        <v>9.2707808045820198E-13</v>
      </c>
      <c r="L328" s="57">
        <f t="shared" si="168"/>
        <v>-9.2707808045820198E-13</v>
      </c>
      <c r="M328" s="58">
        <f t="shared" si="150"/>
        <v>0</v>
      </c>
      <c r="N328" s="56">
        <f t="shared" si="169"/>
        <v>0</v>
      </c>
      <c r="O328" s="57">
        <f t="shared" si="170"/>
        <v>0</v>
      </c>
      <c r="P328" s="57">
        <f t="shared" si="171"/>
        <v>0</v>
      </c>
      <c r="Q328" s="58">
        <f t="shared" si="151"/>
        <v>0</v>
      </c>
      <c r="R328" s="84">
        <f t="shared" si="172"/>
        <v>138986.84106615838</v>
      </c>
      <c r="S328" s="85">
        <f t="shared" si="173"/>
        <v>2380.2035846004524</v>
      </c>
      <c r="T328" s="86">
        <f t="shared" si="152"/>
        <v>405.37828644296195</v>
      </c>
      <c r="U328" s="87">
        <f t="shared" si="174"/>
        <v>2785.5818710434141</v>
      </c>
      <c r="V328" s="84">
        <f t="shared" si="175"/>
        <v>0</v>
      </c>
      <c r="W328" s="85">
        <f t="shared" si="176"/>
        <v>0</v>
      </c>
      <c r="X328" s="86">
        <f t="shared" si="153"/>
        <v>0</v>
      </c>
      <c r="Y328" s="87">
        <f t="shared" si="177"/>
        <v>0</v>
      </c>
      <c r="Z328" s="101">
        <f t="shared" si="178"/>
        <v>0</v>
      </c>
      <c r="AA328" s="85">
        <f t="shared" si="179"/>
        <v>0</v>
      </c>
      <c r="AB328" s="86">
        <f t="shared" si="154"/>
        <v>0</v>
      </c>
      <c r="AC328" s="87">
        <f t="shared" si="180"/>
        <v>0</v>
      </c>
      <c r="AD328" s="132">
        <f t="shared" si="183"/>
        <v>0</v>
      </c>
      <c r="AE328" s="132">
        <f t="shared" si="155"/>
        <v>0</v>
      </c>
      <c r="AF328" s="132">
        <f t="shared" si="181"/>
        <v>0</v>
      </c>
      <c r="AG328" s="133">
        <f t="shared" si="156"/>
        <v>0</v>
      </c>
      <c r="AH328" s="124">
        <f t="shared" si="182"/>
        <v>0</v>
      </c>
      <c r="AI328" s="125">
        <f t="shared" si="157"/>
        <v>0</v>
      </c>
      <c r="AJ328" s="125">
        <v>0</v>
      </c>
      <c r="AK328" s="126">
        <f t="shared" si="158"/>
        <v>0</v>
      </c>
      <c r="AL328" s="22">
        <f t="shared" si="159"/>
        <v>203014.99522561594</v>
      </c>
      <c r="AM328" s="22">
        <f t="shared" si="159"/>
        <v>3537.3492573236517</v>
      </c>
      <c r="AN328" s="22">
        <f t="shared" si="159"/>
        <v>464.07076108913071</v>
      </c>
      <c r="AO328" s="23">
        <f t="shared" si="147"/>
        <v>4001.4200184127826</v>
      </c>
    </row>
    <row r="329" spans="1:41" x14ac:dyDescent="0.25">
      <c r="A329" s="7">
        <v>308</v>
      </c>
      <c r="B329" s="56">
        <f t="shared" si="160"/>
        <v>62871.008486734652</v>
      </c>
      <c r="C329" s="57">
        <f t="shared" si="161"/>
        <v>1158.2063895898616</v>
      </c>
      <c r="D329" s="57">
        <f t="shared" si="162"/>
        <v>57.631757779506771</v>
      </c>
      <c r="E329" s="58">
        <f t="shared" si="148"/>
        <v>1215.8381473693685</v>
      </c>
      <c r="F329" s="56">
        <f t="shared" si="163"/>
        <v>0</v>
      </c>
      <c r="G329" s="57">
        <f t="shared" si="164"/>
        <v>0</v>
      </c>
      <c r="H329" s="57">
        <f t="shared" si="165"/>
        <v>0</v>
      </c>
      <c r="I329" s="58">
        <f t="shared" si="149"/>
        <v>0</v>
      </c>
      <c r="J329" s="56">
        <f t="shared" si="166"/>
        <v>-2.7905050221791879E-10</v>
      </c>
      <c r="K329" s="57">
        <f t="shared" si="167"/>
        <v>9.3016834072639608E-13</v>
      </c>
      <c r="L329" s="57">
        <f t="shared" si="168"/>
        <v>-9.3016834072639608E-13</v>
      </c>
      <c r="M329" s="58">
        <f t="shared" si="150"/>
        <v>0</v>
      </c>
      <c r="N329" s="56">
        <f t="shared" si="169"/>
        <v>0</v>
      </c>
      <c r="O329" s="57">
        <f t="shared" si="170"/>
        <v>0</v>
      </c>
      <c r="P329" s="57">
        <f t="shared" si="171"/>
        <v>0</v>
      </c>
      <c r="Q329" s="58">
        <f t="shared" si="151"/>
        <v>0</v>
      </c>
      <c r="R329" s="84">
        <f t="shared" si="172"/>
        <v>136834.31521069387</v>
      </c>
      <c r="S329" s="85">
        <f t="shared" si="173"/>
        <v>2391.1244214639628</v>
      </c>
      <c r="T329" s="86">
        <f t="shared" si="152"/>
        <v>399.10008603119047</v>
      </c>
      <c r="U329" s="87">
        <f t="shared" si="174"/>
        <v>2790.2245074951534</v>
      </c>
      <c r="V329" s="84">
        <f t="shared" si="175"/>
        <v>0</v>
      </c>
      <c r="W329" s="85">
        <f t="shared" si="176"/>
        <v>0</v>
      </c>
      <c r="X329" s="86">
        <f t="shared" si="153"/>
        <v>0</v>
      </c>
      <c r="Y329" s="87">
        <f t="shared" si="177"/>
        <v>0</v>
      </c>
      <c r="Z329" s="101">
        <f t="shared" si="178"/>
        <v>0</v>
      </c>
      <c r="AA329" s="85">
        <f t="shared" si="179"/>
        <v>0</v>
      </c>
      <c r="AB329" s="86">
        <f t="shared" si="154"/>
        <v>0</v>
      </c>
      <c r="AC329" s="87">
        <f t="shared" si="180"/>
        <v>0</v>
      </c>
      <c r="AD329" s="132">
        <f t="shared" si="183"/>
        <v>0</v>
      </c>
      <c r="AE329" s="132">
        <f t="shared" si="155"/>
        <v>0</v>
      </c>
      <c r="AF329" s="132">
        <f t="shared" si="181"/>
        <v>0</v>
      </c>
      <c r="AG329" s="133">
        <f t="shared" si="156"/>
        <v>0</v>
      </c>
      <c r="AH329" s="124">
        <f t="shared" si="182"/>
        <v>0</v>
      </c>
      <c r="AI329" s="125">
        <f t="shared" si="157"/>
        <v>0</v>
      </c>
      <c r="AJ329" s="125">
        <v>0</v>
      </c>
      <c r="AK329" s="126">
        <f t="shared" si="158"/>
        <v>0</v>
      </c>
      <c r="AL329" s="22">
        <f t="shared" si="159"/>
        <v>199705.32369742825</v>
      </c>
      <c r="AM329" s="22">
        <f t="shared" si="159"/>
        <v>3549.3308110538255</v>
      </c>
      <c r="AN329" s="22">
        <f t="shared" si="159"/>
        <v>456.73184381069632</v>
      </c>
      <c r="AO329" s="23">
        <f t="shared" si="147"/>
        <v>4006.0626548645218</v>
      </c>
    </row>
    <row r="330" spans="1:41" x14ac:dyDescent="0.25">
      <c r="A330" s="7">
        <v>309</v>
      </c>
      <c r="B330" s="56">
        <f t="shared" si="160"/>
        <v>61712.802097144791</v>
      </c>
      <c r="C330" s="57">
        <f t="shared" si="161"/>
        <v>1159.268078780319</v>
      </c>
      <c r="D330" s="57">
        <f t="shared" si="162"/>
        <v>56.570068589049399</v>
      </c>
      <c r="E330" s="58">
        <f t="shared" si="148"/>
        <v>1215.8381473693685</v>
      </c>
      <c r="F330" s="56">
        <f t="shared" si="163"/>
        <v>0</v>
      </c>
      <c r="G330" s="57">
        <f t="shared" si="164"/>
        <v>0</v>
      </c>
      <c r="H330" s="57">
        <f t="shared" si="165"/>
        <v>0</v>
      </c>
      <c r="I330" s="58">
        <f t="shared" si="149"/>
        <v>0</v>
      </c>
      <c r="J330" s="56">
        <f t="shared" si="166"/>
        <v>-2.799806705586452E-10</v>
      </c>
      <c r="K330" s="57">
        <f t="shared" si="167"/>
        <v>9.3326890186215066E-13</v>
      </c>
      <c r="L330" s="57">
        <f t="shared" si="168"/>
        <v>-9.3326890186215066E-13</v>
      </c>
      <c r="M330" s="58">
        <f t="shared" si="150"/>
        <v>0</v>
      </c>
      <c r="N330" s="56">
        <f t="shared" si="169"/>
        <v>0</v>
      </c>
      <c r="O330" s="57">
        <f t="shared" si="170"/>
        <v>0</v>
      </c>
      <c r="P330" s="57">
        <f t="shared" si="171"/>
        <v>0</v>
      </c>
      <c r="Q330" s="58">
        <f t="shared" si="151"/>
        <v>0</v>
      </c>
      <c r="R330" s="84">
        <f t="shared" si="172"/>
        <v>134667.26277387864</v>
      </c>
      <c r="S330" s="85">
        <f t="shared" si="173"/>
        <v>2402.0953652504995</v>
      </c>
      <c r="T330" s="86">
        <f t="shared" si="152"/>
        <v>392.77951642381271</v>
      </c>
      <c r="U330" s="87">
        <f t="shared" si="174"/>
        <v>2794.8748816743123</v>
      </c>
      <c r="V330" s="84">
        <f t="shared" si="175"/>
        <v>0</v>
      </c>
      <c r="W330" s="85">
        <f t="shared" si="176"/>
        <v>0</v>
      </c>
      <c r="X330" s="86">
        <f t="shared" si="153"/>
        <v>0</v>
      </c>
      <c r="Y330" s="87">
        <f t="shared" si="177"/>
        <v>0</v>
      </c>
      <c r="Z330" s="101">
        <f t="shared" si="178"/>
        <v>0</v>
      </c>
      <c r="AA330" s="85">
        <f t="shared" si="179"/>
        <v>0</v>
      </c>
      <c r="AB330" s="86">
        <f t="shared" si="154"/>
        <v>0</v>
      </c>
      <c r="AC330" s="87">
        <f t="shared" si="180"/>
        <v>0</v>
      </c>
      <c r="AD330" s="132">
        <f t="shared" si="183"/>
        <v>0</v>
      </c>
      <c r="AE330" s="132">
        <f t="shared" si="155"/>
        <v>0</v>
      </c>
      <c r="AF330" s="132">
        <f t="shared" si="181"/>
        <v>0</v>
      </c>
      <c r="AG330" s="133">
        <f t="shared" si="156"/>
        <v>0</v>
      </c>
      <c r="AH330" s="124">
        <f t="shared" si="182"/>
        <v>0</v>
      </c>
      <c r="AI330" s="125">
        <f t="shared" si="157"/>
        <v>0</v>
      </c>
      <c r="AJ330" s="125">
        <v>0</v>
      </c>
      <c r="AK330" s="126">
        <f t="shared" si="158"/>
        <v>0</v>
      </c>
      <c r="AL330" s="22">
        <f t="shared" si="159"/>
        <v>196380.06487102315</v>
      </c>
      <c r="AM330" s="22">
        <f t="shared" si="159"/>
        <v>3561.3634440308197</v>
      </c>
      <c r="AN330" s="22">
        <f t="shared" si="159"/>
        <v>449.34958501286116</v>
      </c>
      <c r="AO330" s="23">
        <f t="shared" si="147"/>
        <v>4010.7130290436808</v>
      </c>
    </row>
    <row r="331" spans="1:41" x14ac:dyDescent="0.25">
      <c r="A331" s="7">
        <v>310</v>
      </c>
      <c r="B331" s="56">
        <f t="shared" si="160"/>
        <v>60553.534018364473</v>
      </c>
      <c r="C331" s="57">
        <f t="shared" si="161"/>
        <v>1160.3307411858677</v>
      </c>
      <c r="D331" s="57">
        <f t="shared" si="162"/>
        <v>55.50740618350077</v>
      </c>
      <c r="E331" s="58">
        <f t="shared" si="148"/>
        <v>1215.8381473693685</v>
      </c>
      <c r="F331" s="56">
        <f t="shared" si="163"/>
        <v>0</v>
      </c>
      <c r="G331" s="57">
        <f t="shared" si="164"/>
        <v>0</v>
      </c>
      <c r="H331" s="57">
        <f t="shared" si="165"/>
        <v>0</v>
      </c>
      <c r="I331" s="58">
        <f t="shared" si="149"/>
        <v>0</v>
      </c>
      <c r="J331" s="56">
        <f t="shared" si="166"/>
        <v>-2.8091393946050737E-10</v>
      </c>
      <c r="K331" s="57">
        <f t="shared" si="167"/>
        <v>9.3637979820169135E-13</v>
      </c>
      <c r="L331" s="57">
        <f t="shared" si="168"/>
        <v>-9.3637979820169135E-13</v>
      </c>
      <c r="M331" s="58">
        <f t="shared" si="150"/>
        <v>0</v>
      </c>
      <c r="N331" s="56">
        <f t="shared" si="169"/>
        <v>0</v>
      </c>
      <c r="O331" s="57">
        <f t="shared" si="170"/>
        <v>0</v>
      </c>
      <c r="P331" s="57">
        <f t="shared" si="171"/>
        <v>0</v>
      </c>
      <c r="Q331" s="58">
        <f t="shared" si="151"/>
        <v>0</v>
      </c>
      <c r="R331" s="84">
        <f t="shared" si="172"/>
        <v>132485.60935430918</v>
      </c>
      <c r="S331" s="85">
        <f t="shared" si="173"/>
        <v>2413.1166458603675</v>
      </c>
      <c r="T331" s="86">
        <f t="shared" si="152"/>
        <v>386.41636061673512</v>
      </c>
      <c r="U331" s="87">
        <f t="shared" si="174"/>
        <v>2799.5330064771028</v>
      </c>
      <c r="V331" s="84">
        <f t="shared" si="175"/>
        <v>0</v>
      </c>
      <c r="W331" s="85">
        <f t="shared" si="176"/>
        <v>0</v>
      </c>
      <c r="X331" s="86">
        <f t="shared" si="153"/>
        <v>0</v>
      </c>
      <c r="Y331" s="87">
        <f t="shared" si="177"/>
        <v>0</v>
      </c>
      <c r="Z331" s="101">
        <f t="shared" si="178"/>
        <v>0</v>
      </c>
      <c r="AA331" s="85">
        <f t="shared" si="179"/>
        <v>0</v>
      </c>
      <c r="AB331" s="86">
        <f t="shared" si="154"/>
        <v>0</v>
      </c>
      <c r="AC331" s="87">
        <f t="shared" si="180"/>
        <v>0</v>
      </c>
      <c r="AD331" s="132">
        <f t="shared" si="183"/>
        <v>0</v>
      </c>
      <c r="AE331" s="132">
        <f t="shared" si="155"/>
        <v>0</v>
      </c>
      <c r="AF331" s="132">
        <f t="shared" si="181"/>
        <v>0</v>
      </c>
      <c r="AG331" s="133">
        <f t="shared" si="156"/>
        <v>0</v>
      </c>
      <c r="AH331" s="124">
        <f t="shared" si="182"/>
        <v>0</v>
      </c>
      <c r="AI331" s="125">
        <f t="shared" si="157"/>
        <v>0</v>
      </c>
      <c r="AJ331" s="125">
        <v>0</v>
      </c>
      <c r="AK331" s="126">
        <f t="shared" si="158"/>
        <v>0</v>
      </c>
      <c r="AL331" s="22">
        <f t="shared" si="159"/>
        <v>193039.14337267337</v>
      </c>
      <c r="AM331" s="22">
        <f t="shared" si="159"/>
        <v>3573.4473870462361</v>
      </c>
      <c r="AN331" s="22">
        <f t="shared" si="159"/>
        <v>441.92376680023494</v>
      </c>
      <c r="AO331" s="23">
        <f t="shared" si="147"/>
        <v>4015.3711538464713</v>
      </c>
    </row>
    <row r="332" spans="1:41" x14ac:dyDescent="0.25">
      <c r="A332" s="7">
        <v>311</v>
      </c>
      <c r="B332" s="56">
        <f t="shared" si="160"/>
        <v>59393.203277178603</v>
      </c>
      <c r="C332" s="57">
        <f t="shared" si="161"/>
        <v>1161.3943776986214</v>
      </c>
      <c r="D332" s="57">
        <f t="shared" si="162"/>
        <v>54.443769670747059</v>
      </c>
      <c r="E332" s="58">
        <f t="shared" si="148"/>
        <v>1215.8381473693685</v>
      </c>
      <c r="F332" s="56">
        <f t="shared" si="163"/>
        <v>0</v>
      </c>
      <c r="G332" s="57">
        <f t="shared" si="164"/>
        <v>0</v>
      </c>
      <c r="H332" s="57">
        <f t="shared" si="165"/>
        <v>0</v>
      </c>
      <c r="I332" s="58">
        <f t="shared" si="149"/>
        <v>0</v>
      </c>
      <c r="J332" s="56">
        <f t="shared" si="166"/>
        <v>-2.8185031925870906E-10</v>
      </c>
      <c r="K332" s="57">
        <f t="shared" si="167"/>
        <v>9.3950106419569682E-13</v>
      </c>
      <c r="L332" s="57">
        <f t="shared" si="168"/>
        <v>-9.3950106419569682E-13</v>
      </c>
      <c r="M332" s="58">
        <f t="shared" si="150"/>
        <v>0</v>
      </c>
      <c r="N332" s="56">
        <f t="shared" si="169"/>
        <v>0</v>
      </c>
      <c r="O332" s="57">
        <f t="shared" si="170"/>
        <v>0</v>
      </c>
      <c r="P332" s="57">
        <f t="shared" si="171"/>
        <v>0</v>
      </c>
      <c r="Q332" s="58">
        <f t="shared" si="151"/>
        <v>0</v>
      </c>
      <c r="R332" s="84">
        <f t="shared" si="172"/>
        <v>130289.28019629624</v>
      </c>
      <c r="S332" s="85">
        <f t="shared" si="173"/>
        <v>2424.1884942487009</v>
      </c>
      <c r="T332" s="86">
        <f t="shared" si="152"/>
        <v>380.01040057253073</v>
      </c>
      <c r="U332" s="87">
        <f t="shared" si="174"/>
        <v>2804.1988948212315</v>
      </c>
      <c r="V332" s="84">
        <f t="shared" si="175"/>
        <v>0</v>
      </c>
      <c r="W332" s="85">
        <f t="shared" si="176"/>
        <v>0</v>
      </c>
      <c r="X332" s="86">
        <f t="shared" si="153"/>
        <v>0</v>
      </c>
      <c r="Y332" s="87">
        <f t="shared" si="177"/>
        <v>0</v>
      </c>
      <c r="Z332" s="101">
        <f t="shared" si="178"/>
        <v>0</v>
      </c>
      <c r="AA332" s="85">
        <f t="shared" si="179"/>
        <v>0</v>
      </c>
      <c r="AB332" s="86">
        <f t="shared" si="154"/>
        <v>0</v>
      </c>
      <c r="AC332" s="87">
        <f t="shared" si="180"/>
        <v>0</v>
      </c>
      <c r="AD332" s="132">
        <f t="shared" si="183"/>
        <v>0</v>
      </c>
      <c r="AE332" s="132">
        <f t="shared" si="155"/>
        <v>0</v>
      </c>
      <c r="AF332" s="132">
        <f t="shared" si="181"/>
        <v>0</v>
      </c>
      <c r="AG332" s="133">
        <f t="shared" si="156"/>
        <v>0</v>
      </c>
      <c r="AH332" s="124">
        <f t="shared" si="182"/>
        <v>0</v>
      </c>
      <c r="AI332" s="125">
        <f t="shared" si="157"/>
        <v>0</v>
      </c>
      <c r="AJ332" s="125">
        <v>0</v>
      </c>
      <c r="AK332" s="126">
        <f t="shared" si="158"/>
        <v>0</v>
      </c>
      <c r="AL332" s="22">
        <f t="shared" si="159"/>
        <v>189682.48347347457</v>
      </c>
      <c r="AM332" s="22">
        <f t="shared" si="159"/>
        <v>3585.5828719473229</v>
      </c>
      <c r="AN332" s="22">
        <f t="shared" si="159"/>
        <v>434.45417024327685</v>
      </c>
      <c r="AO332" s="23">
        <f t="shared" si="147"/>
        <v>4020.0370421906</v>
      </c>
    </row>
    <row r="333" spans="1:41" x14ac:dyDescent="0.25">
      <c r="A333" s="7">
        <v>312</v>
      </c>
      <c r="B333" s="56">
        <f t="shared" si="160"/>
        <v>58231.808899479984</v>
      </c>
      <c r="C333" s="57">
        <f t="shared" si="161"/>
        <v>1162.4589892115118</v>
      </c>
      <c r="D333" s="57">
        <f t="shared" si="162"/>
        <v>53.379158157856658</v>
      </c>
      <c r="E333" s="58">
        <f t="shared" si="148"/>
        <v>1215.8381473693685</v>
      </c>
      <c r="F333" s="56">
        <f t="shared" si="163"/>
        <v>0</v>
      </c>
      <c r="G333" s="57">
        <f t="shared" si="164"/>
        <v>0</v>
      </c>
      <c r="H333" s="57">
        <f t="shared" si="165"/>
        <v>0</v>
      </c>
      <c r="I333" s="58">
        <f t="shared" si="149"/>
        <v>0</v>
      </c>
      <c r="J333" s="56">
        <f t="shared" si="166"/>
        <v>-2.8278982032290478E-10</v>
      </c>
      <c r="K333" s="57">
        <f t="shared" si="167"/>
        <v>9.4263273440968267E-13</v>
      </c>
      <c r="L333" s="57">
        <f t="shared" si="168"/>
        <v>-9.4263273440968267E-13</v>
      </c>
      <c r="M333" s="58">
        <f t="shared" si="150"/>
        <v>0</v>
      </c>
      <c r="N333" s="56">
        <f t="shared" si="169"/>
        <v>0</v>
      </c>
      <c r="O333" s="57">
        <f t="shared" si="170"/>
        <v>0</v>
      </c>
      <c r="P333" s="57">
        <f t="shared" si="171"/>
        <v>0</v>
      </c>
      <c r="Q333" s="58">
        <f t="shared" si="151"/>
        <v>0</v>
      </c>
      <c r="R333" s="84">
        <f t="shared" si="172"/>
        <v>128078.20018821763</v>
      </c>
      <c r="S333" s="85">
        <f t="shared" si="173"/>
        <v>2435.3111424302988</v>
      </c>
      <c r="T333" s="86">
        <f t="shared" si="152"/>
        <v>373.56141721563478</v>
      </c>
      <c r="U333" s="87">
        <f t="shared" si="174"/>
        <v>2808.8725596459335</v>
      </c>
      <c r="V333" s="84">
        <f t="shared" si="175"/>
        <v>0</v>
      </c>
      <c r="W333" s="85">
        <f t="shared" si="176"/>
        <v>0</v>
      </c>
      <c r="X333" s="86">
        <f t="shared" si="153"/>
        <v>0</v>
      </c>
      <c r="Y333" s="87">
        <f t="shared" si="177"/>
        <v>0</v>
      </c>
      <c r="Z333" s="101">
        <f t="shared" si="178"/>
        <v>0</v>
      </c>
      <c r="AA333" s="85">
        <f t="shared" si="179"/>
        <v>0</v>
      </c>
      <c r="AB333" s="86">
        <f t="shared" si="154"/>
        <v>0</v>
      </c>
      <c r="AC333" s="87">
        <f t="shared" si="180"/>
        <v>0</v>
      </c>
      <c r="AD333" s="132">
        <f t="shared" si="183"/>
        <v>0</v>
      </c>
      <c r="AE333" s="132">
        <f t="shared" si="155"/>
        <v>0</v>
      </c>
      <c r="AF333" s="132">
        <f t="shared" si="181"/>
        <v>0</v>
      </c>
      <c r="AG333" s="133">
        <f t="shared" si="156"/>
        <v>0</v>
      </c>
      <c r="AH333" s="124">
        <f t="shared" si="182"/>
        <v>0</v>
      </c>
      <c r="AI333" s="125">
        <f t="shared" si="157"/>
        <v>0</v>
      </c>
      <c r="AJ333" s="125">
        <v>0</v>
      </c>
      <c r="AK333" s="126">
        <f t="shared" si="158"/>
        <v>0</v>
      </c>
      <c r="AL333" s="22">
        <f t="shared" si="159"/>
        <v>186310.00908769731</v>
      </c>
      <c r="AM333" s="22">
        <f t="shared" si="159"/>
        <v>3597.7701316418115</v>
      </c>
      <c r="AN333" s="22">
        <f t="shared" si="159"/>
        <v>426.9405753734905</v>
      </c>
      <c r="AO333" s="23">
        <f t="shared" si="147"/>
        <v>4024.710707015302</v>
      </c>
    </row>
    <row r="334" spans="1:41" x14ac:dyDescent="0.25">
      <c r="A334" s="7">
        <v>313</v>
      </c>
      <c r="B334" s="56">
        <f t="shared" si="160"/>
        <v>57069.349910268473</v>
      </c>
      <c r="C334" s="57">
        <f t="shared" si="161"/>
        <v>1163.5245766182891</v>
      </c>
      <c r="D334" s="57">
        <f t="shared" si="162"/>
        <v>52.313570751079439</v>
      </c>
      <c r="E334" s="58">
        <f t="shared" si="148"/>
        <v>1215.8381473693685</v>
      </c>
      <c r="F334" s="56">
        <f t="shared" si="163"/>
        <v>0</v>
      </c>
      <c r="G334" s="57">
        <f t="shared" si="164"/>
        <v>0</v>
      </c>
      <c r="H334" s="57">
        <f t="shared" si="165"/>
        <v>0</v>
      </c>
      <c r="I334" s="58">
        <f t="shared" si="149"/>
        <v>0</v>
      </c>
      <c r="J334" s="56">
        <f t="shared" si="166"/>
        <v>-2.8373245305731447E-10</v>
      </c>
      <c r="K334" s="57">
        <f t="shared" si="167"/>
        <v>9.4577484352438153E-13</v>
      </c>
      <c r="L334" s="57">
        <f t="shared" si="168"/>
        <v>-9.4577484352438153E-13</v>
      </c>
      <c r="M334" s="58">
        <f t="shared" si="150"/>
        <v>0</v>
      </c>
      <c r="N334" s="56">
        <f t="shared" si="169"/>
        <v>0</v>
      </c>
      <c r="O334" s="57">
        <f t="shared" si="170"/>
        <v>0</v>
      </c>
      <c r="P334" s="57">
        <f t="shared" si="171"/>
        <v>0</v>
      </c>
      <c r="Q334" s="58">
        <f t="shared" si="151"/>
        <v>0</v>
      </c>
      <c r="R334" s="84">
        <f t="shared" si="172"/>
        <v>125852.29386086365</v>
      </c>
      <c r="S334" s="85">
        <f t="shared" si="173"/>
        <v>2446.4848234844912</v>
      </c>
      <c r="T334" s="86">
        <f t="shared" si="152"/>
        <v>367.069190427519</v>
      </c>
      <c r="U334" s="87">
        <f t="shared" si="174"/>
        <v>2813.5540139120103</v>
      </c>
      <c r="V334" s="84">
        <f t="shared" si="175"/>
        <v>0</v>
      </c>
      <c r="W334" s="85">
        <f t="shared" si="176"/>
        <v>0</v>
      </c>
      <c r="X334" s="86">
        <f t="shared" si="153"/>
        <v>0</v>
      </c>
      <c r="Y334" s="87">
        <f t="shared" si="177"/>
        <v>0</v>
      </c>
      <c r="Z334" s="101">
        <f t="shared" si="178"/>
        <v>0</v>
      </c>
      <c r="AA334" s="85">
        <f t="shared" si="179"/>
        <v>0</v>
      </c>
      <c r="AB334" s="86">
        <f t="shared" si="154"/>
        <v>0</v>
      </c>
      <c r="AC334" s="87">
        <f t="shared" si="180"/>
        <v>0</v>
      </c>
      <c r="AD334" s="132">
        <f t="shared" si="183"/>
        <v>0</v>
      </c>
      <c r="AE334" s="132">
        <f t="shared" si="155"/>
        <v>0</v>
      </c>
      <c r="AF334" s="132">
        <f t="shared" si="181"/>
        <v>0</v>
      </c>
      <c r="AG334" s="133">
        <f t="shared" si="156"/>
        <v>0</v>
      </c>
      <c r="AH334" s="124">
        <f t="shared" si="182"/>
        <v>0</v>
      </c>
      <c r="AI334" s="125">
        <f t="shared" si="157"/>
        <v>0</v>
      </c>
      <c r="AJ334" s="125">
        <v>0</v>
      </c>
      <c r="AK334" s="126">
        <f t="shared" si="158"/>
        <v>0</v>
      </c>
      <c r="AL334" s="22">
        <f t="shared" si="159"/>
        <v>182921.64377113184</v>
      </c>
      <c r="AM334" s="22">
        <f t="shared" si="159"/>
        <v>3610.009400102781</v>
      </c>
      <c r="AN334" s="22">
        <f t="shared" si="159"/>
        <v>419.38276117859749</v>
      </c>
      <c r="AO334" s="23">
        <f t="shared" si="147"/>
        <v>4029.3921612813788</v>
      </c>
    </row>
    <row r="335" spans="1:41" x14ac:dyDescent="0.25">
      <c r="A335" s="7">
        <v>314</v>
      </c>
      <c r="B335" s="56">
        <f t="shared" si="160"/>
        <v>55905.82533365018</v>
      </c>
      <c r="C335" s="57">
        <f t="shared" si="161"/>
        <v>1164.5911408135225</v>
      </c>
      <c r="D335" s="57">
        <f t="shared" si="162"/>
        <v>51.247006555846006</v>
      </c>
      <c r="E335" s="58">
        <f t="shared" si="148"/>
        <v>1215.8381473693685</v>
      </c>
      <c r="F335" s="56">
        <f t="shared" si="163"/>
        <v>0</v>
      </c>
      <c r="G335" s="57">
        <f t="shared" si="164"/>
        <v>0</v>
      </c>
      <c r="H335" s="57">
        <f t="shared" si="165"/>
        <v>0</v>
      </c>
      <c r="I335" s="58">
        <f t="shared" si="149"/>
        <v>0</v>
      </c>
      <c r="J335" s="56">
        <f t="shared" si="166"/>
        <v>-2.8467822790083886E-10</v>
      </c>
      <c r="K335" s="57">
        <f t="shared" si="167"/>
        <v>9.4892742633612954E-13</v>
      </c>
      <c r="L335" s="57">
        <f t="shared" si="168"/>
        <v>-9.4892742633612954E-13</v>
      </c>
      <c r="M335" s="58">
        <f t="shared" si="150"/>
        <v>0</v>
      </c>
      <c r="N335" s="56">
        <f t="shared" si="169"/>
        <v>0</v>
      </c>
      <c r="O335" s="57">
        <f t="shared" si="170"/>
        <v>0</v>
      </c>
      <c r="P335" s="57">
        <f t="shared" si="171"/>
        <v>0</v>
      </c>
      <c r="Q335" s="58">
        <f t="shared" si="151"/>
        <v>0</v>
      </c>
      <c r="R335" s="84">
        <f t="shared" si="172"/>
        <v>123611.48538577478</v>
      </c>
      <c r="S335" s="85">
        <f t="shared" si="173"/>
        <v>2457.7097715600207</v>
      </c>
      <c r="T335" s="86">
        <f t="shared" si="152"/>
        <v>360.53349904184313</v>
      </c>
      <c r="U335" s="87">
        <f t="shared" si="174"/>
        <v>2818.243270601864</v>
      </c>
      <c r="V335" s="84">
        <f t="shared" si="175"/>
        <v>0</v>
      </c>
      <c r="W335" s="85">
        <f t="shared" si="176"/>
        <v>0</v>
      </c>
      <c r="X335" s="86">
        <f t="shared" si="153"/>
        <v>0</v>
      </c>
      <c r="Y335" s="87">
        <f t="shared" si="177"/>
        <v>0</v>
      </c>
      <c r="Z335" s="101">
        <f t="shared" si="178"/>
        <v>0</v>
      </c>
      <c r="AA335" s="85">
        <f t="shared" si="179"/>
        <v>0</v>
      </c>
      <c r="AB335" s="86">
        <f t="shared" si="154"/>
        <v>0</v>
      </c>
      <c r="AC335" s="87">
        <f t="shared" si="180"/>
        <v>0</v>
      </c>
      <c r="AD335" s="132">
        <f t="shared" si="183"/>
        <v>0</v>
      </c>
      <c r="AE335" s="132">
        <f t="shared" si="155"/>
        <v>0</v>
      </c>
      <c r="AF335" s="132">
        <f t="shared" si="181"/>
        <v>0</v>
      </c>
      <c r="AG335" s="133">
        <f t="shared" si="156"/>
        <v>0</v>
      </c>
      <c r="AH335" s="124">
        <f t="shared" si="182"/>
        <v>0</v>
      </c>
      <c r="AI335" s="125">
        <f t="shared" si="157"/>
        <v>0</v>
      </c>
      <c r="AJ335" s="125">
        <v>0</v>
      </c>
      <c r="AK335" s="126">
        <f t="shared" si="158"/>
        <v>0</v>
      </c>
      <c r="AL335" s="22">
        <f t="shared" si="159"/>
        <v>179517.31071942468</v>
      </c>
      <c r="AM335" s="22">
        <f t="shared" si="159"/>
        <v>3622.3009123735442</v>
      </c>
      <c r="AN335" s="22">
        <f t="shared" si="159"/>
        <v>411.7805055976882</v>
      </c>
      <c r="AO335" s="23">
        <f t="shared" si="147"/>
        <v>4034.0814179712324</v>
      </c>
    </row>
    <row r="336" spans="1:41" x14ac:dyDescent="0.25">
      <c r="A336" s="7">
        <v>315</v>
      </c>
      <c r="B336" s="56">
        <f t="shared" si="160"/>
        <v>54741.234192836659</v>
      </c>
      <c r="C336" s="57">
        <f t="shared" si="161"/>
        <v>1165.6586826926016</v>
      </c>
      <c r="D336" s="57">
        <f t="shared" si="162"/>
        <v>50.179464676766941</v>
      </c>
      <c r="E336" s="58">
        <f t="shared" si="148"/>
        <v>1215.8381473693685</v>
      </c>
      <c r="F336" s="56">
        <f t="shared" si="163"/>
        <v>0</v>
      </c>
      <c r="G336" s="57">
        <f t="shared" si="164"/>
        <v>0</v>
      </c>
      <c r="H336" s="57">
        <f t="shared" si="165"/>
        <v>0</v>
      </c>
      <c r="I336" s="58">
        <f t="shared" si="149"/>
        <v>0</v>
      </c>
      <c r="J336" s="56">
        <f t="shared" si="166"/>
        <v>-2.8562715532717497E-10</v>
      </c>
      <c r="K336" s="57">
        <f t="shared" si="167"/>
        <v>9.5209051775724991E-13</v>
      </c>
      <c r="L336" s="57">
        <f t="shared" si="168"/>
        <v>-9.5209051775724991E-13</v>
      </c>
      <c r="M336" s="58">
        <f t="shared" si="150"/>
        <v>0</v>
      </c>
      <c r="N336" s="56">
        <f t="shared" si="169"/>
        <v>0</v>
      </c>
      <c r="O336" s="57">
        <f t="shared" si="170"/>
        <v>0</v>
      </c>
      <c r="P336" s="57">
        <f t="shared" si="171"/>
        <v>0</v>
      </c>
      <c r="Q336" s="58">
        <f t="shared" si="151"/>
        <v>0</v>
      </c>
      <c r="R336" s="84">
        <f t="shared" si="172"/>
        <v>121355.69857357179</v>
      </c>
      <c r="S336" s="85">
        <f t="shared" si="173"/>
        <v>2468.9862218799494</v>
      </c>
      <c r="T336" s="86">
        <f t="shared" si="152"/>
        <v>353.95412083958439</v>
      </c>
      <c r="U336" s="87">
        <f t="shared" si="174"/>
        <v>2822.9403427195339</v>
      </c>
      <c r="V336" s="84">
        <f t="shared" si="175"/>
        <v>0</v>
      </c>
      <c r="W336" s="85">
        <f t="shared" si="176"/>
        <v>0</v>
      </c>
      <c r="X336" s="86">
        <f t="shared" si="153"/>
        <v>0</v>
      </c>
      <c r="Y336" s="87">
        <f t="shared" si="177"/>
        <v>0</v>
      </c>
      <c r="Z336" s="101">
        <f t="shared" si="178"/>
        <v>0</v>
      </c>
      <c r="AA336" s="85">
        <f t="shared" si="179"/>
        <v>0</v>
      </c>
      <c r="AB336" s="86">
        <f t="shared" si="154"/>
        <v>0</v>
      </c>
      <c r="AC336" s="87">
        <f t="shared" si="180"/>
        <v>0</v>
      </c>
      <c r="AD336" s="132">
        <f t="shared" si="183"/>
        <v>0</v>
      </c>
      <c r="AE336" s="132">
        <f t="shared" si="155"/>
        <v>0</v>
      </c>
      <c r="AF336" s="132">
        <f t="shared" si="181"/>
        <v>0</v>
      </c>
      <c r="AG336" s="133">
        <f t="shared" si="156"/>
        <v>0</v>
      </c>
      <c r="AH336" s="124">
        <f t="shared" si="182"/>
        <v>0</v>
      </c>
      <c r="AI336" s="125">
        <f t="shared" si="157"/>
        <v>0</v>
      </c>
      <c r="AJ336" s="125">
        <v>0</v>
      </c>
      <c r="AK336" s="126">
        <f t="shared" si="158"/>
        <v>0</v>
      </c>
      <c r="AL336" s="22">
        <f t="shared" si="159"/>
        <v>176096.93276640816</v>
      </c>
      <c r="AM336" s="22">
        <f t="shared" si="159"/>
        <v>3634.6449045725522</v>
      </c>
      <c r="AN336" s="22">
        <f t="shared" si="159"/>
        <v>404.13358551635037</v>
      </c>
      <c r="AO336" s="23">
        <f t="shared" si="147"/>
        <v>4038.7784900889023</v>
      </c>
    </row>
    <row r="337" spans="1:41" x14ac:dyDescent="0.25">
      <c r="A337" s="7">
        <v>316</v>
      </c>
      <c r="B337" s="56">
        <f t="shared" si="160"/>
        <v>53575.575510144059</v>
      </c>
      <c r="C337" s="57">
        <f t="shared" si="161"/>
        <v>1166.7272031517364</v>
      </c>
      <c r="D337" s="57">
        <f t="shared" si="162"/>
        <v>49.11094421763206</v>
      </c>
      <c r="E337" s="58">
        <f t="shared" si="148"/>
        <v>1215.8381473693685</v>
      </c>
      <c r="F337" s="56">
        <f t="shared" si="163"/>
        <v>0</v>
      </c>
      <c r="G337" s="57">
        <f t="shared" si="164"/>
        <v>0</v>
      </c>
      <c r="H337" s="57">
        <f t="shared" si="165"/>
        <v>0</v>
      </c>
      <c r="I337" s="58">
        <f t="shared" si="149"/>
        <v>0</v>
      </c>
      <c r="J337" s="56">
        <f t="shared" si="166"/>
        <v>-2.8657924584493222E-10</v>
      </c>
      <c r="K337" s="57">
        <f t="shared" si="167"/>
        <v>9.5526415281644082E-13</v>
      </c>
      <c r="L337" s="57">
        <f t="shared" si="168"/>
        <v>-9.5526415281644082E-13</v>
      </c>
      <c r="M337" s="58">
        <f t="shared" si="150"/>
        <v>0</v>
      </c>
      <c r="N337" s="56">
        <f t="shared" si="169"/>
        <v>0</v>
      </c>
      <c r="O337" s="57">
        <f t="shared" si="170"/>
        <v>0</v>
      </c>
      <c r="P337" s="57">
        <f t="shared" si="171"/>
        <v>0</v>
      </c>
      <c r="Q337" s="58">
        <f t="shared" si="151"/>
        <v>0</v>
      </c>
      <c r="R337" s="84">
        <f t="shared" si="172"/>
        <v>119084.85687227799</v>
      </c>
      <c r="S337" s="85">
        <f t="shared" si="173"/>
        <v>2480.3144107465891</v>
      </c>
      <c r="T337" s="86">
        <f t="shared" si="152"/>
        <v>347.33083254414413</v>
      </c>
      <c r="U337" s="87">
        <f t="shared" si="174"/>
        <v>2827.6452432907331</v>
      </c>
      <c r="V337" s="84">
        <f t="shared" si="175"/>
        <v>0</v>
      </c>
      <c r="W337" s="85">
        <f t="shared" si="176"/>
        <v>0</v>
      </c>
      <c r="X337" s="86">
        <f t="shared" si="153"/>
        <v>0</v>
      </c>
      <c r="Y337" s="87">
        <f t="shared" si="177"/>
        <v>0</v>
      </c>
      <c r="Z337" s="101">
        <f t="shared" si="178"/>
        <v>0</v>
      </c>
      <c r="AA337" s="85">
        <f t="shared" si="179"/>
        <v>0</v>
      </c>
      <c r="AB337" s="86">
        <f t="shared" si="154"/>
        <v>0</v>
      </c>
      <c r="AC337" s="87">
        <f t="shared" si="180"/>
        <v>0</v>
      </c>
      <c r="AD337" s="132">
        <f t="shared" si="183"/>
        <v>0</v>
      </c>
      <c r="AE337" s="132">
        <f t="shared" si="155"/>
        <v>0</v>
      </c>
      <c r="AF337" s="132">
        <f t="shared" si="181"/>
        <v>0</v>
      </c>
      <c r="AG337" s="133">
        <f t="shared" si="156"/>
        <v>0</v>
      </c>
      <c r="AH337" s="124">
        <f t="shared" si="182"/>
        <v>0</v>
      </c>
      <c r="AI337" s="125">
        <f t="shared" si="157"/>
        <v>0</v>
      </c>
      <c r="AJ337" s="125">
        <v>0</v>
      </c>
      <c r="AK337" s="126">
        <f t="shared" si="158"/>
        <v>0</v>
      </c>
      <c r="AL337" s="22">
        <f t="shared" si="159"/>
        <v>172660.43238242177</v>
      </c>
      <c r="AM337" s="22">
        <f t="shared" si="159"/>
        <v>3647.0416138983264</v>
      </c>
      <c r="AN337" s="22">
        <f t="shared" si="159"/>
        <v>396.44177676177526</v>
      </c>
      <c r="AO337" s="23">
        <f t="shared" si="147"/>
        <v>4043.4833906601016</v>
      </c>
    </row>
    <row r="338" spans="1:41" x14ac:dyDescent="0.25">
      <c r="A338" s="7">
        <v>317</v>
      </c>
      <c r="B338" s="56">
        <f t="shared" si="160"/>
        <v>52408.848306992324</v>
      </c>
      <c r="C338" s="57">
        <f t="shared" si="161"/>
        <v>1167.7967030879588</v>
      </c>
      <c r="D338" s="57">
        <f t="shared" si="162"/>
        <v>48.041444281409632</v>
      </c>
      <c r="E338" s="58">
        <f t="shared" si="148"/>
        <v>1215.8381473693685</v>
      </c>
      <c r="F338" s="56">
        <f t="shared" si="163"/>
        <v>0</v>
      </c>
      <c r="G338" s="57">
        <f t="shared" si="164"/>
        <v>0</v>
      </c>
      <c r="H338" s="57">
        <f t="shared" si="165"/>
        <v>0</v>
      </c>
      <c r="I338" s="58">
        <f t="shared" si="149"/>
        <v>0</v>
      </c>
      <c r="J338" s="56">
        <f t="shared" si="166"/>
        <v>-2.8753450999774864E-10</v>
      </c>
      <c r="K338" s="57">
        <f t="shared" si="167"/>
        <v>9.5844836665916215E-13</v>
      </c>
      <c r="L338" s="57">
        <f t="shared" si="168"/>
        <v>-9.5844836665916215E-13</v>
      </c>
      <c r="M338" s="58">
        <f t="shared" si="150"/>
        <v>0</v>
      </c>
      <c r="N338" s="56">
        <f t="shared" si="169"/>
        <v>0</v>
      </c>
      <c r="O338" s="57">
        <f t="shared" si="170"/>
        <v>0</v>
      </c>
      <c r="P338" s="57">
        <f t="shared" si="171"/>
        <v>0</v>
      </c>
      <c r="Q338" s="58">
        <f t="shared" si="151"/>
        <v>0</v>
      </c>
      <c r="R338" s="84">
        <f t="shared" si="172"/>
        <v>116798.88336563396</v>
      </c>
      <c r="S338" s="85">
        <f t="shared" si="173"/>
        <v>2491.6945755464521</v>
      </c>
      <c r="T338" s="86">
        <f t="shared" si="152"/>
        <v>340.66340981643236</v>
      </c>
      <c r="U338" s="87">
        <f t="shared" si="174"/>
        <v>2832.3579853628844</v>
      </c>
      <c r="V338" s="84">
        <f t="shared" si="175"/>
        <v>0</v>
      </c>
      <c r="W338" s="85">
        <f t="shared" si="176"/>
        <v>0</v>
      </c>
      <c r="X338" s="86">
        <f t="shared" si="153"/>
        <v>0</v>
      </c>
      <c r="Y338" s="87">
        <f t="shared" si="177"/>
        <v>0</v>
      </c>
      <c r="Z338" s="101">
        <f t="shared" si="178"/>
        <v>0</v>
      </c>
      <c r="AA338" s="85">
        <f t="shared" si="179"/>
        <v>0</v>
      </c>
      <c r="AB338" s="86">
        <f t="shared" si="154"/>
        <v>0</v>
      </c>
      <c r="AC338" s="87">
        <f t="shared" si="180"/>
        <v>0</v>
      </c>
      <c r="AD338" s="132">
        <f t="shared" si="183"/>
        <v>0</v>
      </c>
      <c r="AE338" s="132">
        <f t="shared" si="155"/>
        <v>0</v>
      </c>
      <c r="AF338" s="132">
        <f t="shared" si="181"/>
        <v>0</v>
      </c>
      <c r="AG338" s="133">
        <f t="shared" si="156"/>
        <v>0</v>
      </c>
      <c r="AH338" s="124">
        <f t="shared" si="182"/>
        <v>0</v>
      </c>
      <c r="AI338" s="125">
        <f t="shared" si="157"/>
        <v>0</v>
      </c>
      <c r="AJ338" s="125">
        <v>0</v>
      </c>
      <c r="AK338" s="126">
        <f t="shared" si="158"/>
        <v>0</v>
      </c>
      <c r="AL338" s="22">
        <f t="shared" si="159"/>
        <v>169207.73167262599</v>
      </c>
      <c r="AM338" s="22">
        <f t="shared" si="159"/>
        <v>3659.4912786344121</v>
      </c>
      <c r="AN338" s="22">
        <f t="shared" si="159"/>
        <v>388.70485409784101</v>
      </c>
      <c r="AO338" s="23">
        <f t="shared" si="147"/>
        <v>4048.1961327322529</v>
      </c>
    </row>
    <row r="339" spans="1:41" x14ac:dyDescent="0.25">
      <c r="A339" s="7">
        <v>318</v>
      </c>
      <c r="B339" s="56">
        <f t="shared" si="160"/>
        <v>51241.051603904365</v>
      </c>
      <c r="C339" s="57">
        <f t="shared" si="161"/>
        <v>1168.8671833991227</v>
      </c>
      <c r="D339" s="57">
        <f t="shared" si="162"/>
        <v>46.97096397024567</v>
      </c>
      <c r="E339" s="58">
        <f t="shared" si="148"/>
        <v>1215.8381473693685</v>
      </c>
      <c r="F339" s="56">
        <f t="shared" si="163"/>
        <v>0</v>
      </c>
      <c r="G339" s="57">
        <f t="shared" si="164"/>
        <v>0</v>
      </c>
      <c r="H339" s="57">
        <f t="shared" si="165"/>
        <v>0</v>
      </c>
      <c r="I339" s="58">
        <f t="shared" si="149"/>
        <v>0</v>
      </c>
      <c r="J339" s="56">
        <f t="shared" si="166"/>
        <v>-2.8849295836440782E-10</v>
      </c>
      <c r="K339" s="57">
        <f t="shared" si="167"/>
        <v>9.6164319454802609E-13</v>
      </c>
      <c r="L339" s="57">
        <f t="shared" si="168"/>
        <v>-9.6164319454802609E-13</v>
      </c>
      <c r="M339" s="58">
        <f t="shared" si="150"/>
        <v>0</v>
      </c>
      <c r="N339" s="56">
        <f t="shared" si="169"/>
        <v>0</v>
      </c>
      <c r="O339" s="57">
        <f t="shared" si="170"/>
        <v>0</v>
      </c>
      <c r="P339" s="57">
        <f t="shared" si="171"/>
        <v>0</v>
      </c>
      <c r="Q339" s="58">
        <f t="shared" si="151"/>
        <v>0</v>
      </c>
      <c r="R339" s="84">
        <f t="shared" si="172"/>
        <v>114497.70077140431</v>
      </c>
      <c r="S339" s="85">
        <f t="shared" si="173"/>
        <v>2503.1269547552265</v>
      </c>
      <c r="T339" s="86">
        <f t="shared" si="152"/>
        <v>333.95162724992929</v>
      </c>
      <c r="U339" s="87">
        <f t="shared" si="174"/>
        <v>2837.078582005156</v>
      </c>
      <c r="V339" s="84">
        <f t="shared" si="175"/>
        <v>0</v>
      </c>
      <c r="W339" s="85">
        <f t="shared" si="176"/>
        <v>0</v>
      </c>
      <c r="X339" s="86">
        <f t="shared" si="153"/>
        <v>0</v>
      </c>
      <c r="Y339" s="87">
        <f t="shared" si="177"/>
        <v>0</v>
      </c>
      <c r="Z339" s="101">
        <f t="shared" si="178"/>
        <v>0</v>
      </c>
      <c r="AA339" s="85">
        <f t="shared" si="179"/>
        <v>0</v>
      </c>
      <c r="AB339" s="86">
        <f t="shared" si="154"/>
        <v>0</v>
      </c>
      <c r="AC339" s="87">
        <f t="shared" si="180"/>
        <v>0</v>
      </c>
      <c r="AD339" s="132">
        <f t="shared" si="183"/>
        <v>0</v>
      </c>
      <c r="AE339" s="132">
        <f t="shared" si="155"/>
        <v>0</v>
      </c>
      <c r="AF339" s="132">
        <f t="shared" si="181"/>
        <v>0</v>
      </c>
      <c r="AG339" s="133">
        <f t="shared" si="156"/>
        <v>0</v>
      </c>
      <c r="AH339" s="124">
        <f t="shared" si="182"/>
        <v>0</v>
      </c>
      <c r="AI339" s="125">
        <f t="shared" si="157"/>
        <v>0</v>
      </c>
      <c r="AJ339" s="125">
        <v>0</v>
      </c>
      <c r="AK339" s="126">
        <f t="shared" si="158"/>
        <v>0</v>
      </c>
      <c r="AL339" s="22">
        <f t="shared" si="159"/>
        <v>165738.7523753084</v>
      </c>
      <c r="AM339" s="22">
        <f t="shared" si="159"/>
        <v>3671.9941381543504</v>
      </c>
      <c r="AN339" s="22">
        <f t="shared" si="159"/>
        <v>380.92259122017401</v>
      </c>
      <c r="AO339" s="23">
        <f t="shared" si="147"/>
        <v>4052.9167293745245</v>
      </c>
    </row>
    <row r="340" spans="1:41" x14ac:dyDescent="0.25">
      <c r="A340" s="7">
        <v>319</v>
      </c>
      <c r="B340" s="56">
        <f t="shared" si="160"/>
        <v>50072.18442050524</v>
      </c>
      <c r="C340" s="57">
        <f t="shared" si="161"/>
        <v>1169.9386449839053</v>
      </c>
      <c r="D340" s="57">
        <f t="shared" si="162"/>
        <v>45.899502385463144</v>
      </c>
      <c r="E340" s="58">
        <f t="shared" si="148"/>
        <v>1215.8381473693685</v>
      </c>
      <c r="F340" s="56">
        <f t="shared" si="163"/>
        <v>0</v>
      </c>
      <c r="G340" s="57">
        <f t="shared" si="164"/>
        <v>0</v>
      </c>
      <c r="H340" s="57">
        <f t="shared" si="165"/>
        <v>0</v>
      </c>
      <c r="I340" s="58">
        <f t="shared" si="149"/>
        <v>0</v>
      </c>
      <c r="J340" s="56">
        <f t="shared" si="166"/>
        <v>-2.8945460155895585E-10</v>
      </c>
      <c r="K340" s="57">
        <f t="shared" si="167"/>
        <v>9.6484867186318624E-13</v>
      </c>
      <c r="L340" s="57">
        <f t="shared" si="168"/>
        <v>-9.6484867186318624E-13</v>
      </c>
      <c r="M340" s="58">
        <f t="shared" si="150"/>
        <v>0</v>
      </c>
      <c r="N340" s="56">
        <f t="shared" si="169"/>
        <v>0</v>
      </c>
      <c r="O340" s="57">
        <f t="shared" si="170"/>
        <v>0</v>
      </c>
      <c r="P340" s="57">
        <f t="shared" si="171"/>
        <v>0</v>
      </c>
      <c r="Q340" s="58">
        <f t="shared" si="151"/>
        <v>0</v>
      </c>
      <c r="R340" s="84">
        <f t="shared" si="172"/>
        <v>112181.23143967685</v>
      </c>
      <c r="S340" s="85">
        <f t="shared" si="173"/>
        <v>2514.6117879427738</v>
      </c>
      <c r="T340" s="86">
        <f t="shared" si="152"/>
        <v>327.19525836572416</v>
      </c>
      <c r="U340" s="87">
        <f t="shared" si="174"/>
        <v>2841.8070463084982</v>
      </c>
      <c r="V340" s="84">
        <f t="shared" si="175"/>
        <v>0</v>
      </c>
      <c r="W340" s="85">
        <f t="shared" si="176"/>
        <v>0</v>
      </c>
      <c r="X340" s="86">
        <f t="shared" si="153"/>
        <v>0</v>
      </c>
      <c r="Y340" s="87">
        <f t="shared" si="177"/>
        <v>0</v>
      </c>
      <c r="Z340" s="101">
        <f t="shared" si="178"/>
        <v>0</v>
      </c>
      <c r="AA340" s="85">
        <f t="shared" si="179"/>
        <v>0</v>
      </c>
      <c r="AB340" s="86">
        <f t="shared" si="154"/>
        <v>0</v>
      </c>
      <c r="AC340" s="87">
        <f t="shared" si="180"/>
        <v>0</v>
      </c>
      <c r="AD340" s="132">
        <f t="shared" si="183"/>
        <v>0</v>
      </c>
      <c r="AE340" s="132">
        <f t="shared" si="155"/>
        <v>0</v>
      </c>
      <c r="AF340" s="132">
        <f t="shared" si="181"/>
        <v>0</v>
      </c>
      <c r="AG340" s="133">
        <f t="shared" si="156"/>
        <v>0</v>
      </c>
      <c r="AH340" s="124">
        <f t="shared" si="182"/>
        <v>0</v>
      </c>
      <c r="AI340" s="125">
        <f t="shared" si="157"/>
        <v>0</v>
      </c>
      <c r="AJ340" s="125">
        <v>0</v>
      </c>
      <c r="AK340" s="126">
        <f t="shared" si="158"/>
        <v>0</v>
      </c>
      <c r="AL340" s="22">
        <f t="shared" si="159"/>
        <v>162253.41586018179</v>
      </c>
      <c r="AM340" s="22">
        <f t="shared" si="159"/>
        <v>3684.5504329266801</v>
      </c>
      <c r="AN340" s="22">
        <f t="shared" si="159"/>
        <v>373.09476075118636</v>
      </c>
      <c r="AO340" s="23">
        <f t="shared" si="147"/>
        <v>4057.6451936778667</v>
      </c>
    </row>
    <row r="341" spans="1:41" x14ac:dyDescent="0.25">
      <c r="A341" s="7">
        <v>320</v>
      </c>
      <c r="B341" s="56">
        <f t="shared" si="160"/>
        <v>48902.245775521333</v>
      </c>
      <c r="C341" s="57">
        <f t="shared" si="161"/>
        <v>1171.0110887418073</v>
      </c>
      <c r="D341" s="57">
        <f t="shared" si="162"/>
        <v>44.827058627561229</v>
      </c>
      <c r="E341" s="58">
        <f t="shared" si="148"/>
        <v>1215.8381473693685</v>
      </c>
      <c r="F341" s="56">
        <f t="shared" si="163"/>
        <v>0</v>
      </c>
      <c r="G341" s="57">
        <f t="shared" si="164"/>
        <v>0</v>
      </c>
      <c r="H341" s="57">
        <f t="shared" si="165"/>
        <v>0</v>
      </c>
      <c r="I341" s="58">
        <f t="shared" si="149"/>
        <v>0</v>
      </c>
      <c r="J341" s="56">
        <f t="shared" si="166"/>
        <v>-2.9041945023081906E-10</v>
      </c>
      <c r="K341" s="57">
        <f t="shared" si="167"/>
        <v>9.6806483410273023E-13</v>
      </c>
      <c r="L341" s="57">
        <f t="shared" si="168"/>
        <v>-9.6806483410273023E-13</v>
      </c>
      <c r="M341" s="58">
        <f t="shared" si="150"/>
        <v>0</v>
      </c>
      <c r="N341" s="56">
        <f t="shared" si="169"/>
        <v>0</v>
      </c>
      <c r="O341" s="57">
        <f t="shared" si="170"/>
        <v>0</v>
      </c>
      <c r="P341" s="57">
        <f t="shared" si="171"/>
        <v>0</v>
      </c>
      <c r="Q341" s="58">
        <f t="shared" si="151"/>
        <v>0</v>
      </c>
      <c r="R341" s="84">
        <f t="shared" si="172"/>
        <v>109849.39735115363</v>
      </c>
      <c r="S341" s="85">
        <f t="shared" si="173"/>
        <v>2526.1493157781479</v>
      </c>
      <c r="T341" s="86">
        <f t="shared" si="152"/>
        <v>320.39407560753142</v>
      </c>
      <c r="U341" s="87">
        <f t="shared" si="174"/>
        <v>2846.5433913856791</v>
      </c>
      <c r="V341" s="84">
        <f t="shared" si="175"/>
        <v>0</v>
      </c>
      <c r="W341" s="85">
        <f t="shared" si="176"/>
        <v>0</v>
      </c>
      <c r="X341" s="86">
        <f t="shared" si="153"/>
        <v>0</v>
      </c>
      <c r="Y341" s="87">
        <f t="shared" si="177"/>
        <v>0</v>
      </c>
      <c r="Z341" s="101">
        <f t="shared" si="178"/>
        <v>0</v>
      </c>
      <c r="AA341" s="85">
        <f t="shared" si="179"/>
        <v>0</v>
      </c>
      <c r="AB341" s="86">
        <f t="shared" si="154"/>
        <v>0</v>
      </c>
      <c r="AC341" s="87">
        <f t="shared" si="180"/>
        <v>0</v>
      </c>
      <c r="AD341" s="132">
        <f t="shared" si="183"/>
        <v>0</v>
      </c>
      <c r="AE341" s="132">
        <f t="shared" si="155"/>
        <v>0</v>
      </c>
      <c r="AF341" s="132">
        <f t="shared" si="181"/>
        <v>0</v>
      </c>
      <c r="AG341" s="133">
        <f t="shared" si="156"/>
        <v>0</v>
      </c>
      <c r="AH341" s="124">
        <f t="shared" si="182"/>
        <v>0</v>
      </c>
      <c r="AI341" s="125">
        <f t="shared" si="157"/>
        <v>0</v>
      </c>
      <c r="AJ341" s="125">
        <v>0</v>
      </c>
      <c r="AK341" s="126">
        <f t="shared" si="158"/>
        <v>0</v>
      </c>
      <c r="AL341" s="22">
        <f t="shared" si="159"/>
        <v>158751.64312667467</v>
      </c>
      <c r="AM341" s="22">
        <f t="shared" si="159"/>
        <v>3697.160404519956</v>
      </c>
      <c r="AN341" s="22">
        <f t="shared" si="159"/>
        <v>365.22113423509165</v>
      </c>
      <c r="AO341" s="23">
        <f t="shared" si="147"/>
        <v>4062.3815387550476</v>
      </c>
    </row>
    <row r="342" spans="1:41" x14ac:dyDescent="0.25">
      <c r="A342" s="7">
        <v>321</v>
      </c>
      <c r="B342" s="56">
        <f t="shared" si="160"/>
        <v>47731.234686779528</v>
      </c>
      <c r="C342" s="57">
        <f t="shared" si="161"/>
        <v>1172.0845155731538</v>
      </c>
      <c r="D342" s="57">
        <f t="shared" si="162"/>
        <v>43.75363179621457</v>
      </c>
      <c r="E342" s="58">
        <f t="shared" si="148"/>
        <v>1215.8381473693685</v>
      </c>
      <c r="F342" s="56">
        <f t="shared" si="163"/>
        <v>0</v>
      </c>
      <c r="G342" s="57">
        <f t="shared" si="164"/>
        <v>0</v>
      </c>
      <c r="H342" s="57">
        <f t="shared" si="165"/>
        <v>0</v>
      </c>
      <c r="I342" s="58">
        <f t="shared" si="149"/>
        <v>0</v>
      </c>
      <c r="J342" s="56">
        <f t="shared" si="166"/>
        <v>-2.913875150649218E-10</v>
      </c>
      <c r="K342" s="57">
        <f t="shared" si="167"/>
        <v>9.7129171688307272E-13</v>
      </c>
      <c r="L342" s="57">
        <f t="shared" si="168"/>
        <v>-9.7129171688307272E-13</v>
      </c>
      <c r="M342" s="58">
        <f t="shared" si="150"/>
        <v>0</v>
      </c>
      <c r="N342" s="56">
        <f t="shared" si="169"/>
        <v>0</v>
      </c>
      <c r="O342" s="57">
        <f t="shared" si="170"/>
        <v>0</v>
      </c>
      <c r="P342" s="57">
        <f t="shared" si="171"/>
        <v>0</v>
      </c>
      <c r="Q342" s="58">
        <f t="shared" si="151"/>
        <v>0</v>
      </c>
      <c r="R342" s="84">
        <f t="shared" si="172"/>
        <v>107502.12011543445</v>
      </c>
      <c r="S342" s="85">
        <f t="shared" si="173"/>
        <v>2537.739780034638</v>
      </c>
      <c r="T342" s="86">
        <f t="shared" si="152"/>
        <v>313.54785033668384</v>
      </c>
      <c r="U342" s="87">
        <f t="shared" si="174"/>
        <v>2851.2876303713219</v>
      </c>
      <c r="V342" s="84">
        <f t="shared" si="175"/>
        <v>0</v>
      </c>
      <c r="W342" s="85">
        <f t="shared" si="176"/>
        <v>0</v>
      </c>
      <c r="X342" s="86">
        <f t="shared" si="153"/>
        <v>0</v>
      </c>
      <c r="Y342" s="87">
        <f t="shared" si="177"/>
        <v>0</v>
      </c>
      <c r="Z342" s="101">
        <f t="shared" si="178"/>
        <v>0</v>
      </c>
      <c r="AA342" s="85">
        <f t="shared" si="179"/>
        <v>0</v>
      </c>
      <c r="AB342" s="86">
        <f t="shared" si="154"/>
        <v>0</v>
      </c>
      <c r="AC342" s="87">
        <f t="shared" si="180"/>
        <v>0</v>
      </c>
      <c r="AD342" s="132">
        <f t="shared" si="183"/>
        <v>0</v>
      </c>
      <c r="AE342" s="132">
        <f t="shared" si="155"/>
        <v>0</v>
      </c>
      <c r="AF342" s="132">
        <f t="shared" si="181"/>
        <v>0</v>
      </c>
      <c r="AG342" s="133">
        <f t="shared" si="156"/>
        <v>0</v>
      </c>
      <c r="AH342" s="124">
        <f t="shared" si="182"/>
        <v>0</v>
      </c>
      <c r="AI342" s="125">
        <f t="shared" si="157"/>
        <v>0</v>
      </c>
      <c r="AJ342" s="125">
        <v>0</v>
      </c>
      <c r="AK342" s="126">
        <f t="shared" si="158"/>
        <v>0</v>
      </c>
      <c r="AL342" s="22">
        <f t="shared" si="159"/>
        <v>155233.35480221367</v>
      </c>
      <c r="AM342" s="22">
        <f t="shared" si="159"/>
        <v>3709.8242956077929</v>
      </c>
      <c r="AN342" s="22">
        <f t="shared" si="159"/>
        <v>357.30148213289743</v>
      </c>
      <c r="AO342" s="23">
        <f t="shared" si="159"/>
        <v>4067.1257777406904</v>
      </c>
    </row>
    <row r="343" spans="1:41" x14ac:dyDescent="0.25">
      <c r="A343" s="7">
        <v>322</v>
      </c>
      <c r="B343" s="56">
        <f t="shared" si="160"/>
        <v>46559.150171206376</v>
      </c>
      <c r="C343" s="57">
        <f t="shared" si="161"/>
        <v>1173.1589263790959</v>
      </c>
      <c r="D343" s="57">
        <f t="shared" si="162"/>
        <v>42.679220990272519</v>
      </c>
      <c r="E343" s="58">
        <f t="shared" ref="E343:E381" si="184">IF($A343&gt;C$7,0,C$12)</f>
        <v>1215.8381473693685</v>
      </c>
      <c r="F343" s="56">
        <f t="shared" si="163"/>
        <v>0</v>
      </c>
      <c r="G343" s="57">
        <f t="shared" si="164"/>
        <v>0</v>
      </c>
      <c r="H343" s="57">
        <f t="shared" si="165"/>
        <v>0</v>
      </c>
      <c r="I343" s="58">
        <f t="shared" ref="I343:I381" si="185">IF($A343&gt;G$7,0,G$12)</f>
        <v>0</v>
      </c>
      <c r="J343" s="56">
        <f t="shared" si="166"/>
        <v>-2.9235880678180485E-10</v>
      </c>
      <c r="K343" s="57">
        <f t="shared" si="167"/>
        <v>9.7452935593934957E-13</v>
      </c>
      <c r="L343" s="57">
        <f t="shared" si="168"/>
        <v>-9.7452935593934957E-13</v>
      </c>
      <c r="M343" s="58">
        <f t="shared" ref="M343:M381" si="186">IF($A343&gt;K$7,0,K$12)</f>
        <v>0</v>
      </c>
      <c r="N343" s="56">
        <f t="shared" si="169"/>
        <v>0</v>
      </c>
      <c r="O343" s="57">
        <f t="shared" si="170"/>
        <v>0</v>
      </c>
      <c r="P343" s="57">
        <f t="shared" si="171"/>
        <v>0</v>
      </c>
      <c r="Q343" s="58">
        <f t="shared" ref="Q343:Q381" si="187">IF($A343&gt;O$7,0,O$12)</f>
        <v>0</v>
      </c>
      <c r="R343" s="84">
        <f t="shared" si="172"/>
        <v>105139.32096929215</v>
      </c>
      <c r="S343" s="85">
        <f t="shared" si="173"/>
        <v>2549.3834235948389</v>
      </c>
      <c r="T343" s="86">
        <f t="shared" ref="T343:T381" si="188">R343*S$9</f>
        <v>306.65635282710213</v>
      </c>
      <c r="U343" s="87">
        <f t="shared" si="174"/>
        <v>2856.039776421941</v>
      </c>
      <c r="V343" s="84">
        <f t="shared" si="175"/>
        <v>0</v>
      </c>
      <c r="W343" s="85">
        <f t="shared" si="176"/>
        <v>0</v>
      </c>
      <c r="X343" s="86">
        <f t="shared" ref="X343:X381" si="189">V343*W$9</f>
        <v>0</v>
      </c>
      <c r="Y343" s="87">
        <f t="shared" si="177"/>
        <v>0</v>
      </c>
      <c r="Z343" s="101">
        <f t="shared" si="178"/>
        <v>0</v>
      </c>
      <c r="AA343" s="85">
        <f t="shared" si="179"/>
        <v>0</v>
      </c>
      <c r="AB343" s="86">
        <f t="shared" ref="AB343:AB381" si="190">Z343*AA$9</f>
        <v>0</v>
      </c>
      <c r="AC343" s="87">
        <f t="shared" si="180"/>
        <v>0</v>
      </c>
      <c r="AD343" s="132">
        <f t="shared" si="183"/>
        <v>0</v>
      </c>
      <c r="AE343" s="132">
        <f t="shared" ref="AE343:AE381" si="191">IF(A343&lt;&gt;AE$7,0,AD343)</f>
        <v>0</v>
      </c>
      <c r="AF343" s="132">
        <f t="shared" si="181"/>
        <v>0</v>
      </c>
      <c r="AG343" s="133">
        <f t="shared" ref="AG343:AG381" si="192">AF343+AE343</f>
        <v>0</v>
      </c>
      <c r="AH343" s="124">
        <f t="shared" si="182"/>
        <v>0</v>
      </c>
      <c r="AI343" s="125">
        <f t="shared" ref="AI343:AI381" si="193">IF($A343=AI$7,$AH343,0)</f>
        <v>0</v>
      </c>
      <c r="AJ343" s="125">
        <v>0</v>
      </c>
      <c r="AK343" s="126">
        <f t="shared" ref="AK343:AK381" si="194">IF(A343=AI$7,AI343,0)</f>
        <v>0</v>
      </c>
      <c r="AL343" s="22">
        <f t="shared" ref="AL343:AO381" si="195">B343+F343+J343+N343+R343+V343+Z343+AD343+AH343</f>
        <v>151698.47114049824</v>
      </c>
      <c r="AM343" s="22">
        <f t="shared" si="195"/>
        <v>3722.5423499739354</v>
      </c>
      <c r="AN343" s="22">
        <f t="shared" si="195"/>
        <v>349.33557381737364</v>
      </c>
      <c r="AO343" s="23">
        <f t="shared" si="195"/>
        <v>4071.8779237913095</v>
      </c>
    </row>
    <row r="344" spans="1:41" x14ac:dyDescent="0.25">
      <c r="A344" s="7">
        <v>323</v>
      </c>
      <c r="B344" s="56">
        <f t="shared" ref="B344:B381" si="196">B343-C343</f>
        <v>45385.991244827281</v>
      </c>
      <c r="C344" s="57">
        <f t="shared" ref="C344:C381" si="197">E344-D344</f>
        <v>1174.2343220616101</v>
      </c>
      <c r="D344" s="57">
        <f t="shared" ref="D344:D381" si="198">C$9*B344</f>
        <v>41.603825307758342</v>
      </c>
      <c r="E344" s="58">
        <f t="shared" si="184"/>
        <v>1215.8381473693685</v>
      </c>
      <c r="F344" s="56">
        <f t="shared" ref="F344:F381" si="199">F343-G343</f>
        <v>0</v>
      </c>
      <c r="G344" s="57">
        <f t="shared" ref="G344:G381" si="200">I344-H344</f>
        <v>0</v>
      </c>
      <c r="H344" s="57">
        <f t="shared" ref="H344:H381" si="201">G$9*F344</f>
        <v>0</v>
      </c>
      <c r="I344" s="58">
        <f t="shared" si="185"/>
        <v>0</v>
      </c>
      <c r="J344" s="56">
        <f t="shared" ref="J344:J381" si="202">J343-K343</f>
        <v>-2.9333333613774421E-10</v>
      </c>
      <c r="K344" s="57">
        <f t="shared" ref="K344:K381" si="203">M344-L344</f>
        <v>9.777777871258141E-13</v>
      </c>
      <c r="L344" s="57">
        <f t="shared" ref="L344:L381" si="204">K$9*J344</f>
        <v>-9.777777871258141E-13</v>
      </c>
      <c r="M344" s="58">
        <f t="shared" si="186"/>
        <v>0</v>
      </c>
      <c r="N344" s="56">
        <f t="shared" ref="N344:N381" si="205">N343-O343</f>
        <v>0</v>
      </c>
      <c r="O344" s="57">
        <f t="shared" ref="O344:O381" si="206">Q344-P344</f>
        <v>0</v>
      </c>
      <c r="P344" s="57">
        <f t="shared" ref="P344:P381" si="207">O$9*N344</f>
        <v>0</v>
      </c>
      <c r="Q344" s="58">
        <f t="shared" si="187"/>
        <v>0</v>
      </c>
      <c r="R344" s="84">
        <f t="shared" ref="R344:R381" si="208">(R343-S343)*(1+S$11)</f>
        <v>102760.92077494014</v>
      </c>
      <c r="S344" s="85">
        <f t="shared" ref="S344:S381" si="209">IF(R344&gt;1,U344-T344,0)</f>
        <v>2561.0804904557358</v>
      </c>
      <c r="T344" s="86">
        <f t="shared" si="188"/>
        <v>299.71935226024209</v>
      </c>
      <c r="U344" s="87">
        <f t="shared" ref="U344:U381" si="210">IF(R344&lt;1,0,U343*(1+S$11))</f>
        <v>2860.7998427159778</v>
      </c>
      <c r="V344" s="84">
        <f t="shared" ref="V344:V381" si="211">(V343-W343)*(1+W$11)</f>
        <v>0</v>
      </c>
      <c r="W344" s="85">
        <f t="shared" ref="W344:W381" si="212">IF(V344&gt;1,Y344-X344,0)</f>
        <v>0</v>
      </c>
      <c r="X344" s="86">
        <f t="shared" si="189"/>
        <v>0</v>
      </c>
      <c r="Y344" s="87">
        <f t="shared" ref="Y344:Y381" si="213">IF(V344&lt;1,0,Y343*(1+W$11))</f>
        <v>0</v>
      </c>
      <c r="Z344" s="101">
        <f t="shared" ref="Z344:Z381" si="214">(Z343-AA343)*(1+AA$11)</f>
        <v>0</v>
      </c>
      <c r="AA344" s="85">
        <f t="shared" ref="AA344:AA381" si="215">IF(Z344&gt;1,AC344-AB344,0)</f>
        <v>0</v>
      </c>
      <c r="AB344" s="86">
        <f t="shared" si="190"/>
        <v>0</v>
      </c>
      <c r="AC344" s="87">
        <f t="shared" ref="AC344:AC381" si="216">IF(Z344&lt;1,0,AC343*(1+AA$11))</f>
        <v>0</v>
      </c>
      <c r="AD344" s="132">
        <f t="shared" si="183"/>
        <v>0</v>
      </c>
      <c r="AE344" s="132">
        <f t="shared" si="191"/>
        <v>0</v>
      </c>
      <c r="AF344" s="132">
        <f t="shared" ref="AF344:AF381" si="217">IF(A344&lt;=AE$7,AE$9*AD344,0)</f>
        <v>0</v>
      </c>
      <c r="AG344" s="133">
        <f t="shared" si="192"/>
        <v>0</v>
      </c>
      <c r="AH344" s="124">
        <f t="shared" ref="AH344:AH381" si="218">IF(A344&lt;=AI$7,AH343*(1+AI$9)*(1+AI$11),0)</f>
        <v>0</v>
      </c>
      <c r="AI344" s="125">
        <f t="shared" si="193"/>
        <v>0</v>
      </c>
      <c r="AJ344" s="125">
        <v>0</v>
      </c>
      <c r="AK344" s="126">
        <f t="shared" si="194"/>
        <v>0</v>
      </c>
      <c r="AL344" s="22">
        <f t="shared" si="195"/>
        <v>148146.91201976713</v>
      </c>
      <c r="AM344" s="22">
        <f t="shared" si="195"/>
        <v>3735.3148125173466</v>
      </c>
      <c r="AN344" s="22">
        <f t="shared" si="195"/>
        <v>341.32317756799944</v>
      </c>
      <c r="AO344" s="23">
        <f t="shared" si="195"/>
        <v>4076.6379900853462</v>
      </c>
    </row>
    <row r="345" spans="1:41" x14ac:dyDescent="0.25">
      <c r="A345" s="7">
        <v>324</v>
      </c>
      <c r="B345" s="56">
        <f t="shared" si="196"/>
        <v>44211.756922765671</v>
      </c>
      <c r="C345" s="57">
        <f t="shared" si="197"/>
        <v>1175.3107035235</v>
      </c>
      <c r="D345" s="57">
        <f t="shared" si="198"/>
        <v>40.52744384586854</v>
      </c>
      <c r="E345" s="58">
        <f t="shared" si="184"/>
        <v>1215.8381473693685</v>
      </c>
      <c r="F345" s="56">
        <f t="shared" si="199"/>
        <v>0</v>
      </c>
      <c r="G345" s="57">
        <f t="shared" si="200"/>
        <v>0</v>
      </c>
      <c r="H345" s="57">
        <f t="shared" si="201"/>
        <v>0</v>
      </c>
      <c r="I345" s="58">
        <f t="shared" si="185"/>
        <v>0</v>
      </c>
      <c r="J345" s="56">
        <f t="shared" si="202"/>
        <v>-2.9431111392487003E-10</v>
      </c>
      <c r="K345" s="57">
        <f t="shared" si="203"/>
        <v>9.8103704641623347E-13</v>
      </c>
      <c r="L345" s="57">
        <f t="shared" si="204"/>
        <v>-9.8103704641623347E-13</v>
      </c>
      <c r="M345" s="58">
        <f t="shared" si="186"/>
        <v>0</v>
      </c>
      <c r="N345" s="56">
        <f t="shared" si="205"/>
        <v>0</v>
      </c>
      <c r="O345" s="57">
        <f t="shared" si="206"/>
        <v>0</v>
      </c>
      <c r="P345" s="57">
        <f t="shared" si="207"/>
        <v>0</v>
      </c>
      <c r="Q345" s="58">
        <f t="shared" si="187"/>
        <v>0</v>
      </c>
      <c r="R345" s="84">
        <f t="shared" si="208"/>
        <v>100366.84001829188</v>
      </c>
      <c r="S345" s="85">
        <f t="shared" si="209"/>
        <v>2572.8312257338198</v>
      </c>
      <c r="T345" s="86">
        <f t="shared" si="188"/>
        <v>292.73661672001799</v>
      </c>
      <c r="U345" s="87">
        <f t="shared" si="210"/>
        <v>2865.5678424538378</v>
      </c>
      <c r="V345" s="84">
        <f t="shared" si="211"/>
        <v>0</v>
      </c>
      <c r="W345" s="85">
        <f t="shared" si="212"/>
        <v>0</v>
      </c>
      <c r="X345" s="86">
        <f t="shared" si="189"/>
        <v>0</v>
      </c>
      <c r="Y345" s="87">
        <f t="shared" si="213"/>
        <v>0</v>
      </c>
      <c r="Z345" s="101">
        <f t="shared" si="214"/>
        <v>0</v>
      </c>
      <c r="AA345" s="85">
        <f t="shared" si="215"/>
        <v>0</v>
      </c>
      <c r="AB345" s="86">
        <f t="shared" si="190"/>
        <v>0</v>
      </c>
      <c r="AC345" s="87">
        <f t="shared" si="216"/>
        <v>0</v>
      </c>
      <c r="AD345" s="132">
        <f t="shared" ref="AD345:AD381" si="219">IF(A345&lt;=AE$7,(1+AE$11)*AD344,0)</f>
        <v>0</v>
      </c>
      <c r="AE345" s="132">
        <f t="shared" si="191"/>
        <v>0</v>
      </c>
      <c r="AF345" s="132">
        <f t="shared" si="217"/>
        <v>0</v>
      </c>
      <c r="AG345" s="133">
        <f t="shared" si="192"/>
        <v>0</v>
      </c>
      <c r="AH345" s="124">
        <f t="shared" si="218"/>
        <v>0</v>
      </c>
      <c r="AI345" s="125">
        <f t="shared" si="193"/>
        <v>0</v>
      </c>
      <c r="AJ345" s="125">
        <v>0</v>
      </c>
      <c r="AK345" s="126">
        <f t="shared" si="194"/>
        <v>0</v>
      </c>
      <c r="AL345" s="22">
        <f t="shared" si="195"/>
        <v>144578.59694105727</v>
      </c>
      <c r="AM345" s="22">
        <f t="shared" si="195"/>
        <v>3748.141929257321</v>
      </c>
      <c r="AN345" s="22">
        <f t="shared" si="195"/>
        <v>333.26406056588553</v>
      </c>
      <c r="AO345" s="23">
        <f t="shared" si="195"/>
        <v>4081.4059898232063</v>
      </c>
    </row>
    <row r="346" spans="1:41" x14ac:dyDescent="0.25">
      <c r="A346" s="7">
        <v>325</v>
      </c>
      <c r="B346" s="56">
        <f t="shared" si="196"/>
        <v>43036.446219242171</v>
      </c>
      <c r="C346" s="57">
        <f t="shared" si="197"/>
        <v>1176.3880716683964</v>
      </c>
      <c r="D346" s="57">
        <f t="shared" si="198"/>
        <v>39.450075700971993</v>
      </c>
      <c r="E346" s="58">
        <f t="shared" si="184"/>
        <v>1215.8381473693685</v>
      </c>
      <c r="F346" s="56">
        <f t="shared" si="199"/>
        <v>0</v>
      </c>
      <c r="G346" s="57">
        <f t="shared" si="200"/>
        <v>0</v>
      </c>
      <c r="H346" s="57">
        <f t="shared" si="201"/>
        <v>0</v>
      </c>
      <c r="I346" s="58">
        <f t="shared" si="185"/>
        <v>0</v>
      </c>
      <c r="J346" s="56">
        <f t="shared" si="202"/>
        <v>-2.9529215097128626E-10</v>
      </c>
      <c r="K346" s="57">
        <f t="shared" si="203"/>
        <v>9.8430716990428759E-13</v>
      </c>
      <c r="L346" s="57">
        <f t="shared" si="204"/>
        <v>-9.8430716990428759E-13</v>
      </c>
      <c r="M346" s="58">
        <f t="shared" si="186"/>
        <v>0</v>
      </c>
      <c r="N346" s="56">
        <f t="shared" si="205"/>
        <v>0</v>
      </c>
      <c r="O346" s="57">
        <f t="shared" si="206"/>
        <v>0</v>
      </c>
      <c r="P346" s="57">
        <f t="shared" si="207"/>
        <v>0</v>
      </c>
      <c r="Q346" s="58">
        <f t="shared" si="187"/>
        <v>0</v>
      </c>
      <c r="R346" s="84">
        <f t="shared" si="208"/>
        <v>97956.998807212323</v>
      </c>
      <c r="S346" s="85">
        <f t="shared" si="209"/>
        <v>2584.6358756702252</v>
      </c>
      <c r="T346" s="86">
        <f t="shared" si="188"/>
        <v>285.70791318770262</v>
      </c>
      <c r="U346" s="87">
        <f t="shared" si="210"/>
        <v>2870.3437888579278</v>
      </c>
      <c r="V346" s="84">
        <f t="shared" si="211"/>
        <v>0</v>
      </c>
      <c r="W346" s="85">
        <f t="shared" si="212"/>
        <v>0</v>
      </c>
      <c r="X346" s="86">
        <f t="shared" si="189"/>
        <v>0</v>
      </c>
      <c r="Y346" s="87">
        <f t="shared" si="213"/>
        <v>0</v>
      </c>
      <c r="Z346" s="101">
        <f t="shared" si="214"/>
        <v>0</v>
      </c>
      <c r="AA346" s="85">
        <f t="shared" si="215"/>
        <v>0</v>
      </c>
      <c r="AB346" s="86">
        <f t="shared" si="190"/>
        <v>0</v>
      </c>
      <c r="AC346" s="87">
        <f t="shared" si="216"/>
        <v>0</v>
      </c>
      <c r="AD346" s="132">
        <f t="shared" si="219"/>
        <v>0</v>
      </c>
      <c r="AE346" s="132">
        <f t="shared" si="191"/>
        <v>0</v>
      </c>
      <c r="AF346" s="132">
        <f t="shared" si="217"/>
        <v>0</v>
      </c>
      <c r="AG346" s="133">
        <f t="shared" si="192"/>
        <v>0</v>
      </c>
      <c r="AH346" s="124">
        <f t="shared" si="218"/>
        <v>0</v>
      </c>
      <c r="AI346" s="125">
        <f t="shared" si="193"/>
        <v>0</v>
      </c>
      <c r="AJ346" s="125">
        <v>0</v>
      </c>
      <c r="AK346" s="126">
        <f t="shared" si="194"/>
        <v>0</v>
      </c>
      <c r="AL346" s="22">
        <f t="shared" si="195"/>
        <v>140993.4450264542</v>
      </c>
      <c r="AM346" s="22">
        <f t="shared" si="195"/>
        <v>3761.0239473386227</v>
      </c>
      <c r="AN346" s="22">
        <f t="shared" si="195"/>
        <v>325.15798888867363</v>
      </c>
      <c r="AO346" s="23">
        <f t="shared" si="195"/>
        <v>4086.1819362272963</v>
      </c>
    </row>
    <row r="347" spans="1:41" x14ac:dyDescent="0.25">
      <c r="A347" s="7">
        <v>326</v>
      </c>
      <c r="B347" s="56">
        <f t="shared" si="196"/>
        <v>41860.058147573771</v>
      </c>
      <c r="C347" s="57">
        <f t="shared" si="197"/>
        <v>1177.4664274007591</v>
      </c>
      <c r="D347" s="57">
        <f t="shared" si="198"/>
        <v>38.371719968609291</v>
      </c>
      <c r="E347" s="58">
        <f t="shared" si="184"/>
        <v>1215.8381473693685</v>
      </c>
      <c r="F347" s="56">
        <f t="shared" si="199"/>
        <v>0</v>
      </c>
      <c r="G347" s="57">
        <f t="shared" si="200"/>
        <v>0</v>
      </c>
      <c r="H347" s="57">
        <f t="shared" si="201"/>
        <v>0</v>
      </c>
      <c r="I347" s="58">
        <f t="shared" si="185"/>
        <v>0</v>
      </c>
      <c r="J347" s="56">
        <f t="shared" si="202"/>
        <v>-2.9627645814119057E-10</v>
      </c>
      <c r="K347" s="57">
        <f t="shared" si="203"/>
        <v>9.8758819380396869E-13</v>
      </c>
      <c r="L347" s="57">
        <f t="shared" si="204"/>
        <v>-9.8758819380396869E-13</v>
      </c>
      <c r="M347" s="58">
        <f t="shared" si="186"/>
        <v>0</v>
      </c>
      <c r="N347" s="56">
        <f t="shared" si="205"/>
        <v>0</v>
      </c>
      <c r="O347" s="57">
        <f t="shared" si="206"/>
        <v>0</v>
      </c>
      <c r="P347" s="57">
        <f t="shared" si="207"/>
        <v>0</v>
      </c>
      <c r="Q347" s="58">
        <f t="shared" si="187"/>
        <v>0</v>
      </c>
      <c r="R347" s="84">
        <f t="shared" si="208"/>
        <v>95531.316869761344</v>
      </c>
      <c r="S347" s="85">
        <f t="shared" si="209"/>
        <v>2596.4946876358872</v>
      </c>
      <c r="T347" s="86">
        <f t="shared" si="188"/>
        <v>278.63300753680392</v>
      </c>
      <c r="U347" s="87">
        <f t="shared" si="210"/>
        <v>2875.1276951726913</v>
      </c>
      <c r="V347" s="84">
        <f t="shared" si="211"/>
        <v>0</v>
      </c>
      <c r="W347" s="85">
        <f t="shared" si="212"/>
        <v>0</v>
      </c>
      <c r="X347" s="86">
        <f t="shared" si="189"/>
        <v>0</v>
      </c>
      <c r="Y347" s="87">
        <f t="shared" si="213"/>
        <v>0</v>
      </c>
      <c r="Z347" s="101">
        <f t="shared" si="214"/>
        <v>0</v>
      </c>
      <c r="AA347" s="85">
        <f t="shared" si="215"/>
        <v>0</v>
      </c>
      <c r="AB347" s="86">
        <f t="shared" si="190"/>
        <v>0</v>
      </c>
      <c r="AC347" s="87">
        <f t="shared" si="216"/>
        <v>0</v>
      </c>
      <c r="AD347" s="132">
        <f t="shared" si="219"/>
        <v>0</v>
      </c>
      <c r="AE347" s="132">
        <f t="shared" si="191"/>
        <v>0</v>
      </c>
      <c r="AF347" s="132">
        <f t="shared" si="217"/>
        <v>0</v>
      </c>
      <c r="AG347" s="133">
        <f t="shared" si="192"/>
        <v>0</v>
      </c>
      <c r="AH347" s="124">
        <f t="shared" si="218"/>
        <v>0</v>
      </c>
      <c r="AI347" s="125">
        <f t="shared" si="193"/>
        <v>0</v>
      </c>
      <c r="AJ347" s="125">
        <v>0</v>
      </c>
      <c r="AK347" s="126">
        <f t="shared" si="194"/>
        <v>0</v>
      </c>
      <c r="AL347" s="22">
        <f t="shared" si="195"/>
        <v>137391.37501733482</v>
      </c>
      <c r="AM347" s="22">
        <f t="shared" si="195"/>
        <v>3773.9611150366472</v>
      </c>
      <c r="AN347" s="22">
        <f t="shared" si="195"/>
        <v>317.00472750541223</v>
      </c>
      <c r="AO347" s="23">
        <f t="shared" si="195"/>
        <v>4090.9658425420598</v>
      </c>
    </row>
    <row r="348" spans="1:41" x14ac:dyDescent="0.25">
      <c r="A348" s="7">
        <v>327</v>
      </c>
      <c r="B348" s="56">
        <f t="shared" si="196"/>
        <v>40682.591720173012</v>
      </c>
      <c r="C348" s="57">
        <f t="shared" si="197"/>
        <v>1178.5457716258766</v>
      </c>
      <c r="D348" s="57">
        <f t="shared" si="198"/>
        <v>37.292375743491931</v>
      </c>
      <c r="E348" s="58">
        <f t="shared" si="184"/>
        <v>1215.8381473693685</v>
      </c>
      <c r="F348" s="56">
        <f t="shared" si="199"/>
        <v>0</v>
      </c>
      <c r="G348" s="57">
        <f t="shared" si="200"/>
        <v>0</v>
      </c>
      <c r="H348" s="57">
        <f t="shared" si="201"/>
        <v>0</v>
      </c>
      <c r="I348" s="58">
        <f t="shared" si="185"/>
        <v>0</v>
      </c>
      <c r="J348" s="56">
        <f t="shared" si="202"/>
        <v>-2.9726404633499454E-10</v>
      </c>
      <c r="K348" s="57">
        <f t="shared" si="203"/>
        <v>9.9088015444998189E-13</v>
      </c>
      <c r="L348" s="57">
        <f t="shared" si="204"/>
        <v>-9.9088015444998189E-13</v>
      </c>
      <c r="M348" s="58">
        <f t="shared" si="186"/>
        <v>0</v>
      </c>
      <c r="N348" s="56">
        <f t="shared" si="205"/>
        <v>0</v>
      </c>
      <c r="O348" s="57">
        <f t="shared" si="206"/>
        <v>0</v>
      </c>
      <c r="P348" s="57">
        <f t="shared" si="207"/>
        <v>0</v>
      </c>
      <c r="Q348" s="58">
        <f t="shared" si="187"/>
        <v>0</v>
      </c>
      <c r="R348" s="84">
        <f t="shared" si="208"/>
        <v>93089.713552429006</v>
      </c>
      <c r="S348" s="85">
        <f t="shared" si="209"/>
        <v>2608.4079101367279</v>
      </c>
      <c r="T348" s="86">
        <f t="shared" si="188"/>
        <v>271.51166452791796</v>
      </c>
      <c r="U348" s="87">
        <f t="shared" si="210"/>
        <v>2879.919574664646</v>
      </c>
      <c r="V348" s="84">
        <f t="shared" si="211"/>
        <v>0</v>
      </c>
      <c r="W348" s="85">
        <f t="shared" si="212"/>
        <v>0</v>
      </c>
      <c r="X348" s="86">
        <f t="shared" si="189"/>
        <v>0</v>
      </c>
      <c r="Y348" s="87">
        <f t="shared" si="213"/>
        <v>0</v>
      </c>
      <c r="Z348" s="101">
        <f t="shared" si="214"/>
        <v>0</v>
      </c>
      <c r="AA348" s="85">
        <f t="shared" si="215"/>
        <v>0</v>
      </c>
      <c r="AB348" s="86">
        <f t="shared" si="190"/>
        <v>0</v>
      </c>
      <c r="AC348" s="87">
        <f t="shared" si="216"/>
        <v>0</v>
      </c>
      <c r="AD348" s="132">
        <f t="shared" si="219"/>
        <v>0</v>
      </c>
      <c r="AE348" s="132">
        <f t="shared" si="191"/>
        <v>0</v>
      </c>
      <c r="AF348" s="132">
        <f t="shared" si="217"/>
        <v>0</v>
      </c>
      <c r="AG348" s="133">
        <f t="shared" si="192"/>
        <v>0</v>
      </c>
      <c r="AH348" s="124">
        <f t="shared" si="218"/>
        <v>0</v>
      </c>
      <c r="AI348" s="125">
        <f t="shared" si="193"/>
        <v>0</v>
      </c>
      <c r="AJ348" s="125">
        <v>0</v>
      </c>
      <c r="AK348" s="126">
        <f t="shared" si="194"/>
        <v>0</v>
      </c>
      <c r="AL348" s="22">
        <f t="shared" si="195"/>
        <v>133772.30527260172</v>
      </c>
      <c r="AM348" s="22">
        <f t="shared" si="195"/>
        <v>3786.9536817626054</v>
      </c>
      <c r="AN348" s="22">
        <f t="shared" si="195"/>
        <v>308.80404027140889</v>
      </c>
      <c r="AO348" s="23">
        <f t="shared" si="195"/>
        <v>4095.7577220340145</v>
      </c>
    </row>
    <row r="349" spans="1:41" x14ac:dyDescent="0.25">
      <c r="A349" s="7">
        <v>328</v>
      </c>
      <c r="B349" s="56">
        <f t="shared" si="196"/>
        <v>39504.045948547137</v>
      </c>
      <c r="C349" s="57">
        <f t="shared" si="197"/>
        <v>1179.6261052498669</v>
      </c>
      <c r="D349" s="57">
        <f t="shared" si="198"/>
        <v>36.212042119501547</v>
      </c>
      <c r="E349" s="58">
        <f t="shared" si="184"/>
        <v>1215.8381473693685</v>
      </c>
      <c r="F349" s="56">
        <f t="shared" si="199"/>
        <v>0</v>
      </c>
      <c r="G349" s="57">
        <f t="shared" si="200"/>
        <v>0</v>
      </c>
      <c r="H349" s="57">
        <f t="shared" si="201"/>
        <v>0</v>
      </c>
      <c r="I349" s="58">
        <f t="shared" si="185"/>
        <v>0</v>
      </c>
      <c r="J349" s="56">
        <f t="shared" si="202"/>
        <v>-2.9825492648944452E-10</v>
      </c>
      <c r="K349" s="57">
        <f t="shared" si="203"/>
        <v>9.9418308829814839E-13</v>
      </c>
      <c r="L349" s="57">
        <f t="shared" si="204"/>
        <v>-9.9418308829814839E-13</v>
      </c>
      <c r="M349" s="58">
        <f t="shared" si="186"/>
        <v>0</v>
      </c>
      <c r="N349" s="56">
        <f t="shared" si="205"/>
        <v>0</v>
      </c>
      <c r="O349" s="57">
        <f t="shared" si="206"/>
        <v>0</v>
      </c>
      <c r="P349" s="57">
        <f t="shared" si="207"/>
        <v>0</v>
      </c>
      <c r="Q349" s="58">
        <f t="shared" si="187"/>
        <v>0</v>
      </c>
      <c r="R349" s="84">
        <f t="shared" si="208"/>
        <v>90632.107818362769</v>
      </c>
      <c r="S349" s="85">
        <f t="shared" si="209"/>
        <v>2620.3757928188625</v>
      </c>
      <c r="T349" s="86">
        <f t="shared" si="188"/>
        <v>264.3436478035581</v>
      </c>
      <c r="U349" s="87">
        <f t="shared" si="210"/>
        <v>2884.7194406224207</v>
      </c>
      <c r="V349" s="84">
        <f t="shared" si="211"/>
        <v>0</v>
      </c>
      <c r="W349" s="85">
        <f t="shared" si="212"/>
        <v>0</v>
      </c>
      <c r="X349" s="86">
        <f t="shared" si="189"/>
        <v>0</v>
      </c>
      <c r="Y349" s="87">
        <f t="shared" si="213"/>
        <v>0</v>
      </c>
      <c r="Z349" s="101">
        <f t="shared" si="214"/>
        <v>0</v>
      </c>
      <c r="AA349" s="85">
        <f t="shared" si="215"/>
        <v>0</v>
      </c>
      <c r="AB349" s="86">
        <f t="shared" si="190"/>
        <v>0</v>
      </c>
      <c r="AC349" s="87">
        <f t="shared" si="216"/>
        <v>0</v>
      </c>
      <c r="AD349" s="132">
        <f t="shared" si="219"/>
        <v>0</v>
      </c>
      <c r="AE349" s="132">
        <f t="shared" si="191"/>
        <v>0</v>
      </c>
      <c r="AF349" s="132">
        <f t="shared" si="217"/>
        <v>0</v>
      </c>
      <c r="AG349" s="133">
        <f t="shared" si="192"/>
        <v>0</v>
      </c>
      <c r="AH349" s="124">
        <f t="shared" si="218"/>
        <v>0</v>
      </c>
      <c r="AI349" s="125">
        <f t="shared" si="193"/>
        <v>0</v>
      </c>
      <c r="AJ349" s="125">
        <v>0</v>
      </c>
      <c r="AK349" s="126">
        <f t="shared" si="194"/>
        <v>0</v>
      </c>
      <c r="AL349" s="22">
        <f t="shared" si="195"/>
        <v>130136.15376690961</v>
      </c>
      <c r="AM349" s="22">
        <f t="shared" si="195"/>
        <v>3800.00189806873</v>
      </c>
      <c r="AN349" s="22">
        <f t="shared" si="195"/>
        <v>300.55568992305865</v>
      </c>
      <c r="AO349" s="23">
        <f t="shared" si="195"/>
        <v>4100.5575879917888</v>
      </c>
    </row>
    <row r="350" spans="1:41" x14ac:dyDescent="0.25">
      <c r="A350" s="7">
        <v>329</v>
      </c>
      <c r="B350" s="56">
        <f t="shared" si="196"/>
        <v>38324.41984329727</v>
      </c>
      <c r="C350" s="57">
        <f t="shared" si="197"/>
        <v>1180.7074291796794</v>
      </c>
      <c r="D350" s="57">
        <f t="shared" si="198"/>
        <v>35.130718189689169</v>
      </c>
      <c r="E350" s="58">
        <f t="shared" si="184"/>
        <v>1215.8381473693685</v>
      </c>
      <c r="F350" s="56">
        <f t="shared" si="199"/>
        <v>0</v>
      </c>
      <c r="G350" s="57">
        <f t="shared" si="200"/>
        <v>0</v>
      </c>
      <c r="H350" s="57">
        <f t="shared" si="201"/>
        <v>0</v>
      </c>
      <c r="I350" s="58">
        <f t="shared" si="185"/>
        <v>0</v>
      </c>
      <c r="J350" s="56">
        <f t="shared" si="202"/>
        <v>-2.9924910957774264E-10</v>
      </c>
      <c r="K350" s="57">
        <f t="shared" si="203"/>
        <v>9.9749703192580883E-13</v>
      </c>
      <c r="L350" s="57">
        <f t="shared" si="204"/>
        <v>-9.9749703192580883E-13</v>
      </c>
      <c r="M350" s="58">
        <f t="shared" si="186"/>
        <v>0</v>
      </c>
      <c r="N350" s="56">
        <f t="shared" si="205"/>
        <v>0</v>
      </c>
      <c r="O350" s="57">
        <f t="shared" si="206"/>
        <v>0</v>
      </c>
      <c r="P350" s="57">
        <f t="shared" si="207"/>
        <v>0</v>
      </c>
      <c r="Q350" s="58">
        <f t="shared" si="187"/>
        <v>0</v>
      </c>
      <c r="R350" s="84">
        <f t="shared" si="208"/>
        <v>88158.418245586494</v>
      </c>
      <c r="S350" s="85">
        <f t="shared" si="209"/>
        <v>2632.3985864738311</v>
      </c>
      <c r="T350" s="86">
        <f t="shared" si="188"/>
        <v>257.12871988296064</v>
      </c>
      <c r="U350" s="87">
        <f t="shared" si="210"/>
        <v>2889.5273063567915</v>
      </c>
      <c r="V350" s="84">
        <f t="shared" si="211"/>
        <v>0</v>
      </c>
      <c r="W350" s="85">
        <f t="shared" si="212"/>
        <v>0</v>
      </c>
      <c r="X350" s="86">
        <f t="shared" si="189"/>
        <v>0</v>
      </c>
      <c r="Y350" s="87">
        <f t="shared" si="213"/>
        <v>0</v>
      </c>
      <c r="Z350" s="101">
        <f t="shared" si="214"/>
        <v>0</v>
      </c>
      <c r="AA350" s="85">
        <f t="shared" si="215"/>
        <v>0</v>
      </c>
      <c r="AB350" s="86">
        <f t="shared" si="190"/>
        <v>0</v>
      </c>
      <c r="AC350" s="87">
        <f t="shared" si="216"/>
        <v>0</v>
      </c>
      <c r="AD350" s="132">
        <f t="shared" si="219"/>
        <v>0</v>
      </c>
      <c r="AE350" s="132">
        <f t="shared" si="191"/>
        <v>0</v>
      </c>
      <c r="AF350" s="132">
        <f t="shared" si="217"/>
        <v>0</v>
      </c>
      <c r="AG350" s="133">
        <f t="shared" si="192"/>
        <v>0</v>
      </c>
      <c r="AH350" s="124">
        <f t="shared" si="218"/>
        <v>0</v>
      </c>
      <c r="AI350" s="125">
        <f t="shared" si="193"/>
        <v>0</v>
      </c>
      <c r="AJ350" s="125">
        <v>0</v>
      </c>
      <c r="AK350" s="126">
        <f t="shared" si="194"/>
        <v>0</v>
      </c>
      <c r="AL350" s="22">
        <f t="shared" si="195"/>
        <v>126482.83808888347</v>
      </c>
      <c r="AM350" s="22">
        <f t="shared" si="195"/>
        <v>3813.1060156535113</v>
      </c>
      <c r="AN350" s="22">
        <f t="shared" si="195"/>
        <v>292.25943807264883</v>
      </c>
      <c r="AO350" s="23">
        <f t="shared" si="195"/>
        <v>4105.36545372616</v>
      </c>
    </row>
    <row r="351" spans="1:41" x14ac:dyDescent="0.25">
      <c r="A351" s="7">
        <v>330</v>
      </c>
      <c r="B351" s="56">
        <f t="shared" si="196"/>
        <v>37143.712414117588</v>
      </c>
      <c r="C351" s="57">
        <f t="shared" si="197"/>
        <v>1181.7897443230941</v>
      </c>
      <c r="D351" s="57">
        <f t="shared" si="198"/>
        <v>34.048403046274458</v>
      </c>
      <c r="E351" s="58">
        <f t="shared" si="184"/>
        <v>1215.8381473693685</v>
      </c>
      <c r="F351" s="56">
        <f t="shared" si="199"/>
        <v>0</v>
      </c>
      <c r="G351" s="57">
        <f t="shared" si="200"/>
        <v>0</v>
      </c>
      <c r="H351" s="57">
        <f t="shared" si="201"/>
        <v>0</v>
      </c>
      <c r="I351" s="58">
        <f t="shared" si="185"/>
        <v>0</v>
      </c>
      <c r="J351" s="56">
        <f t="shared" si="202"/>
        <v>-3.0024660660966845E-10</v>
      </c>
      <c r="K351" s="57">
        <f t="shared" si="203"/>
        <v>1.0008220220322282E-12</v>
      </c>
      <c r="L351" s="57">
        <f t="shared" si="204"/>
        <v>-1.0008220220322282E-12</v>
      </c>
      <c r="M351" s="58">
        <f t="shared" si="186"/>
        <v>0</v>
      </c>
      <c r="N351" s="56">
        <f t="shared" si="205"/>
        <v>0</v>
      </c>
      <c r="O351" s="57">
        <f t="shared" si="206"/>
        <v>0</v>
      </c>
      <c r="P351" s="57">
        <f t="shared" si="207"/>
        <v>0</v>
      </c>
      <c r="Q351" s="58">
        <f t="shared" si="187"/>
        <v>0</v>
      </c>
      <c r="R351" s="84">
        <f t="shared" si="208"/>
        <v>85668.563025211188</v>
      </c>
      <c r="S351" s="85">
        <f t="shared" si="209"/>
        <v>2644.4765430438538</v>
      </c>
      <c r="T351" s="86">
        <f t="shared" si="188"/>
        <v>249.86664215686596</v>
      </c>
      <c r="U351" s="87">
        <f t="shared" si="210"/>
        <v>2894.3431852007197</v>
      </c>
      <c r="V351" s="84">
        <f t="shared" si="211"/>
        <v>0</v>
      </c>
      <c r="W351" s="85">
        <f t="shared" si="212"/>
        <v>0</v>
      </c>
      <c r="X351" s="86">
        <f t="shared" si="189"/>
        <v>0</v>
      </c>
      <c r="Y351" s="87">
        <f t="shared" si="213"/>
        <v>0</v>
      </c>
      <c r="Z351" s="101">
        <f t="shared" si="214"/>
        <v>0</v>
      </c>
      <c r="AA351" s="85">
        <f t="shared" si="215"/>
        <v>0</v>
      </c>
      <c r="AB351" s="86">
        <f t="shared" si="190"/>
        <v>0</v>
      </c>
      <c r="AC351" s="87">
        <f t="shared" si="216"/>
        <v>0</v>
      </c>
      <c r="AD351" s="132">
        <f t="shared" si="219"/>
        <v>0</v>
      </c>
      <c r="AE351" s="132">
        <f t="shared" si="191"/>
        <v>0</v>
      </c>
      <c r="AF351" s="132">
        <f t="shared" si="217"/>
        <v>0</v>
      </c>
      <c r="AG351" s="133">
        <f t="shared" si="192"/>
        <v>0</v>
      </c>
      <c r="AH351" s="124">
        <f t="shared" si="218"/>
        <v>0</v>
      </c>
      <c r="AI351" s="125">
        <f t="shared" si="193"/>
        <v>0</v>
      </c>
      <c r="AJ351" s="125">
        <v>0</v>
      </c>
      <c r="AK351" s="126">
        <f t="shared" si="194"/>
        <v>0</v>
      </c>
      <c r="AL351" s="22">
        <f t="shared" si="195"/>
        <v>122812.27543932848</v>
      </c>
      <c r="AM351" s="22">
        <f t="shared" si="195"/>
        <v>3826.2662873669487</v>
      </c>
      <c r="AN351" s="22">
        <f t="shared" si="195"/>
        <v>283.91504520313941</v>
      </c>
      <c r="AO351" s="23">
        <f t="shared" si="195"/>
        <v>4110.1813325700878</v>
      </c>
    </row>
    <row r="352" spans="1:41" x14ac:dyDescent="0.25">
      <c r="A352" s="7">
        <v>331</v>
      </c>
      <c r="B352" s="56">
        <f t="shared" si="196"/>
        <v>35961.922669794498</v>
      </c>
      <c r="C352" s="57">
        <f t="shared" si="197"/>
        <v>1182.8730515887235</v>
      </c>
      <c r="D352" s="57">
        <f t="shared" si="198"/>
        <v>32.965095780644958</v>
      </c>
      <c r="E352" s="58">
        <f t="shared" si="184"/>
        <v>1215.8381473693685</v>
      </c>
      <c r="F352" s="56">
        <f t="shared" si="199"/>
        <v>0</v>
      </c>
      <c r="G352" s="57">
        <f t="shared" si="200"/>
        <v>0</v>
      </c>
      <c r="H352" s="57">
        <f t="shared" si="201"/>
        <v>0</v>
      </c>
      <c r="I352" s="58">
        <f t="shared" si="185"/>
        <v>0</v>
      </c>
      <c r="J352" s="56">
        <f t="shared" si="202"/>
        <v>-3.0124742863170068E-10</v>
      </c>
      <c r="K352" s="57">
        <f t="shared" si="203"/>
        <v>1.0041580954390024E-12</v>
      </c>
      <c r="L352" s="57">
        <f t="shared" si="204"/>
        <v>-1.0041580954390024E-12</v>
      </c>
      <c r="M352" s="58">
        <f t="shared" si="186"/>
        <v>0</v>
      </c>
      <c r="N352" s="56">
        <f t="shared" si="205"/>
        <v>0</v>
      </c>
      <c r="O352" s="57">
        <f t="shared" si="206"/>
        <v>0</v>
      </c>
      <c r="P352" s="57">
        <f t="shared" si="207"/>
        <v>0</v>
      </c>
      <c r="Q352" s="58">
        <f t="shared" si="187"/>
        <v>0</v>
      </c>
      <c r="R352" s="84">
        <f t="shared" si="208"/>
        <v>83162.459959637607</v>
      </c>
      <c r="S352" s="85">
        <f t="shared" si="209"/>
        <v>2656.6099156271116</v>
      </c>
      <c r="T352" s="86">
        <f t="shared" si="188"/>
        <v>242.55717488227637</v>
      </c>
      <c r="U352" s="87">
        <f t="shared" si="210"/>
        <v>2899.1670905093879</v>
      </c>
      <c r="V352" s="84">
        <f t="shared" si="211"/>
        <v>0</v>
      </c>
      <c r="W352" s="85">
        <f t="shared" si="212"/>
        <v>0</v>
      </c>
      <c r="X352" s="86">
        <f t="shared" si="189"/>
        <v>0</v>
      </c>
      <c r="Y352" s="87">
        <f t="shared" si="213"/>
        <v>0</v>
      </c>
      <c r="Z352" s="101">
        <f t="shared" si="214"/>
        <v>0</v>
      </c>
      <c r="AA352" s="85">
        <f t="shared" si="215"/>
        <v>0</v>
      </c>
      <c r="AB352" s="86">
        <f t="shared" si="190"/>
        <v>0</v>
      </c>
      <c r="AC352" s="87">
        <f t="shared" si="216"/>
        <v>0</v>
      </c>
      <c r="AD352" s="132">
        <f t="shared" si="219"/>
        <v>0</v>
      </c>
      <c r="AE352" s="132">
        <f t="shared" si="191"/>
        <v>0</v>
      </c>
      <c r="AF352" s="132">
        <f t="shared" si="217"/>
        <v>0</v>
      </c>
      <c r="AG352" s="133">
        <f t="shared" si="192"/>
        <v>0</v>
      </c>
      <c r="AH352" s="124">
        <f t="shared" si="218"/>
        <v>0</v>
      </c>
      <c r="AI352" s="125">
        <f t="shared" si="193"/>
        <v>0</v>
      </c>
      <c r="AJ352" s="125">
        <v>0</v>
      </c>
      <c r="AK352" s="126">
        <f t="shared" si="194"/>
        <v>0</v>
      </c>
      <c r="AL352" s="22">
        <f t="shared" si="195"/>
        <v>119124.38262943181</v>
      </c>
      <c r="AM352" s="22">
        <f t="shared" si="195"/>
        <v>3839.4829672158357</v>
      </c>
      <c r="AN352" s="22">
        <f t="shared" si="195"/>
        <v>275.52227066292033</v>
      </c>
      <c r="AO352" s="23">
        <f t="shared" si="195"/>
        <v>4115.0052378787568</v>
      </c>
    </row>
    <row r="353" spans="1:41" x14ac:dyDescent="0.25">
      <c r="A353" s="7">
        <v>332</v>
      </c>
      <c r="B353" s="56">
        <f t="shared" si="196"/>
        <v>34779.049618205776</v>
      </c>
      <c r="C353" s="57">
        <f t="shared" si="197"/>
        <v>1183.9573518860132</v>
      </c>
      <c r="D353" s="57">
        <f t="shared" si="198"/>
        <v>31.880795483355296</v>
      </c>
      <c r="E353" s="58">
        <f t="shared" si="184"/>
        <v>1215.8381473693685</v>
      </c>
      <c r="F353" s="56">
        <f t="shared" si="199"/>
        <v>0</v>
      </c>
      <c r="G353" s="57">
        <f t="shared" si="200"/>
        <v>0</v>
      </c>
      <c r="H353" s="57">
        <f t="shared" si="201"/>
        <v>0</v>
      </c>
      <c r="I353" s="58">
        <f t="shared" si="185"/>
        <v>0</v>
      </c>
      <c r="J353" s="56">
        <f t="shared" si="202"/>
        <v>-3.0225158672713967E-10</v>
      </c>
      <c r="K353" s="57">
        <f t="shared" si="203"/>
        <v>1.0075052890904657E-12</v>
      </c>
      <c r="L353" s="57">
        <f t="shared" si="204"/>
        <v>-1.0075052890904657E-12</v>
      </c>
      <c r="M353" s="58">
        <f t="shared" si="186"/>
        <v>0</v>
      </c>
      <c r="N353" s="56">
        <f t="shared" si="205"/>
        <v>0</v>
      </c>
      <c r="O353" s="57">
        <f t="shared" si="206"/>
        <v>0</v>
      </c>
      <c r="P353" s="57">
        <f t="shared" si="207"/>
        <v>0</v>
      </c>
      <c r="Q353" s="58">
        <f t="shared" si="187"/>
        <v>0</v>
      </c>
      <c r="R353" s="84">
        <f t="shared" si="208"/>
        <v>80640.026460750523</v>
      </c>
      <c r="S353" s="85">
        <f t="shared" si="209"/>
        <v>2668.798958483048</v>
      </c>
      <c r="T353" s="86">
        <f t="shared" si="188"/>
        <v>235.20007717718903</v>
      </c>
      <c r="U353" s="87">
        <f t="shared" si="210"/>
        <v>2903.999035660237</v>
      </c>
      <c r="V353" s="84">
        <f t="shared" si="211"/>
        <v>0</v>
      </c>
      <c r="W353" s="85">
        <f t="shared" si="212"/>
        <v>0</v>
      </c>
      <c r="X353" s="86">
        <f t="shared" si="189"/>
        <v>0</v>
      </c>
      <c r="Y353" s="87">
        <f t="shared" si="213"/>
        <v>0</v>
      </c>
      <c r="Z353" s="101">
        <f t="shared" si="214"/>
        <v>0</v>
      </c>
      <c r="AA353" s="85">
        <f t="shared" si="215"/>
        <v>0</v>
      </c>
      <c r="AB353" s="86">
        <f t="shared" si="190"/>
        <v>0</v>
      </c>
      <c r="AC353" s="87">
        <f t="shared" si="216"/>
        <v>0</v>
      </c>
      <c r="AD353" s="132">
        <f t="shared" si="219"/>
        <v>0</v>
      </c>
      <c r="AE353" s="132">
        <f t="shared" si="191"/>
        <v>0</v>
      </c>
      <c r="AF353" s="132">
        <f t="shared" si="217"/>
        <v>0</v>
      </c>
      <c r="AG353" s="133">
        <f t="shared" si="192"/>
        <v>0</v>
      </c>
      <c r="AH353" s="124">
        <f t="shared" si="218"/>
        <v>0</v>
      </c>
      <c r="AI353" s="125">
        <f t="shared" si="193"/>
        <v>0</v>
      </c>
      <c r="AJ353" s="125">
        <v>0</v>
      </c>
      <c r="AK353" s="126">
        <f t="shared" si="194"/>
        <v>0</v>
      </c>
      <c r="AL353" s="22">
        <f t="shared" si="195"/>
        <v>115419.07607895599</v>
      </c>
      <c r="AM353" s="22">
        <f t="shared" si="195"/>
        <v>3852.7563103690618</v>
      </c>
      <c r="AN353" s="22">
        <f t="shared" si="195"/>
        <v>267.08087266054332</v>
      </c>
      <c r="AO353" s="23">
        <f t="shared" si="195"/>
        <v>4119.8371830296055</v>
      </c>
    </row>
    <row r="354" spans="1:41" x14ac:dyDescent="0.25">
      <c r="A354" s="7">
        <v>333</v>
      </c>
      <c r="B354" s="56">
        <f t="shared" si="196"/>
        <v>33595.092266319763</v>
      </c>
      <c r="C354" s="57">
        <f t="shared" si="197"/>
        <v>1185.0426461252421</v>
      </c>
      <c r="D354" s="57">
        <f t="shared" si="198"/>
        <v>30.795501244126452</v>
      </c>
      <c r="E354" s="58">
        <f t="shared" si="184"/>
        <v>1215.8381473693685</v>
      </c>
      <c r="F354" s="56">
        <f t="shared" si="199"/>
        <v>0</v>
      </c>
      <c r="G354" s="57">
        <f t="shared" si="200"/>
        <v>0</v>
      </c>
      <c r="H354" s="57">
        <f t="shared" si="201"/>
        <v>0</v>
      </c>
      <c r="I354" s="58">
        <f t="shared" si="185"/>
        <v>0</v>
      </c>
      <c r="J354" s="56">
        <f t="shared" si="202"/>
        <v>-3.0325909201623012E-10</v>
      </c>
      <c r="K354" s="57">
        <f t="shared" si="203"/>
        <v>1.0108636400541006E-12</v>
      </c>
      <c r="L354" s="57">
        <f t="shared" si="204"/>
        <v>-1.0108636400541006E-12</v>
      </c>
      <c r="M354" s="58">
        <f t="shared" si="186"/>
        <v>0</v>
      </c>
      <c r="N354" s="56">
        <f t="shared" si="205"/>
        <v>0</v>
      </c>
      <c r="O354" s="57">
        <f t="shared" si="206"/>
        <v>0</v>
      </c>
      <c r="P354" s="57">
        <f t="shared" si="207"/>
        <v>0</v>
      </c>
      <c r="Q354" s="58">
        <f t="shared" si="187"/>
        <v>0</v>
      </c>
      <c r="R354" s="84">
        <f t="shared" si="208"/>
        <v>78101.179548104585</v>
      </c>
      <c r="S354" s="85">
        <f t="shared" si="209"/>
        <v>2681.0439270376992</v>
      </c>
      <c r="T354" s="86">
        <f t="shared" si="188"/>
        <v>227.79510701530504</v>
      </c>
      <c r="U354" s="87">
        <f t="shared" si="210"/>
        <v>2908.8390340530041</v>
      </c>
      <c r="V354" s="84">
        <f t="shared" si="211"/>
        <v>0</v>
      </c>
      <c r="W354" s="85">
        <f t="shared" si="212"/>
        <v>0</v>
      </c>
      <c r="X354" s="86">
        <f t="shared" si="189"/>
        <v>0</v>
      </c>
      <c r="Y354" s="87">
        <f t="shared" si="213"/>
        <v>0</v>
      </c>
      <c r="Z354" s="101">
        <f t="shared" si="214"/>
        <v>0</v>
      </c>
      <c r="AA354" s="85">
        <f t="shared" si="215"/>
        <v>0</v>
      </c>
      <c r="AB354" s="86">
        <f t="shared" si="190"/>
        <v>0</v>
      </c>
      <c r="AC354" s="87">
        <f t="shared" si="216"/>
        <v>0</v>
      </c>
      <c r="AD354" s="132">
        <f t="shared" si="219"/>
        <v>0</v>
      </c>
      <c r="AE354" s="132">
        <f t="shared" si="191"/>
        <v>0</v>
      </c>
      <c r="AF354" s="132">
        <f t="shared" si="217"/>
        <v>0</v>
      </c>
      <c r="AG354" s="133">
        <f t="shared" si="192"/>
        <v>0</v>
      </c>
      <c r="AH354" s="124">
        <f t="shared" si="218"/>
        <v>0</v>
      </c>
      <c r="AI354" s="125">
        <f t="shared" si="193"/>
        <v>0</v>
      </c>
      <c r="AJ354" s="125">
        <v>0</v>
      </c>
      <c r="AK354" s="126">
        <f t="shared" si="194"/>
        <v>0</v>
      </c>
      <c r="AL354" s="22">
        <f t="shared" si="195"/>
        <v>111696.27181442405</v>
      </c>
      <c r="AM354" s="22">
        <f t="shared" si="195"/>
        <v>3866.0865731629419</v>
      </c>
      <c r="AN354" s="22">
        <f t="shared" si="195"/>
        <v>258.5906082594305</v>
      </c>
      <c r="AO354" s="23">
        <f t="shared" si="195"/>
        <v>4124.6771814223721</v>
      </c>
    </row>
    <row r="355" spans="1:41" x14ac:dyDescent="0.25">
      <c r="A355" s="7">
        <v>334</v>
      </c>
      <c r="B355" s="56">
        <f t="shared" si="196"/>
        <v>32410.049620194521</v>
      </c>
      <c r="C355" s="57">
        <f t="shared" si="197"/>
        <v>1186.1289352175236</v>
      </c>
      <c r="D355" s="57">
        <f t="shared" si="198"/>
        <v>29.70921215184498</v>
      </c>
      <c r="E355" s="58">
        <f t="shared" si="184"/>
        <v>1215.8381473693685</v>
      </c>
      <c r="F355" s="56">
        <f t="shared" si="199"/>
        <v>0</v>
      </c>
      <c r="G355" s="57">
        <f t="shared" si="200"/>
        <v>0</v>
      </c>
      <c r="H355" s="57">
        <f t="shared" si="201"/>
        <v>0</v>
      </c>
      <c r="I355" s="58">
        <f t="shared" si="185"/>
        <v>0</v>
      </c>
      <c r="J355" s="56">
        <f t="shared" si="202"/>
        <v>-3.042699556562842E-10</v>
      </c>
      <c r="K355" s="57">
        <f t="shared" si="203"/>
        <v>1.0142331855209474E-12</v>
      </c>
      <c r="L355" s="57">
        <f t="shared" si="204"/>
        <v>-1.0142331855209474E-12</v>
      </c>
      <c r="M355" s="58">
        <f t="shared" si="186"/>
        <v>0</v>
      </c>
      <c r="N355" s="56">
        <f t="shared" si="205"/>
        <v>0</v>
      </c>
      <c r="O355" s="57">
        <f t="shared" si="206"/>
        <v>0</v>
      </c>
      <c r="P355" s="57">
        <f t="shared" si="207"/>
        <v>0</v>
      </c>
      <c r="Q355" s="58">
        <f t="shared" si="187"/>
        <v>0</v>
      </c>
      <c r="R355" s="84">
        <f t="shared" si="208"/>
        <v>75545.835847102004</v>
      </c>
      <c r="S355" s="85">
        <f t="shared" si="209"/>
        <v>2693.3450778890451</v>
      </c>
      <c r="T355" s="86">
        <f t="shared" si="188"/>
        <v>220.3420212207142</v>
      </c>
      <c r="U355" s="87">
        <f t="shared" si="210"/>
        <v>2913.6870991097594</v>
      </c>
      <c r="V355" s="84">
        <f t="shared" si="211"/>
        <v>0</v>
      </c>
      <c r="W355" s="85">
        <f t="shared" si="212"/>
        <v>0</v>
      </c>
      <c r="X355" s="86">
        <f t="shared" si="189"/>
        <v>0</v>
      </c>
      <c r="Y355" s="87">
        <f t="shared" si="213"/>
        <v>0</v>
      </c>
      <c r="Z355" s="101">
        <f t="shared" si="214"/>
        <v>0</v>
      </c>
      <c r="AA355" s="85">
        <f t="shared" si="215"/>
        <v>0</v>
      </c>
      <c r="AB355" s="86">
        <f t="shared" si="190"/>
        <v>0</v>
      </c>
      <c r="AC355" s="87">
        <f t="shared" si="216"/>
        <v>0</v>
      </c>
      <c r="AD355" s="132">
        <f t="shared" si="219"/>
        <v>0</v>
      </c>
      <c r="AE355" s="132">
        <f t="shared" si="191"/>
        <v>0</v>
      </c>
      <c r="AF355" s="132">
        <f t="shared" si="217"/>
        <v>0</v>
      </c>
      <c r="AG355" s="133">
        <f t="shared" si="192"/>
        <v>0</v>
      </c>
      <c r="AH355" s="124">
        <f t="shared" si="218"/>
        <v>0</v>
      </c>
      <c r="AI355" s="125">
        <f t="shared" si="193"/>
        <v>0</v>
      </c>
      <c r="AJ355" s="125">
        <v>0</v>
      </c>
      <c r="AK355" s="126">
        <f t="shared" si="194"/>
        <v>0</v>
      </c>
      <c r="AL355" s="22">
        <f t="shared" si="195"/>
        <v>107955.88546729622</v>
      </c>
      <c r="AM355" s="22">
        <f t="shared" si="195"/>
        <v>3879.4740131065696</v>
      </c>
      <c r="AN355" s="22">
        <f t="shared" si="195"/>
        <v>250.05123337255816</v>
      </c>
      <c r="AO355" s="23">
        <f t="shared" si="195"/>
        <v>4129.5252464791283</v>
      </c>
    </row>
    <row r="356" spans="1:41" x14ac:dyDescent="0.25">
      <c r="A356" s="7">
        <v>335</v>
      </c>
      <c r="B356" s="56">
        <f t="shared" si="196"/>
        <v>31223.920684976998</v>
      </c>
      <c r="C356" s="57">
        <f t="shared" si="197"/>
        <v>1187.2162200748062</v>
      </c>
      <c r="D356" s="57">
        <f t="shared" si="198"/>
        <v>28.621927294562251</v>
      </c>
      <c r="E356" s="58">
        <f t="shared" si="184"/>
        <v>1215.8381473693685</v>
      </c>
      <c r="F356" s="56">
        <f t="shared" si="199"/>
        <v>0</v>
      </c>
      <c r="G356" s="57">
        <f t="shared" si="200"/>
        <v>0</v>
      </c>
      <c r="H356" s="57">
        <f t="shared" si="201"/>
        <v>0</v>
      </c>
      <c r="I356" s="58">
        <f t="shared" si="185"/>
        <v>0</v>
      </c>
      <c r="J356" s="56">
        <f t="shared" si="202"/>
        <v>-3.0528418884180513E-10</v>
      </c>
      <c r="K356" s="57">
        <f t="shared" si="203"/>
        <v>1.0176139628060173E-12</v>
      </c>
      <c r="L356" s="57">
        <f t="shared" si="204"/>
        <v>-1.0176139628060173E-12</v>
      </c>
      <c r="M356" s="58">
        <f t="shared" si="186"/>
        <v>0</v>
      </c>
      <c r="N356" s="56">
        <f t="shared" si="205"/>
        <v>0</v>
      </c>
      <c r="O356" s="57">
        <f t="shared" si="206"/>
        <v>0</v>
      </c>
      <c r="P356" s="57">
        <f t="shared" si="207"/>
        <v>0</v>
      </c>
      <c r="Q356" s="58">
        <f t="shared" si="187"/>
        <v>0</v>
      </c>
      <c r="R356" s="84">
        <f t="shared" si="208"/>
        <v>72973.911587161652</v>
      </c>
      <c r="S356" s="85">
        <f t="shared" si="209"/>
        <v>2705.7026688123879</v>
      </c>
      <c r="T356" s="86">
        <f t="shared" si="188"/>
        <v>212.84057546255482</v>
      </c>
      <c r="U356" s="87">
        <f t="shared" si="210"/>
        <v>2918.5432442749425</v>
      </c>
      <c r="V356" s="84">
        <f t="shared" si="211"/>
        <v>0</v>
      </c>
      <c r="W356" s="85">
        <f t="shared" si="212"/>
        <v>0</v>
      </c>
      <c r="X356" s="86">
        <f t="shared" si="189"/>
        <v>0</v>
      </c>
      <c r="Y356" s="87">
        <f t="shared" si="213"/>
        <v>0</v>
      </c>
      <c r="Z356" s="101">
        <f t="shared" si="214"/>
        <v>0</v>
      </c>
      <c r="AA356" s="85">
        <f t="shared" si="215"/>
        <v>0</v>
      </c>
      <c r="AB356" s="86">
        <f t="shared" si="190"/>
        <v>0</v>
      </c>
      <c r="AC356" s="87">
        <f t="shared" si="216"/>
        <v>0</v>
      </c>
      <c r="AD356" s="132">
        <f t="shared" si="219"/>
        <v>0</v>
      </c>
      <c r="AE356" s="132">
        <f t="shared" si="191"/>
        <v>0</v>
      </c>
      <c r="AF356" s="132">
        <f t="shared" si="217"/>
        <v>0</v>
      </c>
      <c r="AG356" s="133">
        <f t="shared" si="192"/>
        <v>0</v>
      </c>
      <c r="AH356" s="124">
        <f t="shared" si="218"/>
        <v>0</v>
      </c>
      <c r="AI356" s="125">
        <f t="shared" si="193"/>
        <v>0</v>
      </c>
      <c r="AJ356" s="125">
        <v>0</v>
      </c>
      <c r="AK356" s="126">
        <f t="shared" si="194"/>
        <v>0</v>
      </c>
      <c r="AL356" s="22">
        <f t="shared" si="195"/>
        <v>104197.83227213834</v>
      </c>
      <c r="AM356" s="22">
        <f t="shared" si="195"/>
        <v>3892.918888887195</v>
      </c>
      <c r="AN356" s="22">
        <f t="shared" si="195"/>
        <v>241.46250275711606</v>
      </c>
      <c r="AO356" s="23">
        <f t="shared" si="195"/>
        <v>4134.3813916443105</v>
      </c>
    </row>
    <row r="357" spans="1:41" x14ac:dyDescent="0.25">
      <c r="A357" s="7">
        <v>336</v>
      </c>
      <c r="B357" s="56">
        <f t="shared" si="196"/>
        <v>30036.704464902192</v>
      </c>
      <c r="C357" s="57">
        <f t="shared" si="197"/>
        <v>1188.3045016098747</v>
      </c>
      <c r="D357" s="57">
        <f t="shared" si="198"/>
        <v>27.53364575949368</v>
      </c>
      <c r="E357" s="58">
        <f t="shared" si="184"/>
        <v>1215.8381473693685</v>
      </c>
      <c r="F357" s="56">
        <f t="shared" si="199"/>
        <v>0</v>
      </c>
      <c r="G357" s="57">
        <f t="shared" si="200"/>
        <v>0</v>
      </c>
      <c r="H357" s="57">
        <f t="shared" si="201"/>
        <v>0</v>
      </c>
      <c r="I357" s="58">
        <f t="shared" si="185"/>
        <v>0</v>
      </c>
      <c r="J357" s="56">
        <f t="shared" si="202"/>
        <v>-3.0630180280461116E-10</v>
      </c>
      <c r="K357" s="57">
        <f t="shared" si="203"/>
        <v>1.0210060093487038E-12</v>
      </c>
      <c r="L357" s="57">
        <f t="shared" si="204"/>
        <v>-1.0210060093487038E-12</v>
      </c>
      <c r="M357" s="58">
        <f t="shared" si="186"/>
        <v>0</v>
      </c>
      <c r="N357" s="56">
        <f t="shared" si="205"/>
        <v>0</v>
      </c>
      <c r="O357" s="57">
        <f t="shared" si="206"/>
        <v>0</v>
      </c>
      <c r="P357" s="57">
        <f t="shared" si="207"/>
        <v>0</v>
      </c>
      <c r="Q357" s="58">
        <f t="shared" si="187"/>
        <v>0</v>
      </c>
      <c r="R357" s="84">
        <f t="shared" si="208"/>
        <v>70385.322599879844</v>
      </c>
      <c r="S357" s="85">
        <f t="shared" si="209"/>
        <v>2718.1169587657514</v>
      </c>
      <c r="T357" s="86">
        <f t="shared" si="188"/>
        <v>205.29052424964956</v>
      </c>
      <c r="U357" s="87">
        <f t="shared" si="210"/>
        <v>2923.4074830154009</v>
      </c>
      <c r="V357" s="84">
        <f t="shared" si="211"/>
        <v>0</v>
      </c>
      <c r="W357" s="85">
        <f t="shared" si="212"/>
        <v>0</v>
      </c>
      <c r="X357" s="86">
        <f t="shared" si="189"/>
        <v>0</v>
      </c>
      <c r="Y357" s="87">
        <f t="shared" si="213"/>
        <v>0</v>
      </c>
      <c r="Z357" s="101">
        <f t="shared" si="214"/>
        <v>0</v>
      </c>
      <c r="AA357" s="85">
        <f t="shared" si="215"/>
        <v>0</v>
      </c>
      <c r="AB357" s="86">
        <f t="shared" si="190"/>
        <v>0</v>
      </c>
      <c r="AC357" s="87">
        <f t="shared" si="216"/>
        <v>0</v>
      </c>
      <c r="AD357" s="132">
        <f t="shared" si="219"/>
        <v>0</v>
      </c>
      <c r="AE357" s="132">
        <f t="shared" si="191"/>
        <v>0</v>
      </c>
      <c r="AF357" s="132">
        <f t="shared" si="217"/>
        <v>0</v>
      </c>
      <c r="AG357" s="133">
        <f t="shared" si="192"/>
        <v>0</v>
      </c>
      <c r="AH357" s="124">
        <f t="shared" si="218"/>
        <v>0</v>
      </c>
      <c r="AI357" s="125">
        <f t="shared" si="193"/>
        <v>0</v>
      </c>
      <c r="AJ357" s="125">
        <v>0</v>
      </c>
      <c r="AK357" s="126">
        <f t="shared" si="194"/>
        <v>0</v>
      </c>
      <c r="AL357" s="22">
        <f t="shared" si="195"/>
        <v>100422.02706478172</v>
      </c>
      <c r="AM357" s="22">
        <f t="shared" si="195"/>
        <v>3906.4214603756272</v>
      </c>
      <c r="AN357" s="22">
        <f t="shared" si="195"/>
        <v>232.82417000914222</v>
      </c>
      <c r="AO357" s="23">
        <f t="shared" si="195"/>
        <v>4139.2456303847694</v>
      </c>
    </row>
    <row r="358" spans="1:41" x14ac:dyDescent="0.25">
      <c r="A358" s="7">
        <v>337</v>
      </c>
      <c r="B358" s="56">
        <f t="shared" si="196"/>
        <v>28848.399963292319</v>
      </c>
      <c r="C358" s="57">
        <f t="shared" si="197"/>
        <v>1189.3937807363504</v>
      </c>
      <c r="D358" s="57">
        <f t="shared" si="198"/>
        <v>26.44436663301796</v>
      </c>
      <c r="E358" s="58">
        <f t="shared" si="184"/>
        <v>1215.8381473693685</v>
      </c>
      <c r="F358" s="56">
        <f t="shared" si="199"/>
        <v>0</v>
      </c>
      <c r="G358" s="57">
        <f t="shared" si="200"/>
        <v>0</v>
      </c>
      <c r="H358" s="57">
        <f t="shared" si="201"/>
        <v>0</v>
      </c>
      <c r="I358" s="58">
        <f t="shared" si="185"/>
        <v>0</v>
      </c>
      <c r="J358" s="56">
        <f t="shared" si="202"/>
        <v>-3.0732280881395983E-10</v>
      </c>
      <c r="K358" s="57">
        <f t="shared" si="203"/>
        <v>1.0244093627131995E-12</v>
      </c>
      <c r="L358" s="57">
        <f t="shared" si="204"/>
        <v>-1.0244093627131995E-12</v>
      </c>
      <c r="M358" s="58">
        <f t="shared" si="186"/>
        <v>0</v>
      </c>
      <c r="N358" s="56">
        <f t="shared" si="205"/>
        <v>0</v>
      </c>
      <c r="O358" s="57">
        <f t="shared" si="206"/>
        <v>0</v>
      </c>
      <c r="P358" s="57">
        <f t="shared" si="207"/>
        <v>0</v>
      </c>
      <c r="Q358" s="58">
        <f t="shared" si="187"/>
        <v>0</v>
      </c>
      <c r="R358" s="84">
        <f t="shared" si="208"/>
        <v>67779.984317182621</v>
      </c>
      <c r="S358" s="85">
        <f t="shared" si="209"/>
        <v>2730.5882078953109</v>
      </c>
      <c r="T358" s="86">
        <f t="shared" si="188"/>
        <v>197.69162092511598</v>
      </c>
      <c r="U358" s="87">
        <f t="shared" si="210"/>
        <v>2928.2798288204267</v>
      </c>
      <c r="V358" s="84">
        <f t="shared" si="211"/>
        <v>0</v>
      </c>
      <c r="W358" s="85">
        <f t="shared" si="212"/>
        <v>0</v>
      </c>
      <c r="X358" s="86">
        <f t="shared" si="189"/>
        <v>0</v>
      </c>
      <c r="Y358" s="87">
        <f t="shared" si="213"/>
        <v>0</v>
      </c>
      <c r="Z358" s="101">
        <f t="shared" si="214"/>
        <v>0</v>
      </c>
      <c r="AA358" s="85">
        <f t="shared" si="215"/>
        <v>0</v>
      </c>
      <c r="AB358" s="86">
        <f t="shared" si="190"/>
        <v>0</v>
      </c>
      <c r="AC358" s="87">
        <f t="shared" si="216"/>
        <v>0</v>
      </c>
      <c r="AD358" s="132">
        <f t="shared" si="219"/>
        <v>0</v>
      </c>
      <c r="AE358" s="132">
        <f t="shared" si="191"/>
        <v>0</v>
      </c>
      <c r="AF358" s="132">
        <f t="shared" si="217"/>
        <v>0</v>
      </c>
      <c r="AG358" s="133">
        <f t="shared" si="192"/>
        <v>0</v>
      </c>
      <c r="AH358" s="124">
        <f t="shared" si="218"/>
        <v>0</v>
      </c>
      <c r="AI358" s="125">
        <f t="shared" si="193"/>
        <v>0</v>
      </c>
      <c r="AJ358" s="125">
        <v>0</v>
      </c>
      <c r="AK358" s="126">
        <f t="shared" si="194"/>
        <v>0</v>
      </c>
      <c r="AL358" s="22">
        <f t="shared" si="195"/>
        <v>96628.384280474638</v>
      </c>
      <c r="AM358" s="22">
        <f t="shared" si="195"/>
        <v>3919.9819886316627</v>
      </c>
      <c r="AN358" s="22">
        <f t="shared" si="195"/>
        <v>224.13598755813291</v>
      </c>
      <c r="AO358" s="23">
        <f t="shared" si="195"/>
        <v>4144.1179761897947</v>
      </c>
    </row>
    <row r="359" spans="1:41" x14ac:dyDescent="0.25">
      <c r="A359" s="7">
        <v>338</v>
      </c>
      <c r="B359" s="56">
        <f t="shared" si="196"/>
        <v>27659.006182555968</v>
      </c>
      <c r="C359" s="57">
        <f t="shared" si="197"/>
        <v>1190.4840583686921</v>
      </c>
      <c r="D359" s="57">
        <f t="shared" si="198"/>
        <v>25.354089000676307</v>
      </c>
      <c r="E359" s="58">
        <f t="shared" si="184"/>
        <v>1215.8381473693685</v>
      </c>
      <c r="F359" s="56">
        <f t="shared" si="199"/>
        <v>0</v>
      </c>
      <c r="G359" s="57">
        <f t="shared" si="200"/>
        <v>0</v>
      </c>
      <c r="H359" s="57">
        <f t="shared" si="201"/>
        <v>0</v>
      </c>
      <c r="I359" s="58">
        <f t="shared" si="185"/>
        <v>0</v>
      </c>
      <c r="J359" s="56">
        <f t="shared" si="202"/>
        <v>-3.0834721817667302E-10</v>
      </c>
      <c r="K359" s="57">
        <f t="shared" si="203"/>
        <v>1.0278240605889101E-12</v>
      </c>
      <c r="L359" s="57">
        <f t="shared" si="204"/>
        <v>-1.0278240605889101E-12</v>
      </c>
      <c r="M359" s="58">
        <f t="shared" si="186"/>
        <v>0</v>
      </c>
      <c r="N359" s="56">
        <f t="shared" si="205"/>
        <v>0</v>
      </c>
      <c r="O359" s="57">
        <f t="shared" si="206"/>
        <v>0</v>
      </c>
      <c r="P359" s="57">
        <f t="shared" si="207"/>
        <v>0</v>
      </c>
      <c r="Q359" s="58">
        <f t="shared" si="187"/>
        <v>0</v>
      </c>
      <c r="R359" s="84">
        <f t="shared" si="208"/>
        <v>65157.811769469452</v>
      </c>
      <c r="S359" s="85">
        <f t="shared" si="209"/>
        <v>2743.1166775408419</v>
      </c>
      <c r="T359" s="86">
        <f t="shared" si="188"/>
        <v>190.04361766095258</v>
      </c>
      <c r="U359" s="87">
        <f t="shared" si="210"/>
        <v>2933.1602952017943</v>
      </c>
      <c r="V359" s="84">
        <f t="shared" si="211"/>
        <v>0</v>
      </c>
      <c r="W359" s="85">
        <f t="shared" si="212"/>
        <v>0</v>
      </c>
      <c r="X359" s="86">
        <f t="shared" si="189"/>
        <v>0</v>
      </c>
      <c r="Y359" s="87">
        <f t="shared" si="213"/>
        <v>0</v>
      </c>
      <c r="Z359" s="101">
        <f t="shared" si="214"/>
        <v>0</v>
      </c>
      <c r="AA359" s="85">
        <f t="shared" si="215"/>
        <v>0</v>
      </c>
      <c r="AB359" s="86">
        <f t="shared" si="190"/>
        <v>0</v>
      </c>
      <c r="AC359" s="87">
        <f t="shared" si="216"/>
        <v>0</v>
      </c>
      <c r="AD359" s="132">
        <f t="shared" si="219"/>
        <v>0</v>
      </c>
      <c r="AE359" s="132">
        <f t="shared" si="191"/>
        <v>0</v>
      </c>
      <c r="AF359" s="132">
        <f t="shared" si="217"/>
        <v>0</v>
      </c>
      <c r="AG359" s="133">
        <f t="shared" si="192"/>
        <v>0</v>
      </c>
      <c r="AH359" s="124">
        <f t="shared" si="218"/>
        <v>0</v>
      </c>
      <c r="AI359" s="125">
        <f t="shared" si="193"/>
        <v>0</v>
      </c>
      <c r="AJ359" s="125">
        <v>0</v>
      </c>
      <c r="AK359" s="126">
        <f t="shared" si="194"/>
        <v>0</v>
      </c>
      <c r="AL359" s="22">
        <f t="shared" si="195"/>
        <v>92816.817952025114</v>
      </c>
      <c r="AM359" s="22">
        <f t="shared" si="195"/>
        <v>3933.6007359095352</v>
      </c>
      <c r="AN359" s="22">
        <f t="shared" si="195"/>
        <v>215.39770666162786</v>
      </c>
      <c r="AO359" s="23">
        <f t="shared" si="195"/>
        <v>4148.9984425711627</v>
      </c>
    </row>
    <row r="360" spans="1:41" x14ac:dyDescent="0.25">
      <c r="A360" s="7">
        <v>339</v>
      </c>
      <c r="B360" s="56">
        <f t="shared" si="196"/>
        <v>26468.522124187275</v>
      </c>
      <c r="C360" s="57">
        <f t="shared" si="197"/>
        <v>1191.5753354221968</v>
      </c>
      <c r="D360" s="57">
        <f t="shared" si="198"/>
        <v>24.26281194717167</v>
      </c>
      <c r="E360" s="58">
        <f t="shared" si="184"/>
        <v>1215.8381473693685</v>
      </c>
      <c r="F360" s="56">
        <f t="shared" si="199"/>
        <v>0</v>
      </c>
      <c r="G360" s="57">
        <f t="shared" si="200"/>
        <v>0</v>
      </c>
      <c r="H360" s="57">
        <f t="shared" si="201"/>
        <v>0</v>
      </c>
      <c r="I360" s="58">
        <f t="shared" si="185"/>
        <v>0</v>
      </c>
      <c r="J360" s="56">
        <f t="shared" si="202"/>
        <v>-3.0937504223726191E-10</v>
      </c>
      <c r="K360" s="57">
        <f t="shared" si="203"/>
        <v>1.0312501407908732E-12</v>
      </c>
      <c r="L360" s="57">
        <f t="shared" si="204"/>
        <v>-1.0312501407908732E-12</v>
      </c>
      <c r="M360" s="58">
        <f t="shared" si="186"/>
        <v>0</v>
      </c>
      <c r="N360" s="56">
        <f t="shared" si="205"/>
        <v>0</v>
      </c>
      <c r="O360" s="57">
        <f t="shared" si="206"/>
        <v>0</v>
      </c>
      <c r="P360" s="57">
        <f t="shared" si="207"/>
        <v>0</v>
      </c>
      <c r="Q360" s="58">
        <f t="shared" si="187"/>
        <v>0</v>
      </c>
      <c r="R360" s="84">
        <f t="shared" si="208"/>
        <v>62518.719583748491</v>
      </c>
      <c r="S360" s="85">
        <f t="shared" si="209"/>
        <v>2755.7026302411978</v>
      </c>
      <c r="T360" s="86">
        <f t="shared" si="188"/>
        <v>182.34626545259977</v>
      </c>
      <c r="U360" s="87">
        <f t="shared" si="210"/>
        <v>2938.0488956937975</v>
      </c>
      <c r="V360" s="84">
        <f t="shared" si="211"/>
        <v>0</v>
      </c>
      <c r="W360" s="85">
        <f t="shared" si="212"/>
        <v>0</v>
      </c>
      <c r="X360" s="86">
        <f t="shared" si="189"/>
        <v>0</v>
      </c>
      <c r="Y360" s="87">
        <f t="shared" si="213"/>
        <v>0</v>
      </c>
      <c r="Z360" s="101">
        <f t="shared" si="214"/>
        <v>0</v>
      </c>
      <c r="AA360" s="85">
        <f t="shared" si="215"/>
        <v>0</v>
      </c>
      <c r="AB360" s="86">
        <f t="shared" si="190"/>
        <v>0</v>
      </c>
      <c r="AC360" s="87">
        <f t="shared" si="216"/>
        <v>0</v>
      </c>
      <c r="AD360" s="132">
        <f t="shared" si="219"/>
        <v>0</v>
      </c>
      <c r="AE360" s="132">
        <f t="shared" si="191"/>
        <v>0</v>
      </c>
      <c r="AF360" s="132">
        <f t="shared" si="217"/>
        <v>0</v>
      </c>
      <c r="AG360" s="133">
        <f t="shared" si="192"/>
        <v>0</v>
      </c>
      <c r="AH360" s="124">
        <f t="shared" si="218"/>
        <v>0</v>
      </c>
      <c r="AI360" s="125">
        <f t="shared" si="193"/>
        <v>0</v>
      </c>
      <c r="AJ360" s="125">
        <v>0</v>
      </c>
      <c r="AK360" s="126">
        <f t="shared" si="194"/>
        <v>0</v>
      </c>
      <c r="AL360" s="22">
        <f t="shared" si="195"/>
        <v>88987.241707935464</v>
      </c>
      <c r="AM360" s="22">
        <f t="shared" si="195"/>
        <v>3947.2779656633957</v>
      </c>
      <c r="AN360" s="22">
        <f t="shared" si="195"/>
        <v>206.6090773997704</v>
      </c>
      <c r="AO360" s="23">
        <f t="shared" si="195"/>
        <v>4153.8870430631659</v>
      </c>
    </row>
    <row r="361" spans="1:41" x14ac:dyDescent="0.25">
      <c r="A361" s="7">
        <v>340</v>
      </c>
      <c r="B361" s="56">
        <f t="shared" si="196"/>
        <v>25276.946788765079</v>
      </c>
      <c r="C361" s="57">
        <f t="shared" si="197"/>
        <v>1192.6676128130005</v>
      </c>
      <c r="D361" s="57">
        <f t="shared" si="198"/>
        <v>23.17053455636799</v>
      </c>
      <c r="E361" s="58">
        <f t="shared" si="184"/>
        <v>1215.8381473693685</v>
      </c>
      <c r="F361" s="56">
        <f t="shared" si="199"/>
        <v>0</v>
      </c>
      <c r="G361" s="57">
        <f t="shared" si="200"/>
        <v>0</v>
      </c>
      <c r="H361" s="57">
        <f t="shared" si="201"/>
        <v>0</v>
      </c>
      <c r="I361" s="58">
        <f t="shared" si="185"/>
        <v>0</v>
      </c>
      <c r="J361" s="56">
        <f t="shared" si="202"/>
        <v>-3.1040629237805279E-10</v>
      </c>
      <c r="K361" s="57">
        <f t="shared" si="203"/>
        <v>1.034687641260176E-12</v>
      </c>
      <c r="L361" s="57">
        <f t="shared" si="204"/>
        <v>-1.034687641260176E-12</v>
      </c>
      <c r="M361" s="58">
        <f t="shared" si="186"/>
        <v>0</v>
      </c>
      <c r="N361" s="56">
        <f t="shared" si="205"/>
        <v>0</v>
      </c>
      <c r="O361" s="57">
        <f t="shared" si="206"/>
        <v>0</v>
      </c>
      <c r="P361" s="57">
        <f t="shared" si="207"/>
        <v>0</v>
      </c>
      <c r="Q361" s="58">
        <f t="shared" si="187"/>
        <v>0</v>
      </c>
      <c r="R361" s="84">
        <f t="shared" si="208"/>
        <v>59862.621981763143</v>
      </c>
      <c r="S361" s="85">
        <f t="shared" si="209"/>
        <v>2768.3463297398112</v>
      </c>
      <c r="T361" s="86">
        <f t="shared" si="188"/>
        <v>174.59931411347583</v>
      </c>
      <c r="U361" s="87">
        <f t="shared" si="210"/>
        <v>2942.945643853287</v>
      </c>
      <c r="V361" s="84">
        <f t="shared" si="211"/>
        <v>0</v>
      </c>
      <c r="W361" s="85">
        <f t="shared" si="212"/>
        <v>0</v>
      </c>
      <c r="X361" s="86">
        <f t="shared" si="189"/>
        <v>0</v>
      </c>
      <c r="Y361" s="87">
        <f t="shared" si="213"/>
        <v>0</v>
      </c>
      <c r="Z361" s="101">
        <f t="shared" si="214"/>
        <v>0</v>
      </c>
      <c r="AA361" s="85">
        <f t="shared" si="215"/>
        <v>0</v>
      </c>
      <c r="AB361" s="86">
        <f t="shared" si="190"/>
        <v>0</v>
      </c>
      <c r="AC361" s="87">
        <f t="shared" si="216"/>
        <v>0</v>
      </c>
      <c r="AD361" s="132">
        <f t="shared" si="219"/>
        <v>0</v>
      </c>
      <c r="AE361" s="132">
        <f t="shared" si="191"/>
        <v>0</v>
      </c>
      <c r="AF361" s="132">
        <f t="shared" si="217"/>
        <v>0</v>
      </c>
      <c r="AG361" s="133">
        <f t="shared" si="192"/>
        <v>0</v>
      </c>
      <c r="AH361" s="124">
        <f t="shared" si="218"/>
        <v>0</v>
      </c>
      <c r="AI361" s="125">
        <f t="shared" si="193"/>
        <v>0</v>
      </c>
      <c r="AJ361" s="125">
        <v>0</v>
      </c>
      <c r="AK361" s="126">
        <f t="shared" si="194"/>
        <v>0</v>
      </c>
      <c r="AL361" s="22">
        <f t="shared" si="195"/>
        <v>85139.568770527912</v>
      </c>
      <c r="AM361" s="22">
        <f t="shared" si="195"/>
        <v>3961.0139425528128</v>
      </c>
      <c r="AN361" s="22">
        <f t="shared" si="195"/>
        <v>197.76984866984279</v>
      </c>
      <c r="AO361" s="23">
        <f t="shared" si="195"/>
        <v>4158.7837912226551</v>
      </c>
    </row>
    <row r="362" spans="1:41" x14ac:dyDescent="0.25">
      <c r="A362" s="7">
        <v>341</v>
      </c>
      <c r="B362" s="56">
        <f t="shared" si="196"/>
        <v>24084.279175952077</v>
      </c>
      <c r="C362" s="57">
        <f t="shared" si="197"/>
        <v>1193.760891458079</v>
      </c>
      <c r="D362" s="57">
        <f t="shared" si="198"/>
        <v>22.077255911289406</v>
      </c>
      <c r="E362" s="58">
        <f t="shared" si="184"/>
        <v>1215.8381473693685</v>
      </c>
      <c r="F362" s="56">
        <f t="shared" si="199"/>
        <v>0</v>
      </c>
      <c r="G362" s="57">
        <f t="shared" si="200"/>
        <v>0</v>
      </c>
      <c r="H362" s="57">
        <f t="shared" si="201"/>
        <v>0</v>
      </c>
      <c r="I362" s="58">
        <f t="shared" si="185"/>
        <v>0</v>
      </c>
      <c r="J362" s="56">
        <f t="shared" si="202"/>
        <v>-3.1144098001931294E-10</v>
      </c>
      <c r="K362" s="57">
        <f t="shared" si="203"/>
        <v>1.0381366000643766E-12</v>
      </c>
      <c r="L362" s="57">
        <f t="shared" si="204"/>
        <v>-1.0381366000643766E-12</v>
      </c>
      <c r="M362" s="58">
        <f t="shared" si="186"/>
        <v>0</v>
      </c>
      <c r="N362" s="56">
        <f t="shared" si="205"/>
        <v>0</v>
      </c>
      <c r="O362" s="57">
        <f t="shared" si="206"/>
        <v>0</v>
      </c>
      <c r="P362" s="57">
        <f t="shared" si="207"/>
        <v>0</v>
      </c>
      <c r="Q362" s="58">
        <f t="shared" si="187"/>
        <v>0</v>
      </c>
      <c r="R362" s="84">
        <f t="shared" si="208"/>
        <v>57189.432778110036</v>
      </c>
      <c r="S362" s="85">
        <f t="shared" si="209"/>
        <v>2781.0480409902216</v>
      </c>
      <c r="T362" s="86">
        <f t="shared" si="188"/>
        <v>166.80251226948761</v>
      </c>
      <c r="U362" s="87">
        <f t="shared" si="210"/>
        <v>2947.8505532597092</v>
      </c>
      <c r="V362" s="84">
        <f t="shared" si="211"/>
        <v>0</v>
      </c>
      <c r="W362" s="85">
        <f t="shared" si="212"/>
        <v>0</v>
      </c>
      <c r="X362" s="86">
        <f t="shared" si="189"/>
        <v>0</v>
      </c>
      <c r="Y362" s="87">
        <f t="shared" si="213"/>
        <v>0</v>
      </c>
      <c r="Z362" s="101">
        <f t="shared" si="214"/>
        <v>0</v>
      </c>
      <c r="AA362" s="85">
        <f t="shared" si="215"/>
        <v>0</v>
      </c>
      <c r="AB362" s="86">
        <f t="shared" si="190"/>
        <v>0</v>
      </c>
      <c r="AC362" s="87">
        <f t="shared" si="216"/>
        <v>0</v>
      </c>
      <c r="AD362" s="132">
        <f t="shared" si="219"/>
        <v>0</v>
      </c>
      <c r="AE362" s="132">
        <f t="shared" si="191"/>
        <v>0</v>
      </c>
      <c r="AF362" s="132">
        <f t="shared" si="217"/>
        <v>0</v>
      </c>
      <c r="AG362" s="133">
        <f t="shared" si="192"/>
        <v>0</v>
      </c>
      <c r="AH362" s="124">
        <f t="shared" si="218"/>
        <v>0</v>
      </c>
      <c r="AI362" s="125">
        <f t="shared" si="193"/>
        <v>0</v>
      </c>
      <c r="AJ362" s="125">
        <v>0</v>
      </c>
      <c r="AK362" s="126">
        <f t="shared" si="194"/>
        <v>0</v>
      </c>
      <c r="AL362" s="22">
        <f t="shared" si="195"/>
        <v>81273.7119540618</v>
      </c>
      <c r="AM362" s="22">
        <f t="shared" si="195"/>
        <v>3974.8089324483017</v>
      </c>
      <c r="AN362" s="22">
        <f t="shared" si="195"/>
        <v>188.87976818077598</v>
      </c>
      <c r="AO362" s="23">
        <f t="shared" si="195"/>
        <v>4163.6887006290781</v>
      </c>
    </row>
    <row r="363" spans="1:41" x14ac:dyDescent="0.25">
      <c r="A363" s="7">
        <v>342</v>
      </c>
      <c r="B363" s="56">
        <f t="shared" si="196"/>
        <v>22890.518284493999</v>
      </c>
      <c r="C363" s="57">
        <f t="shared" si="197"/>
        <v>1194.8551722752491</v>
      </c>
      <c r="D363" s="57">
        <f t="shared" si="198"/>
        <v>20.982975094119503</v>
      </c>
      <c r="E363" s="58">
        <f t="shared" si="184"/>
        <v>1215.8381473693685</v>
      </c>
      <c r="F363" s="56">
        <f t="shared" si="199"/>
        <v>0</v>
      </c>
      <c r="G363" s="57">
        <f t="shared" si="200"/>
        <v>0</v>
      </c>
      <c r="H363" s="57">
        <f t="shared" si="201"/>
        <v>0</v>
      </c>
      <c r="I363" s="58">
        <f t="shared" si="185"/>
        <v>0</v>
      </c>
      <c r="J363" s="56">
        <f t="shared" si="202"/>
        <v>-3.124791166193773E-10</v>
      </c>
      <c r="K363" s="57">
        <f t="shared" si="203"/>
        <v>1.0415970553979244E-12</v>
      </c>
      <c r="L363" s="57">
        <f t="shared" si="204"/>
        <v>-1.0415970553979244E-12</v>
      </c>
      <c r="M363" s="58">
        <f t="shared" si="186"/>
        <v>0</v>
      </c>
      <c r="N363" s="56">
        <f t="shared" si="205"/>
        <v>0</v>
      </c>
      <c r="O363" s="57">
        <f t="shared" si="206"/>
        <v>0</v>
      </c>
      <c r="P363" s="57">
        <f t="shared" si="207"/>
        <v>0</v>
      </c>
      <c r="Q363" s="58">
        <f t="shared" si="187"/>
        <v>0</v>
      </c>
      <c r="R363" s="84">
        <f t="shared" si="208"/>
        <v>54499.06537834835</v>
      </c>
      <c r="S363" s="85">
        <f t="shared" si="209"/>
        <v>2793.808030161626</v>
      </c>
      <c r="T363" s="86">
        <f t="shared" si="188"/>
        <v>158.95560735351603</v>
      </c>
      <c r="U363" s="87">
        <f t="shared" si="210"/>
        <v>2952.7636375151419</v>
      </c>
      <c r="V363" s="84">
        <f t="shared" si="211"/>
        <v>0</v>
      </c>
      <c r="W363" s="85">
        <f t="shared" si="212"/>
        <v>0</v>
      </c>
      <c r="X363" s="86">
        <f t="shared" si="189"/>
        <v>0</v>
      </c>
      <c r="Y363" s="87">
        <f t="shared" si="213"/>
        <v>0</v>
      </c>
      <c r="Z363" s="101">
        <f t="shared" si="214"/>
        <v>0</v>
      </c>
      <c r="AA363" s="85">
        <f t="shared" si="215"/>
        <v>0</v>
      </c>
      <c r="AB363" s="86">
        <f t="shared" si="190"/>
        <v>0</v>
      </c>
      <c r="AC363" s="87">
        <f t="shared" si="216"/>
        <v>0</v>
      </c>
      <c r="AD363" s="132">
        <f t="shared" si="219"/>
        <v>0</v>
      </c>
      <c r="AE363" s="132">
        <f t="shared" si="191"/>
        <v>0</v>
      </c>
      <c r="AF363" s="132">
        <f t="shared" si="217"/>
        <v>0</v>
      </c>
      <c r="AG363" s="133">
        <f t="shared" si="192"/>
        <v>0</v>
      </c>
      <c r="AH363" s="124">
        <f t="shared" si="218"/>
        <v>0</v>
      </c>
      <c r="AI363" s="125">
        <f t="shared" si="193"/>
        <v>0</v>
      </c>
      <c r="AJ363" s="125">
        <v>0</v>
      </c>
      <c r="AK363" s="126">
        <f t="shared" si="194"/>
        <v>0</v>
      </c>
      <c r="AL363" s="22">
        <f t="shared" si="195"/>
        <v>77389.583662842037</v>
      </c>
      <c r="AM363" s="22">
        <f t="shared" si="195"/>
        <v>3988.6632024368764</v>
      </c>
      <c r="AN363" s="22">
        <f t="shared" si="195"/>
        <v>179.9385824476345</v>
      </c>
      <c r="AO363" s="23">
        <f t="shared" si="195"/>
        <v>4168.6017848845104</v>
      </c>
    </row>
    <row r="364" spans="1:41" x14ac:dyDescent="0.25">
      <c r="A364" s="7">
        <v>343</v>
      </c>
      <c r="B364" s="56">
        <f t="shared" si="196"/>
        <v>21695.66311221875</v>
      </c>
      <c r="C364" s="57">
        <f t="shared" si="197"/>
        <v>1195.9504561831679</v>
      </c>
      <c r="D364" s="57">
        <f t="shared" si="198"/>
        <v>19.887691186200524</v>
      </c>
      <c r="E364" s="58">
        <f t="shared" si="184"/>
        <v>1215.8381473693685</v>
      </c>
      <c r="F364" s="56">
        <f t="shared" si="199"/>
        <v>0</v>
      </c>
      <c r="G364" s="57">
        <f t="shared" si="200"/>
        <v>0</v>
      </c>
      <c r="H364" s="57">
        <f t="shared" si="201"/>
        <v>0</v>
      </c>
      <c r="I364" s="58">
        <f t="shared" si="185"/>
        <v>0</v>
      </c>
      <c r="J364" s="56">
        <f t="shared" si="202"/>
        <v>-3.1352071367477523E-10</v>
      </c>
      <c r="K364" s="57">
        <f t="shared" si="203"/>
        <v>1.0450690455825841E-12</v>
      </c>
      <c r="L364" s="57">
        <f t="shared" si="204"/>
        <v>-1.0450690455825841E-12</v>
      </c>
      <c r="M364" s="58">
        <f t="shared" si="186"/>
        <v>0</v>
      </c>
      <c r="N364" s="56">
        <f t="shared" si="205"/>
        <v>0</v>
      </c>
      <c r="O364" s="57">
        <f t="shared" si="206"/>
        <v>0</v>
      </c>
      <c r="P364" s="57">
        <f t="shared" si="207"/>
        <v>0</v>
      </c>
      <c r="Q364" s="58">
        <f t="shared" si="187"/>
        <v>0</v>
      </c>
      <c r="R364" s="84">
        <f t="shared" si="208"/>
        <v>51791.432777100366</v>
      </c>
      <c r="S364" s="85">
        <f t="shared" si="209"/>
        <v>2806.6265646444576</v>
      </c>
      <c r="T364" s="86">
        <f t="shared" si="188"/>
        <v>151.05834559987608</v>
      </c>
      <c r="U364" s="87">
        <f t="shared" si="210"/>
        <v>2957.6849102443339</v>
      </c>
      <c r="V364" s="84">
        <f t="shared" si="211"/>
        <v>0</v>
      </c>
      <c r="W364" s="85">
        <f t="shared" si="212"/>
        <v>0</v>
      </c>
      <c r="X364" s="86">
        <f t="shared" si="189"/>
        <v>0</v>
      </c>
      <c r="Y364" s="87">
        <f t="shared" si="213"/>
        <v>0</v>
      </c>
      <c r="Z364" s="101">
        <f t="shared" si="214"/>
        <v>0</v>
      </c>
      <c r="AA364" s="85">
        <f t="shared" si="215"/>
        <v>0</v>
      </c>
      <c r="AB364" s="86">
        <f t="shared" si="190"/>
        <v>0</v>
      </c>
      <c r="AC364" s="87">
        <f t="shared" si="216"/>
        <v>0</v>
      </c>
      <c r="AD364" s="132">
        <f t="shared" si="219"/>
        <v>0</v>
      </c>
      <c r="AE364" s="132">
        <f t="shared" si="191"/>
        <v>0</v>
      </c>
      <c r="AF364" s="132">
        <f t="shared" si="217"/>
        <v>0</v>
      </c>
      <c r="AG364" s="133">
        <f t="shared" si="192"/>
        <v>0</v>
      </c>
      <c r="AH364" s="124">
        <f t="shared" si="218"/>
        <v>0</v>
      </c>
      <c r="AI364" s="125">
        <f t="shared" si="193"/>
        <v>0</v>
      </c>
      <c r="AJ364" s="125">
        <v>0</v>
      </c>
      <c r="AK364" s="126">
        <f t="shared" si="194"/>
        <v>0</v>
      </c>
      <c r="AL364" s="22">
        <f t="shared" si="195"/>
        <v>73487.095889318807</v>
      </c>
      <c r="AM364" s="22">
        <f t="shared" si="195"/>
        <v>4002.5770208276267</v>
      </c>
      <c r="AN364" s="22">
        <f t="shared" si="195"/>
        <v>170.94603678607555</v>
      </c>
      <c r="AO364" s="23">
        <f t="shared" si="195"/>
        <v>4173.5230576137019</v>
      </c>
    </row>
    <row r="365" spans="1:41" x14ac:dyDescent="0.25">
      <c r="A365" s="7">
        <v>344</v>
      </c>
      <c r="B365" s="56">
        <f t="shared" si="196"/>
        <v>20499.712656035583</v>
      </c>
      <c r="C365" s="57">
        <f t="shared" si="197"/>
        <v>1197.0467441013359</v>
      </c>
      <c r="D365" s="57">
        <f t="shared" si="198"/>
        <v>18.791403268032621</v>
      </c>
      <c r="E365" s="58">
        <f t="shared" si="184"/>
        <v>1215.8381473693685</v>
      </c>
      <c r="F365" s="56">
        <f t="shared" si="199"/>
        <v>0</v>
      </c>
      <c r="G365" s="57">
        <f t="shared" si="200"/>
        <v>0</v>
      </c>
      <c r="H365" s="57">
        <f t="shared" si="201"/>
        <v>0</v>
      </c>
      <c r="I365" s="58">
        <f t="shared" si="185"/>
        <v>0</v>
      </c>
      <c r="J365" s="56">
        <f t="shared" si="202"/>
        <v>-3.1456578272035782E-10</v>
      </c>
      <c r="K365" s="57">
        <f t="shared" si="203"/>
        <v>1.0485526090678595E-12</v>
      </c>
      <c r="L365" s="57">
        <f t="shared" si="204"/>
        <v>-1.0485526090678595E-12</v>
      </c>
      <c r="M365" s="58">
        <f t="shared" si="186"/>
        <v>0</v>
      </c>
      <c r="N365" s="56">
        <f t="shared" si="205"/>
        <v>0</v>
      </c>
      <c r="O365" s="57">
        <f t="shared" si="206"/>
        <v>0</v>
      </c>
      <c r="P365" s="57">
        <f t="shared" si="207"/>
        <v>0</v>
      </c>
      <c r="Q365" s="58">
        <f t="shared" si="187"/>
        <v>0</v>
      </c>
      <c r="R365" s="84">
        <f t="shared" si="208"/>
        <v>49066.447556143336</v>
      </c>
      <c r="S365" s="85">
        <f t="shared" si="209"/>
        <v>2819.5039130559894</v>
      </c>
      <c r="T365" s="86">
        <f t="shared" si="188"/>
        <v>143.1104720387514</v>
      </c>
      <c r="U365" s="87">
        <f t="shared" si="210"/>
        <v>2962.614385094741</v>
      </c>
      <c r="V365" s="84">
        <f t="shared" si="211"/>
        <v>0</v>
      </c>
      <c r="W365" s="85">
        <f t="shared" si="212"/>
        <v>0</v>
      </c>
      <c r="X365" s="86">
        <f t="shared" si="189"/>
        <v>0</v>
      </c>
      <c r="Y365" s="87">
        <f t="shared" si="213"/>
        <v>0</v>
      </c>
      <c r="Z365" s="101">
        <f t="shared" si="214"/>
        <v>0</v>
      </c>
      <c r="AA365" s="85">
        <f t="shared" si="215"/>
        <v>0</v>
      </c>
      <c r="AB365" s="86">
        <f t="shared" si="190"/>
        <v>0</v>
      </c>
      <c r="AC365" s="87">
        <f t="shared" si="216"/>
        <v>0</v>
      </c>
      <c r="AD365" s="132">
        <f t="shared" si="219"/>
        <v>0</v>
      </c>
      <c r="AE365" s="132">
        <f t="shared" si="191"/>
        <v>0</v>
      </c>
      <c r="AF365" s="132">
        <f t="shared" si="217"/>
        <v>0</v>
      </c>
      <c r="AG365" s="133">
        <f t="shared" si="192"/>
        <v>0</v>
      </c>
      <c r="AH365" s="124">
        <f t="shared" si="218"/>
        <v>0</v>
      </c>
      <c r="AI365" s="125">
        <f t="shared" si="193"/>
        <v>0</v>
      </c>
      <c r="AJ365" s="125">
        <v>0</v>
      </c>
      <c r="AK365" s="126">
        <f t="shared" si="194"/>
        <v>0</v>
      </c>
      <c r="AL365" s="22">
        <f t="shared" si="195"/>
        <v>69566.160212178598</v>
      </c>
      <c r="AM365" s="22">
        <f t="shared" si="195"/>
        <v>4016.5506571573264</v>
      </c>
      <c r="AN365" s="22">
        <f t="shared" si="195"/>
        <v>161.90187530678298</v>
      </c>
      <c r="AO365" s="23">
        <f t="shared" si="195"/>
        <v>4178.452532464109</v>
      </c>
    </row>
    <row r="366" spans="1:41" x14ac:dyDescent="0.25">
      <c r="A366" s="7">
        <v>345</v>
      </c>
      <c r="B366" s="56">
        <f t="shared" si="196"/>
        <v>19302.665911934248</v>
      </c>
      <c r="C366" s="57">
        <f t="shared" si="197"/>
        <v>1198.1440369500954</v>
      </c>
      <c r="D366" s="57">
        <f t="shared" si="198"/>
        <v>17.694110419273063</v>
      </c>
      <c r="E366" s="58">
        <f t="shared" si="184"/>
        <v>1215.8381473693685</v>
      </c>
      <c r="F366" s="56">
        <f t="shared" si="199"/>
        <v>0</v>
      </c>
      <c r="G366" s="57">
        <f t="shared" si="200"/>
        <v>0</v>
      </c>
      <c r="H366" s="57">
        <f t="shared" si="201"/>
        <v>0</v>
      </c>
      <c r="I366" s="58">
        <f t="shared" si="185"/>
        <v>0</v>
      </c>
      <c r="J366" s="56">
        <f t="shared" si="202"/>
        <v>-3.156143353294257E-10</v>
      </c>
      <c r="K366" s="57">
        <f t="shared" si="203"/>
        <v>1.0520477844314191E-12</v>
      </c>
      <c r="L366" s="57">
        <f t="shared" si="204"/>
        <v>-1.0520477844314191E-12</v>
      </c>
      <c r="M366" s="58">
        <f t="shared" si="186"/>
        <v>0</v>
      </c>
      <c r="N366" s="56">
        <f t="shared" si="205"/>
        <v>0</v>
      </c>
      <c r="O366" s="57">
        <f t="shared" si="206"/>
        <v>0</v>
      </c>
      <c r="P366" s="57">
        <f t="shared" si="207"/>
        <v>0</v>
      </c>
      <c r="Q366" s="58">
        <f t="shared" si="187"/>
        <v>0</v>
      </c>
      <c r="R366" s="84">
        <f t="shared" si="208"/>
        <v>46324.021882492496</v>
      </c>
      <c r="S366" s="85">
        <f t="shared" si="209"/>
        <v>2832.4403452459628</v>
      </c>
      <c r="T366" s="86">
        <f t="shared" si="188"/>
        <v>135.11173049060312</v>
      </c>
      <c r="U366" s="87">
        <f t="shared" si="210"/>
        <v>2967.5520757365657</v>
      </c>
      <c r="V366" s="84">
        <f t="shared" si="211"/>
        <v>0</v>
      </c>
      <c r="W366" s="85">
        <f t="shared" si="212"/>
        <v>0</v>
      </c>
      <c r="X366" s="86">
        <f t="shared" si="189"/>
        <v>0</v>
      </c>
      <c r="Y366" s="87">
        <f t="shared" si="213"/>
        <v>0</v>
      </c>
      <c r="Z366" s="101">
        <f t="shared" si="214"/>
        <v>0</v>
      </c>
      <c r="AA366" s="85">
        <f t="shared" si="215"/>
        <v>0</v>
      </c>
      <c r="AB366" s="86">
        <f t="shared" si="190"/>
        <v>0</v>
      </c>
      <c r="AC366" s="87">
        <f t="shared" si="216"/>
        <v>0</v>
      </c>
      <c r="AD366" s="132">
        <f t="shared" si="219"/>
        <v>0</v>
      </c>
      <c r="AE366" s="132">
        <f t="shared" si="191"/>
        <v>0</v>
      </c>
      <c r="AF366" s="132">
        <f t="shared" si="217"/>
        <v>0</v>
      </c>
      <c r="AG366" s="133">
        <f t="shared" si="192"/>
        <v>0</v>
      </c>
      <c r="AH366" s="124">
        <f t="shared" si="218"/>
        <v>0</v>
      </c>
      <c r="AI366" s="125">
        <f t="shared" si="193"/>
        <v>0</v>
      </c>
      <c r="AJ366" s="125">
        <v>0</v>
      </c>
      <c r="AK366" s="126">
        <f t="shared" si="194"/>
        <v>0</v>
      </c>
      <c r="AL366" s="22">
        <f t="shared" si="195"/>
        <v>65626.687794426427</v>
      </c>
      <c r="AM366" s="22">
        <f t="shared" si="195"/>
        <v>4030.5843821960593</v>
      </c>
      <c r="AN366" s="22">
        <f t="shared" si="195"/>
        <v>152.80584090987514</v>
      </c>
      <c r="AO366" s="23">
        <f t="shared" si="195"/>
        <v>4183.3902231059346</v>
      </c>
    </row>
    <row r="367" spans="1:41" x14ac:dyDescent="0.25">
      <c r="A367" s="7">
        <v>346</v>
      </c>
      <c r="B367" s="56">
        <f t="shared" si="196"/>
        <v>18104.521874984152</v>
      </c>
      <c r="C367" s="57">
        <f t="shared" si="197"/>
        <v>1199.2423356506331</v>
      </c>
      <c r="D367" s="57">
        <f t="shared" si="198"/>
        <v>16.595811718735472</v>
      </c>
      <c r="E367" s="58">
        <f t="shared" si="184"/>
        <v>1215.8381473693685</v>
      </c>
      <c r="F367" s="56">
        <f t="shared" si="199"/>
        <v>0</v>
      </c>
      <c r="G367" s="57">
        <f t="shared" si="200"/>
        <v>0</v>
      </c>
      <c r="H367" s="57">
        <f t="shared" si="201"/>
        <v>0</v>
      </c>
      <c r="I367" s="58">
        <f t="shared" si="185"/>
        <v>0</v>
      </c>
      <c r="J367" s="56">
        <f t="shared" si="202"/>
        <v>-3.1666638311385711E-10</v>
      </c>
      <c r="K367" s="57">
        <f t="shared" si="203"/>
        <v>1.0555546103795238E-12</v>
      </c>
      <c r="L367" s="57">
        <f t="shared" si="204"/>
        <v>-1.0555546103795238E-12</v>
      </c>
      <c r="M367" s="58">
        <f t="shared" si="186"/>
        <v>0</v>
      </c>
      <c r="N367" s="56">
        <f t="shared" si="205"/>
        <v>0</v>
      </c>
      <c r="O367" s="57">
        <f t="shared" si="206"/>
        <v>0</v>
      </c>
      <c r="P367" s="57">
        <f t="shared" si="207"/>
        <v>0</v>
      </c>
      <c r="Q367" s="58">
        <f t="shared" si="187"/>
        <v>0</v>
      </c>
      <c r="R367" s="84">
        <f t="shared" si="208"/>
        <v>43564.067506475272</v>
      </c>
      <c r="S367" s="85">
        <f t="shared" si="209"/>
        <v>2845.4361323022404</v>
      </c>
      <c r="T367" s="86">
        <f t="shared" si="188"/>
        <v>127.06186356055288</v>
      </c>
      <c r="U367" s="87">
        <f t="shared" si="210"/>
        <v>2972.4979958627932</v>
      </c>
      <c r="V367" s="84">
        <f t="shared" si="211"/>
        <v>0</v>
      </c>
      <c r="W367" s="85">
        <f t="shared" si="212"/>
        <v>0</v>
      </c>
      <c r="X367" s="86">
        <f t="shared" si="189"/>
        <v>0</v>
      </c>
      <c r="Y367" s="87">
        <f t="shared" si="213"/>
        <v>0</v>
      </c>
      <c r="Z367" s="101">
        <f t="shared" si="214"/>
        <v>0</v>
      </c>
      <c r="AA367" s="85">
        <f t="shared" si="215"/>
        <v>0</v>
      </c>
      <c r="AB367" s="86">
        <f t="shared" si="190"/>
        <v>0</v>
      </c>
      <c r="AC367" s="87">
        <f t="shared" si="216"/>
        <v>0</v>
      </c>
      <c r="AD367" s="132">
        <f t="shared" si="219"/>
        <v>0</v>
      </c>
      <c r="AE367" s="132">
        <f t="shared" si="191"/>
        <v>0</v>
      </c>
      <c r="AF367" s="132">
        <f t="shared" si="217"/>
        <v>0</v>
      </c>
      <c r="AG367" s="133">
        <f t="shared" si="192"/>
        <v>0</v>
      </c>
      <c r="AH367" s="124">
        <f t="shared" si="218"/>
        <v>0</v>
      </c>
      <c r="AI367" s="125">
        <f t="shared" si="193"/>
        <v>0</v>
      </c>
      <c r="AJ367" s="125">
        <v>0</v>
      </c>
      <c r="AK367" s="126">
        <f t="shared" si="194"/>
        <v>0</v>
      </c>
      <c r="AL367" s="22">
        <f t="shared" si="195"/>
        <v>61668.589381459111</v>
      </c>
      <c r="AM367" s="22">
        <f t="shared" si="195"/>
        <v>4044.6784679528746</v>
      </c>
      <c r="AN367" s="22">
        <f t="shared" si="195"/>
        <v>143.6576752792873</v>
      </c>
      <c r="AO367" s="23">
        <f t="shared" si="195"/>
        <v>4188.3361432321617</v>
      </c>
    </row>
    <row r="368" spans="1:41" x14ac:dyDescent="0.25">
      <c r="A368" s="7">
        <v>347</v>
      </c>
      <c r="B368" s="56">
        <f t="shared" si="196"/>
        <v>16905.279539333518</v>
      </c>
      <c r="C368" s="57">
        <f t="shared" si="197"/>
        <v>1200.3416411249793</v>
      </c>
      <c r="D368" s="57">
        <f t="shared" si="198"/>
        <v>15.49650624438906</v>
      </c>
      <c r="E368" s="58">
        <f t="shared" si="184"/>
        <v>1215.8381473693685</v>
      </c>
      <c r="F368" s="56">
        <f t="shared" si="199"/>
        <v>0</v>
      </c>
      <c r="G368" s="57">
        <f t="shared" si="200"/>
        <v>0</v>
      </c>
      <c r="H368" s="57">
        <f t="shared" si="201"/>
        <v>0</v>
      </c>
      <c r="I368" s="58">
        <f t="shared" si="185"/>
        <v>0</v>
      </c>
      <c r="J368" s="56">
        <f t="shared" si="202"/>
        <v>-3.1772193772423663E-10</v>
      </c>
      <c r="K368" s="57">
        <f t="shared" si="203"/>
        <v>1.0590731257474555E-12</v>
      </c>
      <c r="L368" s="57">
        <f t="shared" si="204"/>
        <v>-1.0590731257474555E-12</v>
      </c>
      <c r="M368" s="58">
        <f t="shared" si="186"/>
        <v>0</v>
      </c>
      <c r="N368" s="56">
        <f t="shared" si="205"/>
        <v>0</v>
      </c>
      <c r="O368" s="57">
        <f t="shared" si="206"/>
        <v>0</v>
      </c>
      <c r="P368" s="57">
        <f t="shared" si="207"/>
        <v>0</v>
      </c>
      <c r="Q368" s="58">
        <f t="shared" si="187"/>
        <v>0</v>
      </c>
      <c r="R368" s="84">
        <f t="shared" si="208"/>
        <v>40786.495759796657</v>
      </c>
      <c r="S368" s="85">
        <f t="shared" si="209"/>
        <v>2858.4915465564909</v>
      </c>
      <c r="T368" s="86">
        <f t="shared" si="188"/>
        <v>118.96061263274025</v>
      </c>
      <c r="U368" s="87">
        <f t="shared" si="210"/>
        <v>2977.4521591892312</v>
      </c>
      <c r="V368" s="84">
        <f t="shared" si="211"/>
        <v>0</v>
      </c>
      <c r="W368" s="85">
        <f t="shared" si="212"/>
        <v>0</v>
      </c>
      <c r="X368" s="86">
        <f t="shared" si="189"/>
        <v>0</v>
      </c>
      <c r="Y368" s="87">
        <f t="shared" si="213"/>
        <v>0</v>
      </c>
      <c r="Z368" s="101">
        <f t="shared" si="214"/>
        <v>0</v>
      </c>
      <c r="AA368" s="85">
        <f t="shared" si="215"/>
        <v>0</v>
      </c>
      <c r="AB368" s="86">
        <f t="shared" si="190"/>
        <v>0</v>
      </c>
      <c r="AC368" s="87">
        <f t="shared" si="216"/>
        <v>0</v>
      </c>
      <c r="AD368" s="132">
        <f t="shared" si="219"/>
        <v>0</v>
      </c>
      <c r="AE368" s="132">
        <f t="shared" si="191"/>
        <v>0</v>
      </c>
      <c r="AF368" s="132">
        <f t="shared" si="217"/>
        <v>0</v>
      </c>
      <c r="AG368" s="133">
        <f t="shared" si="192"/>
        <v>0</v>
      </c>
      <c r="AH368" s="124">
        <f t="shared" si="218"/>
        <v>0</v>
      </c>
      <c r="AI368" s="125">
        <f t="shared" si="193"/>
        <v>0</v>
      </c>
      <c r="AJ368" s="125">
        <v>0</v>
      </c>
      <c r="AK368" s="126">
        <f t="shared" si="194"/>
        <v>0</v>
      </c>
      <c r="AL368" s="22">
        <f t="shared" si="195"/>
        <v>57691.775299129862</v>
      </c>
      <c r="AM368" s="22">
        <f t="shared" si="195"/>
        <v>4058.8331876814714</v>
      </c>
      <c r="AN368" s="22">
        <f t="shared" si="195"/>
        <v>134.45711887712827</v>
      </c>
      <c r="AO368" s="23">
        <f t="shared" si="195"/>
        <v>4193.2903065585997</v>
      </c>
    </row>
    <row r="369" spans="1:41" x14ac:dyDescent="0.25">
      <c r="A369" s="7">
        <v>348</v>
      </c>
      <c r="B369" s="56">
        <f t="shared" si="196"/>
        <v>15704.937898208538</v>
      </c>
      <c r="C369" s="57">
        <f t="shared" si="197"/>
        <v>1201.4419542960106</v>
      </c>
      <c r="D369" s="57">
        <f t="shared" si="198"/>
        <v>14.396193073357828</v>
      </c>
      <c r="E369" s="58">
        <f t="shared" si="184"/>
        <v>1215.8381473693685</v>
      </c>
      <c r="F369" s="56">
        <f t="shared" si="199"/>
        <v>0</v>
      </c>
      <c r="G369" s="57">
        <f t="shared" si="200"/>
        <v>0</v>
      </c>
      <c r="H369" s="57">
        <f t="shared" si="201"/>
        <v>0</v>
      </c>
      <c r="I369" s="58">
        <f t="shared" si="185"/>
        <v>0</v>
      </c>
      <c r="J369" s="56">
        <f t="shared" si="202"/>
        <v>-3.1878101084998408E-10</v>
      </c>
      <c r="K369" s="57">
        <f t="shared" si="203"/>
        <v>1.0626033694999469E-12</v>
      </c>
      <c r="L369" s="57">
        <f t="shared" si="204"/>
        <v>-1.0626033694999469E-12</v>
      </c>
      <c r="M369" s="58">
        <f t="shared" si="186"/>
        <v>0</v>
      </c>
      <c r="N369" s="56">
        <f t="shared" si="205"/>
        <v>0</v>
      </c>
      <c r="O369" s="57">
        <f t="shared" si="206"/>
        <v>0</v>
      </c>
      <c r="P369" s="57">
        <f t="shared" si="207"/>
        <v>0</v>
      </c>
      <c r="Q369" s="58">
        <f t="shared" si="187"/>
        <v>0</v>
      </c>
      <c r="R369" s="84">
        <f t="shared" si="208"/>
        <v>37991.217553595568</v>
      </c>
      <c r="S369" s="85">
        <f t="shared" si="209"/>
        <v>2871.606861589893</v>
      </c>
      <c r="T369" s="86">
        <f t="shared" si="188"/>
        <v>110.80771786465375</v>
      </c>
      <c r="U369" s="87">
        <f t="shared" si="210"/>
        <v>2982.4145794545466</v>
      </c>
      <c r="V369" s="84">
        <f t="shared" si="211"/>
        <v>0</v>
      </c>
      <c r="W369" s="85">
        <f t="shared" si="212"/>
        <v>0</v>
      </c>
      <c r="X369" s="86">
        <f t="shared" si="189"/>
        <v>0</v>
      </c>
      <c r="Y369" s="87">
        <f t="shared" si="213"/>
        <v>0</v>
      </c>
      <c r="Z369" s="101">
        <f t="shared" si="214"/>
        <v>0</v>
      </c>
      <c r="AA369" s="85">
        <f t="shared" si="215"/>
        <v>0</v>
      </c>
      <c r="AB369" s="86">
        <f t="shared" si="190"/>
        <v>0</v>
      </c>
      <c r="AC369" s="87">
        <f t="shared" si="216"/>
        <v>0</v>
      </c>
      <c r="AD369" s="132">
        <f t="shared" si="219"/>
        <v>0</v>
      </c>
      <c r="AE369" s="132">
        <f t="shared" si="191"/>
        <v>0</v>
      </c>
      <c r="AF369" s="132">
        <f t="shared" si="217"/>
        <v>0</v>
      </c>
      <c r="AG369" s="133">
        <f t="shared" si="192"/>
        <v>0</v>
      </c>
      <c r="AH369" s="124">
        <f t="shared" si="218"/>
        <v>0</v>
      </c>
      <c r="AI369" s="125">
        <f t="shared" si="193"/>
        <v>0</v>
      </c>
      <c r="AJ369" s="125">
        <v>0</v>
      </c>
      <c r="AK369" s="126">
        <f t="shared" si="194"/>
        <v>0</v>
      </c>
      <c r="AL369" s="22">
        <f t="shared" si="195"/>
        <v>53696.155451803788</v>
      </c>
      <c r="AM369" s="22">
        <f t="shared" si="195"/>
        <v>4073.0488158859048</v>
      </c>
      <c r="AN369" s="22">
        <f t="shared" si="195"/>
        <v>125.20391093801052</v>
      </c>
      <c r="AO369" s="23">
        <f t="shared" si="195"/>
        <v>4198.2527268239155</v>
      </c>
    </row>
    <row r="370" spans="1:41" x14ac:dyDescent="0.25">
      <c r="A370" s="7">
        <v>349</v>
      </c>
      <c r="B370" s="56">
        <f t="shared" si="196"/>
        <v>14503.495943912527</v>
      </c>
      <c r="C370" s="57">
        <f t="shared" si="197"/>
        <v>1202.5432760874487</v>
      </c>
      <c r="D370" s="57">
        <f t="shared" si="198"/>
        <v>13.294871281919818</v>
      </c>
      <c r="E370" s="58">
        <f t="shared" si="184"/>
        <v>1215.8381473693685</v>
      </c>
      <c r="F370" s="56">
        <f t="shared" si="199"/>
        <v>0</v>
      </c>
      <c r="G370" s="57">
        <f t="shared" si="200"/>
        <v>0</v>
      </c>
      <c r="H370" s="57">
        <f t="shared" si="201"/>
        <v>0</v>
      </c>
      <c r="I370" s="58">
        <f t="shared" si="185"/>
        <v>0</v>
      </c>
      <c r="J370" s="56">
        <f t="shared" si="202"/>
        <v>-3.1984361421948404E-10</v>
      </c>
      <c r="K370" s="57">
        <f t="shared" si="203"/>
        <v>1.0661453807316134E-12</v>
      </c>
      <c r="L370" s="57">
        <f t="shared" si="204"/>
        <v>-1.0661453807316134E-12</v>
      </c>
      <c r="M370" s="58">
        <f t="shared" si="186"/>
        <v>0</v>
      </c>
      <c r="N370" s="56">
        <f t="shared" si="205"/>
        <v>0</v>
      </c>
      <c r="O370" s="57">
        <f t="shared" si="206"/>
        <v>0</v>
      </c>
      <c r="P370" s="57">
        <f t="shared" si="207"/>
        <v>0</v>
      </c>
      <c r="Q370" s="58">
        <f t="shared" si="187"/>
        <v>0</v>
      </c>
      <c r="R370" s="84">
        <f t="shared" si="208"/>
        <v>35178.143376492357</v>
      </c>
      <c r="S370" s="85">
        <f t="shared" si="209"/>
        <v>2884.782352238868</v>
      </c>
      <c r="T370" s="86">
        <f t="shared" si="188"/>
        <v>102.60291818143604</v>
      </c>
      <c r="U370" s="87">
        <f t="shared" si="210"/>
        <v>2987.3852704203041</v>
      </c>
      <c r="V370" s="84">
        <f t="shared" si="211"/>
        <v>0</v>
      </c>
      <c r="W370" s="85">
        <f t="shared" si="212"/>
        <v>0</v>
      </c>
      <c r="X370" s="86">
        <f t="shared" si="189"/>
        <v>0</v>
      </c>
      <c r="Y370" s="87">
        <f t="shared" si="213"/>
        <v>0</v>
      </c>
      <c r="Z370" s="101">
        <f t="shared" si="214"/>
        <v>0</v>
      </c>
      <c r="AA370" s="85">
        <f t="shared" si="215"/>
        <v>0</v>
      </c>
      <c r="AB370" s="86">
        <f t="shared" si="190"/>
        <v>0</v>
      </c>
      <c r="AC370" s="87">
        <f t="shared" si="216"/>
        <v>0</v>
      </c>
      <c r="AD370" s="132">
        <f t="shared" si="219"/>
        <v>0</v>
      </c>
      <c r="AE370" s="132">
        <f t="shared" si="191"/>
        <v>0</v>
      </c>
      <c r="AF370" s="132">
        <f t="shared" si="217"/>
        <v>0</v>
      </c>
      <c r="AG370" s="133">
        <f t="shared" si="192"/>
        <v>0</v>
      </c>
      <c r="AH370" s="124">
        <f t="shared" si="218"/>
        <v>0</v>
      </c>
      <c r="AI370" s="125">
        <f t="shared" si="193"/>
        <v>0</v>
      </c>
      <c r="AJ370" s="125">
        <v>0</v>
      </c>
      <c r="AK370" s="126">
        <f t="shared" si="194"/>
        <v>0</v>
      </c>
      <c r="AL370" s="22">
        <f t="shared" si="195"/>
        <v>49681.63932040456</v>
      </c>
      <c r="AM370" s="22">
        <f t="shared" si="195"/>
        <v>4087.3256283263181</v>
      </c>
      <c r="AN370" s="22">
        <f t="shared" si="195"/>
        <v>115.8977894633548</v>
      </c>
      <c r="AO370" s="23">
        <f t="shared" si="195"/>
        <v>4203.2234177896726</v>
      </c>
    </row>
    <row r="371" spans="1:41" x14ac:dyDescent="0.25">
      <c r="A371" s="7">
        <v>350</v>
      </c>
      <c r="B371" s="56">
        <f t="shared" si="196"/>
        <v>13300.952667825079</v>
      </c>
      <c r="C371" s="57">
        <f t="shared" si="197"/>
        <v>1203.6456074238622</v>
      </c>
      <c r="D371" s="57">
        <f t="shared" si="198"/>
        <v>12.192539945506324</v>
      </c>
      <c r="E371" s="58">
        <f t="shared" si="184"/>
        <v>1215.8381473693685</v>
      </c>
      <c r="F371" s="56">
        <f t="shared" si="199"/>
        <v>0</v>
      </c>
      <c r="G371" s="57">
        <f t="shared" si="200"/>
        <v>0</v>
      </c>
      <c r="H371" s="57">
        <f t="shared" si="201"/>
        <v>0</v>
      </c>
      <c r="I371" s="58">
        <f t="shared" si="185"/>
        <v>0</v>
      </c>
      <c r="J371" s="56">
        <f t="shared" si="202"/>
        <v>-3.2090975960021565E-10</v>
      </c>
      <c r="K371" s="57">
        <f t="shared" si="203"/>
        <v>1.0696991986673855E-12</v>
      </c>
      <c r="L371" s="57">
        <f t="shared" si="204"/>
        <v>-1.0696991986673855E-12</v>
      </c>
      <c r="M371" s="58">
        <f t="shared" si="186"/>
        <v>0</v>
      </c>
      <c r="N371" s="56">
        <f t="shared" si="205"/>
        <v>0</v>
      </c>
      <c r="O371" s="57">
        <f t="shared" si="206"/>
        <v>0</v>
      </c>
      <c r="P371" s="57">
        <f t="shared" si="207"/>
        <v>0</v>
      </c>
      <c r="Q371" s="58">
        <f t="shared" si="187"/>
        <v>0</v>
      </c>
      <c r="R371" s="84">
        <f t="shared" si="208"/>
        <v>32347.183292627247</v>
      </c>
      <c r="S371" s="85">
        <f t="shared" si="209"/>
        <v>2898.0182946008417</v>
      </c>
      <c r="T371" s="86">
        <f t="shared" si="188"/>
        <v>94.345951270162814</v>
      </c>
      <c r="U371" s="87">
        <f t="shared" si="210"/>
        <v>2992.3642458710046</v>
      </c>
      <c r="V371" s="84">
        <f t="shared" si="211"/>
        <v>0</v>
      </c>
      <c r="W371" s="85">
        <f t="shared" si="212"/>
        <v>0</v>
      </c>
      <c r="X371" s="86">
        <f t="shared" si="189"/>
        <v>0</v>
      </c>
      <c r="Y371" s="87">
        <f t="shared" si="213"/>
        <v>0</v>
      </c>
      <c r="Z371" s="101">
        <f t="shared" si="214"/>
        <v>0</v>
      </c>
      <c r="AA371" s="85">
        <f t="shared" si="215"/>
        <v>0</v>
      </c>
      <c r="AB371" s="86">
        <f t="shared" si="190"/>
        <v>0</v>
      </c>
      <c r="AC371" s="87">
        <f t="shared" si="216"/>
        <v>0</v>
      </c>
      <c r="AD371" s="132">
        <f t="shared" si="219"/>
        <v>0</v>
      </c>
      <c r="AE371" s="132">
        <f t="shared" si="191"/>
        <v>0</v>
      </c>
      <c r="AF371" s="132">
        <f t="shared" si="217"/>
        <v>0</v>
      </c>
      <c r="AG371" s="133">
        <f t="shared" si="192"/>
        <v>0</v>
      </c>
      <c r="AH371" s="124">
        <f t="shared" si="218"/>
        <v>0</v>
      </c>
      <c r="AI371" s="125">
        <f t="shared" si="193"/>
        <v>0</v>
      </c>
      <c r="AJ371" s="125">
        <v>0</v>
      </c>
      <c r="AK371" s="126">
        <f t="shared" si="194"/>
        <v>0</v>
      </c>
      <c r="AL371" s="22">
        <f t="shared" si="195"/>
        <v>45648.135960452004</v>
      </c>
      <c r="AM371" s="22">
        <f t="shared" si="195"/>
        <v>4101.6639020247048</v>
      </c>
      <c r="AN371" s="22">
        <f t="shared" si="195"/>
        <v>106.53849121566807</v>
      </c>
      <c r="AO371" s="23">
        <f t="shared" si="195"/>
        <v>4208.2023932403736</v>
      </c>
    </row>
    <row r="372" spans="1:41" x14ac:dyDescent="0.25">
      <c r="A372" s="7">
        <v>351</v>
      </c>
      <c r="B372" s="56">
        <f t="shared" si="196"/>
        <v>12097.307060401217</v>
      </c>
      <c r="C372" s="57">
        <f t="shared" si="197"/>
        <v>1204.7489492306674</v>
      </c>
      <c r="D372" s="57">
        <f t="shared" si="198"/>
        <v>11.089198138701118</v>
      </c>
      <c r="E372" s="58">
        <f t="shared" si="184"/>
        <v>1215.8381473693685</v>
      </c>
      <c r="F372" s="56">
        <f t="shared" si="199"/>
        <v>0</v>
      </c>
      <c r="G372" s="57">
        <f t="shared" si="200"/>
        <v>0</v>
      </c>
      <c r="H372" s="57">
        <f t="shared" si="201"/>
        <v>0</v>
      </c>
      <c r="I372" s="58">
        <f t="shared" si="185"/>
        <v>0</v>
      </c>
      <c r="J372" s="56">
        <f t="shared" si="202"/>
        <v>-3.2197945879888302E-10</v>
      </c>
      <c r="K372" s="57">
        <f t="shared" si="203"/>
        <v>1.0732648626629435E-12</v>
      </c>
      <c r="L372" s="57">
        <f t="shared" si="204"/>
        <v>-1.0732648626629435E-12</v>
      </c>
      <c r="M372" s="58">
        <f t="shared" si="186"/>
        <v>0</v>
      </c>
      <c r="N372" s="56">
        <f t="shared" si="205"/>
        <v>0</v>
      </c>
      <c r="O372" s="57">
        <f t="shared" si="206"/>
        <v>0</v>
      </c>
      <c r="P372" s="57">
        <f t="shared" si="207"/>
        <v>0</v>
      </c>
      <c r="Q372" s="58">
        <f t="shared" si="187"/>
        <v>0</v>
      </c>
      <c r="R372" s="84">
        <f t="shared" si="208"/>
        <v>29498.246939689783</v>
      </c>
      <c r="S372" s="85">
        <f t="shared" si="209"/>
        <v>2911.3149660400277</v>
      </c>
      <c r="T372" s="86">
        <f t="shared" si="188"/>
        <v>86.036553574095208</v>
      </c>
      <c r="U372" s="87">
        <f t="shared" si="210"/>
        <v>2997.3515196141229</v>
      </c>
      <c r="V372" s="84">
        <f t="shared" si="211"/>
        <v>0</v>
      </c>
      <c r="W372" s="85">
        <f t="shared" si="212"/>
        <v>0</v>
      </c>
      <c r="X372" s="86">
        <f t="shared" si="189"/>
        <v>0</v>
      </c>
      <c r="Y372" s="87">
        <f t="shared" si="213"/>
        <v>0</v>
      </c>
      <c r="Z372" s="101">
        <f t="shared" si="214"/>
        <v>0</v>
      </c>
      <c r="AA372" s="85">
        <f t="shared" si="215"/>
        <v>0</v>
      </c>
      <c r="AB372" s="86">
        <f t="shared" si="190"/>
        <v>0</v>
      </c>
      <c r="AC372" s="87">
        <f t="shared" si="216"/>
        <v>0</v>
      </c>
      <c r="AD372" s="132">
        <f t="shared" si="219"/>
        <v>0</v>
      </c>
      <c r="AE372" s="132">
        <f t="shared" si="191"/>
        <v>0</v>
      </c>
      <c r="AF372" s="132">
        <f t="shared" si="217"/>
        <v>0</v>
      </c>
      <c r="AG372" s="133">
        <f t="shared" si="192"/>
        <v>0</v>
      </c>
      <c r="AH372" s="124">
        <f t="shared" si="218"/>
        <v>0</v>
      </c>
      <c r="AI372" s="125">
        <f t="shared" si="193"/>
        <v>0</v>
      </c>
      <c r="AJ372" s="125">
        <v>0</v>
      </c>
      <c r="AK372" s="126">
        <f t="shared" si="194"/>
        <v>0</v>
      </c>
      <c r="AL372" s="22">
        <f t="shared" si="195"/>
        <v>41595.554000090677</v>
      </c>
      <c r="AM372" s="22">
        <f t="shared" si="195"/>
        <v>4116.0639152706963</v>
      </c>
      <c r="AN372" s="22">
        <f t="shared" si="195"/>
        <v>97.12575171279525</v>
      </c>
      <c r="AO372" s="23">
        <f t="shared" si="195"/>
        <v>4213.1896669834914</v>
      </c>
    </row>
    <row r="373" spans="1:41" x14ac:dyDescent="0.25">
      <c r="A373" s="7">
        <v>352</v>
      </c>
      <c r="B373" s="56">
        <f t="shared" si="196"/>
        <v>10892.558111170551</v>
      </c>
      <c r="C373" s="57">
        <f t="shared" si="197"/>
        <v>1205.8533024341289</v>
      </c>
      <c r="D373" s="57">
        <f t="shared" si="198"/>
        <v>9.9848449352396731</v>
      </c>
      <c r="E373" s="58">
        <f t="shared" si="184"/>
        <v>1215.8381473693685</v>
      </c>
      <c r="F373" s="56">
        <f t="shared" si="199"/>
        <v>0</v>
      </c>
      <c r="G373" s="57">
        <f t="shared" si="200"/>
        <v>0</v>
      </c>
      <c r="H373" s="57">
        <f t="shared" si="201"/>
        <v>0</v>
      </c>
      <c r="I373" s="58">
        <f t="shared" si="185"/>
        <v>0</v>
      </c>
      <c r="J373" s="56">
        <f t="shared" si="202"/>
        <v>-3.2305272366154595E-10</v>
      </c>
      <c r="K373" s="57">
        <f t="shared" si="203"/>
        <v>1.0768424122051532E-12</v>
      </c>
      <c r="L373" s="57">
        <f t="shared" si="204"/>
        <v>-1.0768424122051532E-12</v>
      </c>
      <c r="M373" s="58">
        <f t="shared" si="186"/>
        <v>0</v>
      </c>
      <c r="N373" s="56">
        <f t="shared" si="205"/>
        <v>0</v>
      </c>
      <c r="O373" s="57">
        <f t="shared" si="206"/>
        <v>0</v>
      </c>
      <c r="P373" s="57">
        <f t="shared" si="207"/>
        <v>0</v>
      </c>
      <c r="Q373" s="58">
        <f t="shared" si="187"/>
        <v>0</v>
      </c>
      <c r="R373" s="84">
        <f t="shared" si="208"/>
        <v>26631.243526939175</v>
      </c>
      <c r="S373" s="85">
        <f t="shared" si="209"/>
        <v>2924.6726451932409</v>
      </c>
      <c r="T373" s="86">
        <f t="shared" si="188"/>
        <v>77.674460286905926</v>
      </c>
      <c r="U373" s="87">
        <f t="shared" si="210"/>
        <v>3002.3471054801466</v>
      </c>
      <c r="V373" s="84">
        <f t="shared" si="211"/>
        <v>0</v>
      </c>
      <c r="W373" s="85">
        <f t="shared" si="212"/>
        <v>0</v>
      </c>
      <c r="X373" s="86">
        <f t="shared" si="189"/>
        <v>0</v>
      </c>
      <c r="Y373" s="87">
        <f t="shared" si="213"/>
        <v>0</v>
      </c>
      <c r="Z373" s="101">
        <f t="shared" si="214"/>
        <v>0</v>
      </c>
      <c r="AA373" s="85">
        <f t="shared" si="215"/>
        <v>0</v>
      </c>
      <c r="AB373" s="86">
        <f t="shared" si="190"/>
        <v>0</v>
      </c>
      <c r="AC373" s="87">
        <f t="shared" si="216"/>
        <v>0</v>
      </c>
      <c r="AD373" s="132">
        <f t="shared" si="219"/>
        <v>0</v>
      </c>
      <c r="AE373" s="132">
        <f t="shared" si="191"/>
        <v>0</v>
      </c>
      <c r="AF373" s="132">
        <f t="shared" si="217"/>
        <v>0</v>
      </c>
      <c r="AG373" s="133">
        <f t="shared" si="192"/>
        <v>0</v>
      </c>
      <c r="AH373" s="124">
        <f t="shared" si="218"/>
        <v>0</v>
      </c>
      <c r="AI373" s="125">
        <f t="shared" si="193"/>
        <v>0</v>
      </c>
      <c r="AJ373" s="125">
        <v>0</v>
      </c>
      <c r="AK373" s="126">
        <f t="shared" si="194"/>
        <v>0</v>
      </c>
      <c r="AL373" s="22">
        <f t="shared" si="195"/>
        <v>37523.801638109406</v>
      </c>
      <c r="AM373" s="22">
        <f t="shared" si="195"/>
        <v>4130.5259476273714</v>
      </c>
      <c r="AN373" s="22">
        <f t="shared" si="195"/>
        <v>87.659305222144525</v>
      </c>
      <c r="AO373" s="23">
        <f t="shared" si="195"/>
        <v>4218.1852528495147</v>
      </c>
    </row>
    <row r="374" spans="1:41" x14ac:dyDescent="0.25">
      <c r="A374" s="7">
        <v>353</v>
      </c>
      <c r="B374" s="56">
        <f t="shared" si="196"/>
        <v>9686.7048087364219</v>
      </c>
      <c r="C374" s="57">
        <f t="shared" si="197"/>
        <v>1206.9586679613601</v>
      </c>
      <c r="D374" s="57">
        <f t="shared" si="198"/>
        <v>8.8794794080083879</v>
      </c>
      <c r="E374" s="58">
        <f t="shared" si="184"/>
        <v>1215.8381473693685</v>
      </c>
      <c r="F374" s="56">
        <f t="shared" si="199"/>
        <v>0</v>
      </c>
      <c r="G374" s="57">
        <f t="shared" si="200"/>
        <v>0</v>
      </c>
      <c r="H374" s="57">
        <f t="shared" si="201"/>
        <v>0</v>
      </c>
      <c r="I374" s="58">
        <f t="shared" si="185"/>
        <v>0</v>
      </c>
      <c r="J374" s="56">
        <f t="shared" si="202"/>
        <v>-3.2412956607375113E-10</v>
      </c>
      <c r="K374" s="57">
        <f t="shared" si="203"/>
        <v>1.0804318869125038E-12</v>
      </c>
      <c r="L374" s="57">
        <f t="shared" si="204"/>
        <v>-1.0804318869125038E-12</v>
      </c>
      <c r="M374" s="58">
        <f t="shared" si="186"/>
        <v>0</v>
      </c>
      <c r="N374" s="56">
        <f t="shared" si="205"/>
        <v>0</v>
      </c>
      <c r="O374" s="57">
        <f t="shared" si="206"/>
        <v>0</v>
      </c>
      <c r="P374" s="57">
        <f t="shared" si="207"/>
        <v>0</v>
      </c>
      <c r="Q374" s="58">
        <f t="shared" si="187"/>
        <v>0</v>
      </c>
      <c r="R374" s="84">
        <f t="shared" si="208"/>
        <v>23746.08183321551</v>
      </c>
      <c r="S374" s="85">
        <f t="shared" si="209"/>
        <v>2938.0916119757348</v>
      </c>
      <c r="T374" s="86">
        <f t="shared" si="188"/>
        <v>69.25940534687858</v>
      </c>
      <c r="U374" s="87">
        <f t="shared" si="210"/>
        <v>3007.3510173226136</v>
      </c>
      <c r="V374" s="84">
        <f t="shared" si="211"/>
        <v>0</v>
      </c>
      <c r="W374" s="85">
        <f t="shared" si="212"/>
        <v>0</v>
      </c>
      <c r="X374" s="86">
        <f t="shared" si="189"/>
        <v>0</v>
      </c>
      <c r="Y374" s="87">
        <f t="shared" si="213"/>
        <v>0</v>
      </c>
      <c r="Z374" s="101">
        <f t="shared" si="214"/>
        <v>0</v>
      </c>
      <c r="AA374" s="85">
        <f t="shared" si="215"/>
        <v>0</v>
      </c>
      <c r="AB374" s="86">
        <f t="shared" si="190"/>
        <v>0</v>
      </c>
      <c r="AC374" s="87">
        <f t="shared" si="216"/>
        <v>0</v>
      </c>
      <c r="AD374" s="132">
        <f t="shared" si="219"/>
        <v>0</v>
      </c>
      <c r="AE374" s="132">
        <f t="shared" si="191"/>
        <v>0</v>
      </c>
      <c r="AF374" s="132">
        <f t="shared" si="217"/>
        <v>0</v>
      </c>
      <c r="AG374" s="133">
        <f t="shared" si="192"/>
        <v>0</v>
      </c>
      <c r="AH374" s="124">
        <f t="shared" si="218"/>
        <v>0</v>
      </c>
      <c r="AI374" s="125">
        <f t="shared" si="193"/>
        <v>0</v>
      </c>
      <c r="AJ374" s="125">
        <v>0</v>
      </c>
      <c r="AK374" s="126">
        <f t="shared" si="194"/>
        <v>0</v>
      </c>
      <c r="AL374" s="22">
        <f t="shared" si="195"/>
        <v>33432.786641951607</v>
      </c>
      <c r="AM374" s="22">
        <f t="shared" si="195"/>
        <v>4145.0502799370961</v>
      </c>
      <c r="AN374" s="22">
        <f t="shared" si="195"/>
        <v>78.138884754885893</v>
      </c>
      <c r="AO374" s="23">
        <f t="shared" si="195"/>
        <v>4223.1891646919821</v>
      </c>
    </row>
    <row r="375" spans="1:41" x14ac:dyDescent="0.25">
      <c r="A375" s="7">
        <v>354</v>
      </c>
      <c r="B375" s="56">
        <f t="shared" si="196"/>
        <v>8479.7461407750616</v>
      </c>
      <c r="C375" s="57">
        <f t="shared" si="197"/>
        <v>1208.0650467403248</v>
      </c>
      <c r="D375" s="57">
        <f t="shared" si="198"/>
        <v>7.7731006290438076</v>
      </c>
      <c r="E375" s="58">
        <f t="shared" si="184"/>
        <v>1215.8381473693685</v>
      </c>
      <c r="F375" s="56">
        <f t="shared" si="199"/>
        <v>0</v>
      </c>
      <c r="G375" s="57">
        <f t="shared" si="200"/>
        <v>0</v>
      </c>
      <c r="H375" s="57">
        <f t="shared" si="201"/>
        <v>0</v>
      </c>
      <c r="I375" s="58">
        <f t="shared" si="185"/>
        <v>0</v>
      </c>
      <c r="J375" s="56">
        <f t="shared" si="202"/>
        <v>-3.2520999796066365E-10</v>
      </c>
      <c r="K375" s="57">
        <f t="shared" si="203"/>
        <v>1.0840333265355456E-12</v>
      </c>
      <c r="L375" s="57">
        <f t="shared" si="204"/>
        <v>-1.0840333265355456E-12</v>
      </c>
      <c r="M375" s="58">
        <f t="shared" si="186"/>
        <v>0</v>
      </c>
      <c r="N375" s="56">
        <f t="shared" si="205"/>
        <v>0</v>
      </c>
      <c r="O375" s="57">
        <f t="shared" si="206"/>
        <v>0</v>
      </c>
      <c r="P375" s="57">
        <f t="shared" si="207"/>
        <v>0</v>
      </c>
      <c r="Q375" s="58">
        <f t="shared" si="187"/>
        <v>0</v>
      </c>
      <c r="R375" s="84">
        <f t="shared" si="208"/>
        <v>20842.670204941842</v>
      </c>
      <c r="S375" s="85">
        <f t="shared" si="209"/>
        <v>2951.5721475870714</v>
      </c>
      <c r="T375" s="86">
        <f t="shared" si="188"/>
        <v>60.791121431080377</v>
      </c>
      <c r="U375" s="87">
        <f t="shared" si="210"/>
        <v>3012.3632690181516</v>
      </c>
      <c r="V375" s="84">
        <f t="shared" si="211"/>
        <v>0</v>
      </c>
      <c r="W375" s="85">
        <f t="shared" si="212"/>
        <v>0</v>
      </c>
      <c r="X375" s="86">
        <f t="shared" si="189"/>
        <v>0</v>
      </c>
      <c r="Y375" s="87">
        <f t="shared" si="213"/>
        <v>0</v>
      </c>
      <c r="Z375" s="101">
        <f t="shared" si="214"/>
        <v>0</v>
      </c>
      <c r="AA375" s="85">
        <f t="shared" si="215"/>
        <v>0</v>
      </c>
      <c r="AB375" s="86">
        <f t="shared" si="190"/>
        <v>0</v>
      </c>
      <c r="AC375" s="87">
        <f t="shared" si="216"/>
        <v>0</v>
      </c>
      <c r="AD375" s="132">
        <f t="shared" si="219"/>
        <v>0</v>
      </c>
      <c r="AE375" s="132">
        <f t="shared" si="191"/>
        <v>0</v>
      </c>
      <c r="AF375" s="132">
        <f t="shared" si="217"/>
        <v>0</v>
      </c>
      <c r="AG375" s="133">
        <f t="shared" si="192"/>
        <v>0</v>
      </c>
      <c r="AH375" s="124">
        <f t="shared" si="218"/>
        <v>0</v>
      </c>
      <c r="AI375" s="125">
        <f t="shared" si="193"/>
        <v>0</v>
      </c>
      <c r="AJ375" s="125">
        <v>0</v>
      </c>
      <c r="AK375" s="126">
        <f t="shared" si="194"/>
        <v>0</v>
      </c>
      <c r="AL375" s="22">
        <f t="shared" si="195"/>
        <v>29322.416345716578</v>
      </c>
      <c r="AM375" s="22">
        <f t="shared" si="195"/>
        <v>4159.6371943273971</v>
      </c>
      <c r="AN375" s="22">
        <f t="shared" si="195"/>
        <v>68.5642220601231</v>
      </c>
      <c r="AO375" s="23">
        <f t="shared" si="195"/>
        <v>4228.2014163875201</v>
      </c>
    </row>
    <row r="376" spans="1:41" x14ac:dyDescent="0.25">
      <c r="A376" s="7">
        <v>355</v>
      </c>
      <c r="B376" s="56">
        <f t="shared" si="196"/>
        <v>7271.6810940347368</v>
      </c>
      <c r="C376" s="57">
        <f t="shared" si="197"/>
        <v>1209.1724396998366</v>
      </c>
      <c r="D376" s="57">
        <f t="shared" si="198"/>
        <v>6.6657076695318427</v>
      </c>
      <c r="E376" s="58">
        <f t="shared" si="184"/>
        <v>1215.8381473693685</v>
      </c>
      <c r="F376" s="56">
        <f t="shared" si="199"/>
        <v>0</v>
      </c>
      <c r="G376" s="57">
        <f t="shared" si="200"/>
        <v>0</v>
      </c>
      <c r="H376" s="57">
        <f t="shared" si="201"/>
        <v>0</v>
      </c>
      <c r="I376" s="58">
        <f t="shared" si="185"/>
        <v>0</v>
      </c>
      <c r="J376" s="56">
        <f t="shared" si="202"/>
        <v>-3.262940312871992E-10</v>
      </c>
      <c r="K376" s="57">
        <f t="shared" si="203"/>
        <v>1.0876467709573307E-12</v>
      </c>
      <c r="L376" s="57">
        <f t="shared" si="204"/>
        <v>-1.0876467709573307E-12</v>
      </c>
      <c r="M376" s="58">
        <f t="shared" si="186"/>
        <v>0</v>
      </c>
      <c r="N376" s="56">
        <f t="shared" si="205"/>
        <v>0</v>
      </c>
      <c r="O376" s="57">
        <f t="shared" si="206"/>
        <v>0</v>
      </c>
      <c r="P376" s="57">
        <f t="shared" si="207"/>
        <v>0</v>
      </c>
      <c r="Q376" s="58">
        <f t="shared" si="187"/>
        <v>0</v>
      </c>
      <c r="R376" s="84">
        <f t="shared" si="208"/>
        <v>17920.91655411703</v>
      </c>
      <c r="S376" s="85">
        <f t="shared" si="209"/>
        <v>2965.1145345170075</v>
      </c>
      <c r="T376" s="86">
        <f t="shared" si="188"/>
        <v>52.269339949508009</v>
      </c>
      <c r="U376" s="87">
        <f t="shared" si="210"/>
        <v>3017.3838744665154</v>
      </c>
      <c r="V376" s="84">
        <f t="shared" si="211"/>
        <v>0</v>
      </c>
      <c r="W376" s="85">
        <f t="shared" si="212"/>
        <v>0</v>
      </c>
      <c r="X376" s="86">
        <f t="shared" si="189"/>
        <v>0</v>
      </c>
      <c r="Y376" s="87">
        <f t="shared" si="213"/>
        <v>0</v>
      </c>
      <c r="Z376" s="101">
        <f t="shared" si="214"/>
        <v>0</v>
      </c>
      <c r="AA376" s="85">
        <f t="shared" si="215"/>
        <v>0</v>
      </c>
      <c r="AB376" s="86">
        <f t="shared" si="190"/>
        <v>0</v>
      </c>
      <c r="AC376" s="87">
        <f t="shared" si="216"/>
        <v>0</v>
      </c>
      <c r="AD376" s="132">
        <f t="shared" si="219"/>
        <v>0</v>
      </c>
      <c r="AE376" s="132">
        <f t="shared" si="191"/>
        <v>0</v>
      </c>
      <c r="AF376" s="132">
        <f t="shared" si="217"/>
        <v>0</v>
      </c>
      <c r="AG376" s="133">
        <f t="shared" si="192"/>
        <v>0</v>
      </c>
      <c r="AH376" s="124">
        <f t="shared" si="218"/>
        <v>0</v>
      </c>
      <c r="AI376" s="125">
        <f t="shared" si="193"/>
        <v>0</v>
      </c>
      <c r="AJ376" s="125">
        <v>0</v>
      </c>
      <c r="AK376" s="126">
        <f t="shared" si="194"/>
        <v>0</v>
      </c>
      <c r="AL376" s="22">
        <f t="shared" si="195"/>
        <v>25192.597648151441</v>
      </c>
      <c r="AM376" s="22">
        <f t="shared" si="195"/>
        <v>4174.286974216845</v>
      </c>
      <c r="AN376" s="22">
        <f t="shared" si="195"/>
        <v>58.935047619038762</v>
      </c>
      <c r="AO376" s="23">
        <f t="shared" si="195"/>
        <v>4233.2220218358834</v>
      </c>
    </row>
    <row r="377" spans="1:41" x14ac:dyDescent="0.25">
      <c r="A377" s="7">
        <v>356</v>
      </c>
      <c r="B377" s="56">
        <f t="shared" si="196"/>
        <v>6062.5086543349007</v>
      </c>
      <c r="C377" s="57">
        <f t="shared" si="197"/>
        <v>1210.2808477695614</v>
      </c>
      <c r="D377" s="57">
        <f t="shared" si="198"/>
        <v>5.557299599806993</v>
      </c>
      <c r="E377" s="58">
        <f t="shared" si="184"/>
        <v>1215.8381473693685</v>
      </c>
      <c r="F377" s="56">
        <f t="shared" si="199"/>
        <v>0</v>
      </c>
      <c r="G377" s="57">
        <f t="shared" si="200"/>
        <v>0</v>
      </c>
      <c r="H377" s="57">
        <f t="shared" si="201"/>
        <v>0</v>
      </c>
      <c r="I377" s="58">
        <f t="shared" si="185"/>
        <v>0</v>
      </c>
      <c r="J377" s="56">
        <f t="shared" si="202"/>
        <v>-3.2738167805815655E-10</v>
      </c>
      <c r="K377" s="57">
        <f t="shared" si="203"/>
        <v>1.0912722601938551E-12</v>
      </c>
      <c r="L377" s="57">
        <f t="shared" si="204"/>
        <v>-1.0912722601938551E-12</v>
      </c>
      <c r="M377" s="58">
        <f t="shared" si="186"/>
        <v>0</v>
      </c>
      <c r="N377" s="56">
        <f t="shared" si="205"/>
        <v>0</v>
      </c>
      <c r="O377" s="57">
        <f t="shared" si="206"/>
        <v>0</v>
      </c>
      <c r="P377" s="57">
        <f t="shared" si="207"/>
        <v>0</v>
      </c>
      <c r="Q377" s="58">
        <f t="shared" si="187"/>
        <v>0</v>
      </c>
      <c r="R377" s="84">
        <f t="shared" si="208"/>
        <v>14980.728356299356</v>
      </c>
      <c r="S377" s="85">
        <f t="shared" si="209"/>
        <v>2978.7190565514197</v>
      </c>
      <c r="T377" s="86">
        <f t="shared" si="188"/>
        <v>43.693791039206459</v>
      </c>
      <c r="U377" s="87">
        <f t="shared" si="210"/>
        <v>3022.4128475906264</v>
      </c>
      <c r="V377" s="84">
        <f t="shared" si="211"/>
        <v>0</v>
      </c>
      <c r="W377" s="85">
        <f t="shared" si="212"/>
        <v>0</v>
      </c>
      <c r="X377" s="86">
        <f t="shared" si="189"/>
        <v>0</v>
      </c>
      <c r="Y377" s="87">
        <f t="shared" si="213"/>
        <v>0</v>
      </c>
      <c r="Z377" s="101">
        <f t="shared" si="214"/>
        <v>0</v>
      </c>
      <c r="AA377" s="85">
        <f t="shared" si="215"/>
        <v>0</v>
      </c>
      <c r="AB377" s="86">
        <f t="shared" si="190"/>
        <v>0</v>
      </c>
      <c r="AC377" s="87">
        <f t="shared" si="216"/>
        <v>0</v>
      </c>
      <c r="AD377" s="132">
        <f t="shared" si="219"/>
        <v>0</v>
      </c>
      <c r="AE377" s="132">
        <f t="shared" si="191"/>
        <v>0</v>
      </c>
      <c r="AF377" s="132">
        <f t="shared" si="217"/>
        <v>0</v>
      </c>
      <c r="AG377" s="133">
        <f t="shared" si="192"/>
        <v>0</v>
      </c>
      <c r="AH377" s="124">
        <f t="shared" si="218"/>
        <v>0</v>
      </c>
      <c r="AI377" s="125">
        <f t="shared" si="193"/>
        <v>0</v>
      </c>
      <c r="AJ377" s="125">
        <v>0</v>
      </c>
      <c r="AK377" s="126">
        <f t="shared" si="194"/>
        <v>0</v>
      </c>
      <c r="AL377" s="22">
        <f t="shared" si="195"/>
        <v>21043.237010633929</v>
      </c>
      <c r="AM377" s="22">
        <f t="shared" si="195"/>
        <v>4188.9999043209828</v>
      </c>
      <c r="AN377" s="22">
        <f t="shared" si="195"/>
        <v>49.251090639012361</v>
      </c>
      <c r="AO377" s="23">
        <f t="shared" si="195"/>
        <v>4238.2509949599953</v>
      </c>
    </row>
    <row r="378" spans="1:41" x14ac:dyDescent="0.25">
      <c r="A378" s="7">
        <v>357</v>
      </c>
      <c r="B378" s="56">
        <f t="shared" si="196"/>
        <v>4852.2278065653391</v>
      </c>
      <c r="C378" s="57">
        <f t="shared" si="197"/>
        <v>1211.3902718800168</v>
      </c>
      <c r="D378" s="57">
        <f t="shared" si="198"/>
        <v>4.4478754893515609</v>
      </c>
      <c r="E378" s="58">
        <f t="shared" si="184"/>
        <v>1215.8381473693685</v>
      </c>
      <c r="F378" s="56">
        <f t="shared" si="199"/>
        <v>0</v>
      </c>
      <c r="G378" s="57">
        <f t="shared" si="200"/>
        <v>0</v>
      </c>
      <c r="H378" s="57">
        <f t="shared" si="201"/>
        <v>0</v>
      </c>
      <c r="I378" s="58">
        <f t="shared" si="185"/>
        <v>0</v>
      </c>
      <c r="J378" s="56">
        <f t="shared" si="202"/>
        <v>-3.284729503183504E-10</v>
      </c>
      <c r="K378" s="57">
        <f t="shared" si="203"/>
        <v>1.0949098343945014E-12</v>
      </c>
      <c r="L378" s="57">
        <f t="shared" si="204"/>
        <v>-1.0949098343945014E-12</v>
      </c>
      <c r="M378" s="58">
        <f t="shared" si="186"/>
        <v>0</v>
      </c>
      <c r="N378" s="56">
        <f t="shared" si="205"/>
        <v>0</v>
      </c>
      <c r="O378" s="57">
        <f t="shared" si="206"/>
        <v>0</v>
      </c>
      <c r="P378" s="57">
        <f t="shared" si="207"/>
        <v>0</v>
      </c>
      <c r="Q378" s="58">
        <f t="shared" si="187"/>
        <v>0</v>
      </c>
      <c r="R378" s="84">
        <f t="shared" si="208"/>
        <v>12022.012648580851</v>
      </c>
      <c r="S378" s="85">
        <f t="shared" si="209"/>
        <v>2992.3859987782498</v>
      </c>
      <c r="T378" s="86">
        <f t="shared" si="188"/>
        <v>35.064203558360816</v>
      </c>
      <c r="U378" s="87">
        <f t="shared" si="210"/>
        <v>3027.4502023366108</v>
      </c>
      <c r="V378" s="84">
        <f t="shared" si="211"/>
        <v>0</v>
      </c>
      <c r="W378" s="85">
        <f t="shared" si="212"/>
        <v>0</v>
      </c>
      <c r="X378" s="86">
        <f t="shared" si="189"/>
        <v>0</v>
      </c>
      <c r="Y378" s="87">
        <f t="shared" si="213"/>
        <v>0</v>
      </c>
      <c r="Z378" s="101">
        <f t="shared" si="214"/>
        <v>0</v>
      </c>
      <c r="AA378" s="85">
        <f t="shared" si="215"/>
        <v>0</v>
      </c>
      <c r="AB378" s="86">
        <f t="shared" si="190"/>
        <v>0</v>
      </c>
      <c r="AC378" s="87">
        <f t="shared" si="216"/>
        <v>0</v>
      </c>
      <c r="AD378" s="132">
        <f t="shared" si="219"/>
        <v>0</v>
      </c>
      <c r="AE378" s="132">
        <f t="shared" si="191"/>
        <v>0</v>
      </c>
      <c r="AF378" s="132">
        <f t="shared" si="217"/>
        <v>0</v>
      </c>
      <c r="AG378" s="133">
        <f t="shared" si="192"/>
        <v>0</v>
      </c>
      <c r="AH378" s="124">
        <f t="shared" si="218"/>
        <v>0</v>
      </c>
      <c r="AI378" s="125">
        <f t="shared" si="193"/>
        <v>0</v>
      </c>
      <c r="AJ378" s="125">
        <v>0</v>
      </c>
      <c r="AK378" s="126">
        <f t="shared" si="194"/>
        <v>0</v>
      </c>
      <c r="AL378" s="22">
        <f t="shared" si="195"/>
        <v>16874.24045514586</v>
      </c>
      <c r="AM378" s="22">
        <f t="shared" si="195"/>
        <v>4203.776270658268</v>
      </c>
      <c r="AN378" s="22">
        <f t="shared" si="195"/>
        <v>39.512079047711282</v>
      </c>
      <c r="AO378" s="23">
        <f t="shared" si="195"/>
        <v>4243.2883497059793</v>
      </c>
    </row>
    <row r="379" spans="1:41" x14ac:dyDescent="0.25">
      <c r="A379" s="7">
        <v>358</v>
      </c>
      <c r="B379" s="56">
        <f t="shared" si="196"/>
        <v>3640.8375346853222</v>
      </c>
      <c r="C379" s="57">
        <f t="shared" si="197"/>
        <v>1212.5007129625735</v>
      </c>
      <c r="D379" s="57">
        <f t="shared" si="198"/>
        <v>3.3374344067948791</v>
      </c>
      <c r="E379" s="58">
        <f t="shared" si="184"/>
        <v>1215.8381473693685</v>
      </c>
      <c r="F379" s="56">
        <f t="shared" si="199"/>
        <v>0</v>
      </c>
      <c r="G379" s="57">
        <f t="shared" si="200"/>
        <v>0</v>
      </c>
      <c r="H379" s="57">
        <f t="shared" si="201"/>
        <v>0</v>
      </c>
      <c r="I379" s="58">
        <f t="shared" si="185"/>
        <v>0</v>
      </c>
      <c r="J379" s="56">
        <f t="shared" si="202"/>
        <v>-3.2956786015274491E-10</v>
      </c>
      <c r="K379" s="57">
        <f t="shared" si="203"/>
        <v>1.098559533842483E-12</v>
      </c>
      <c r="L379" s="57">
        <f t="shared" si="204"/>
        <v>-1.098559533842483E-12</v>
      </c>
      <c r="M379" s="58">
        <f t="shared" si="186"/>
        <v>0</v>
      </c>
      <c r="N379" s="56">
        <f t="shared" si="205"/>
        <v>0</v>
      </c>
      <c r="O379" s="57">
        <f t="shared" si="206"/>
        <v>0</v>
      </c>
      <c r="P379" s="57">
        <f t="shared" si="207"/>
        <v>0</v>
      </c>
      <c r="Q379" s="58">
        <f t="shared" si="187"/>
        <v>0</v>
      </c>
      <c r="R379" s="84">
        <f t="shared" si="208"/>
        <v>9044.6760275522738</v>
      </c>
      <c r="S379" s="85">
        <f t="shared" si="209"/>
        <v>3006.1156475934777</v>
      </c>
      <c r="T379" s="86">
        <f t="shared" si="188"/>
        <v>26.380305080360799</v>
      </c>
      <c r="U379" s="87">
        <f t="shared" si="210"/>
        <v>3032.4959526738385</v>
      </c>
      <c r="V379" s="84">
        <f t="shared" si="211"/>
        <v>0</v>
      </c>
      <c r="W379" s="85">
        <f t="shared" si="212"/>
        <v>0</v>
      </c>
      <c r="X379" s="86">
        <f t="shared" si="189"/>
        <v>0</v>
      </c>
      <c r="Y379" s="87">
        <f t="shared" si="213"/>
        <v>0</v>
      </c>
      <c r="Z379" s="101">
        <f t="shared" si="214"/>
        <v>0</v>
      </c>
      <c r="AA379" s="85">
        <f t="shared" si="215"/>
        <v>0</v>
      </c>
      <c r="AB379" s="86">
        <f t="shared" si="190"/>
        <v>0</v>
      </c>
      <c r="AC379" s="87">
        <f t="shared" si="216"/>
        <v>0</v>
      </c>
      <c r="AD379" s="132">
        <f t="shared" si="219"/>
        <v>0</v>
      </c>
      <c r="AE379" s="132">
        <f t="shared" si="191"/>
        <v>0</v>
      </c>
      <c r="AF379" s="132">
        <f t="shared" si="217"/>
        <v>0</v>
      </c>
      <c r="AG379" s="133">
        <f t="shared" si="192"/>
        <v>0</v>
      </c>
      <c r="AH379" s="124">
        <f t="shared" si="218"/>
        <v>0</v>
      </c>
      <c r="AI379" s="125">
        <f t="shared" si="193"/>
        <v>0</v>
      </c>
      <c r="AJ379" s="125">
        <v>0</v>
      </c>
      <c r="AK379" s="126">
        <f t="shared" si="194"/>
        <v>0</v>
      </c>
      <c r="AL379" s="22">
        <f t="shared" si="195"/>
        <v>12685.513562237265</v>
      </c>
      <c r="AM379" s="22">
        <f t="shared" si="195"/>
        <v>4218.6163605560523</v>
      </c>
      <c r="AN379" s="22">
        <f t="shared" si="195"/>
        <v>29.717739487154578</v>
      </c>
      <c r="AO379" s="23">
        <f t="shared" si="195"/>
        <v>4248.3341000432065</v>
      </c>
    </row>
    <row r="380" spans="1:41" x14ac:dyDescent="0.25">
      <c r="A380" s="7">
        <v>359</v>
      </c>
      <c r="B380" s="56">
        <f t="shared" si="196"/>
        <v>2428.3368217227489</v>
      </c>
      <c r="C380" s="57">
        <f t="shared" si="197"/>
        <v>1213.6121719494558</v>
      </c>
      <c r="D380" s="57">
        <f t="shared" si="198"/>
        <v>2.2259754199125199</v>
      </c>
      <c r="E380" s="58">
        <f t="shared" si="184"/>
        <v>1215.8381473693685</v>
      </c>
      <c r="F380" s="56">
        <f t="shared" si="199"/>
        <v>0</v>
      </c>
      <c r="G380" s="57">
        <f t="shared" si="200"/>
        <v>0</v>
      </c>
      <c r="H380" s="57">
        <f t="shared" si="201"/>
        <v>0</v>
      </c>
      <c r="I380" s="58">
        <f t="shared" si="185"/>
        <v>0</v>
      </c>
      <c r="J380" s="56">
        <f t="shared" si="202"/>
        <v>-3.306664196865874E-10</v>
      </c>
      <c r="K380" s="57">
        <f t="shared" si="203"/>
        <v>1.1022213989552914E-12</v>
      </c>
      <c r="L380" s="57">
        <f t="shared" si="204"/>
        <v>-1.1022213989552914E-12</v>
      </c>
      <c r="M380" s="58">
        <f t="shared" si="186"/>
        <v>0</v>
      </c>
      <c r="N380" s="56">
        <f t="shared" si="205"/>
        <v>0</v>
      </c>
      <c r="O380" s="57">
        <f t="shared" si="206"/>
        <v>0</v>
      </c>
      <c r="P380" s="57">
        <f t="shared" si="207"/>
        <v>0</v>
      </c>
      <c r="Q380" s="58">
        <f t="shared" si="187"/>
        <v>0</v>
      </c>
      <c r="R380" s="84">
        <f t="shared" si="208"/>
        <v>6048.6246472587281</v>
      </c>
      <c r="S380" s="85">
        <f t="shared" si="209"/>
        <v>3019.9082907071238</v>
      </c>
      <c r="T380" s="86">
        <f t="shared" si="188"/>
        <v>17.641821887837956</v>
      </c>
      <c r="U380" s="87">
        <f t="shared" si="210"/>
        <v>3037.5501125949618</v>
      </c>
      <c r="V380" s="84">
        <f t="shared" si="211"/>
        <v>0</v>
      </c>
      <c r="W380" s="85">
        <f t="shared" si="212"/>
        <v>0</v>
      </c>
      <c r="X380" s="86">
        <f t="shared" si="189"/>
        <v>0</v>
      </c>
      <c r="Y380" s="87">
        <f t="shared" si="213"/>
        <v>0</v>
      </c>
      <c r="Z380" s="101">
        <f t="shared" si="214"/>
        <v>0</v>
      </c>
      <c r="AA380" s="85">
        <f t="shared" si="215"/>
        <v>0</v>
      </c>
      <c r="AB380" s="86">
        <f t="shared" si="190"/>
        <v>0</v>
      </c>
      <c r="AC380" s="87">
        <f t="shared" si="216"/>
        <v>0</v>
      </c>
      <c r="AD380" s="132">
        <f t="shared" si="219"/>
        <v>0</v>
      </c>
      <c r="AE380" s="132">
        <f t="shared" si="191"/>
        <v>0</v>
      </c>
      <c r="AF380" s="132">
        <f t="shared" si="217"/>
        <v>0</v>
      </c>
      <c r="AG380" s="133">
        <f t="shared" si="192"/>
        <v>0</v>
      </c>
      <c r="AH380" s="124">
        <f t="shared" si="218"/>
        <v>0</v>
      </c>
      <c r="AI380" s="125">
        <f t="shared" si="193"/>
        <v>0</v>
      </c>
      <c r="AJ380" s="125">
        <v>0</v>
      </c>
      <c r="AK380" s="126">
        <f t="shared" si="194"/>
        <v>0</v>
      </c>
      <c r="AL380" s="22">
        <f t="shared" si="195"/>
        <v>8476.961468981146</v>
      </c>
      <c r="AM380" s="22">
        <f t="shared" si="195"/>
        <v>4233.520462656581</v>
      </c>
      <c r="AN380" s="22">
        <f t="shared" si="195"/>
        <v>19.867797307749374</v>
      </c>
      <c r="AO380" s="23">
        <f t="shared" si="195"/>
        <v>4253.3882599643302</v>
      </c>
    </row>
    <row r="381" spans="1:41" ht="14.4" thickBot="1" x14ac:dyDescent="0.3">
      <c r="A381" s="7">
        <v>360</v>
      </c>
      <c r="B381" s="60">
        <f t="shared" si="196"/>
        <v>1214.7246497732931</v>
      </c>
      <c r="C381" s="61">
        <f t="shared" si="197"/>
        <v>1214.7246497737428</v>
      </c>
      <c r="D381" s="61">
        <f t="shared" si="198"/>
        <v>1.1134975956255189</v>
      </c>
      <c r="E381" s="62">
        <f t="shared" si="184"/>
        <v>1215.8381473693685</v>
      </c>
      <c r="F381" s="60">
        <f t="shared" si="199"/>
        <v>0</v>
      </c>
      <c r="G381" s="61">
        <f t="shared" si="200"/>
        <v>0</v>
      </c>
      <c r="H381" s="61">
        <f t="shared" si="201"/>
        <v>0</v>
      </c>
      <c r="I381" s="62">
        <f t="shared" si="185"/>
        <v>0</v>
      </c>
      <c r="J381" s="60">
        <f t="shared" si="202"/>
        <v>-3.3176864108554269E-10</v>
      </c>
      <c r="K381" s="61">
        <f t="shared" si="203"/>
        <v>1.1058954702851424E-12</v>
      </c>
      <c r="L381" s="61">
        <f t="shared" si="204"/>
        <v>-1.1058954702851424E-12</v>
      </c>
      <c r="M381" s="62">
        <f t="shared" si="186"/>
        <v>0</v>
      </c>
      <c r="N381" s="60">
        <f t="shared" si="205"/>
        <v>0</v>
      </c>
      <c r="O381" s="61">
        <f t="shared" si="206"/>
        <v>0</v>
      </c>
      <c r="P381" s="61">
        <f t="shared" si="207"/>
        <v>0</v>
      </c>
      <c r="Q381" s="62">
        <f t="shared" si="187"/>
        <v>0</v>
      </c>
      <c r="R381" s="92">
        <f t="shared" si="208"/>
        <v>3033.7642171458569</v>
      </c>
      <c r="S381" s="93">
        <f t="shared" si="209"/>
        <v>3033.764217149278</v>
      </c>
      <c r="T381" s="94">
        <f t="shared" si="188"/>
        <v>8.8484789666754171</v>
      </c>
      <c r="U381" s="95">
        <f t="shared" si="210"/>
        <v>3042.6126961159534</v>
      </c>
      <c r="V381" s="92">
        <f t="shared" si="211"/>
        <v>0</v>
      </c>
      <c r="W381" s="93">
        <f t="shared" si="212"/>
        <v>0</v>
      </c>
      <c r="X381" s="94">
        <f t="shared" si="189"/>
        <v>0</v>
      </c>
      <c r="Y381" s="95">
        <f t="shared" si="213"/>
        <v>0</v>
      </c>
      <c r="Z381" s="102">
        <f t="shared" si="214"/>
        <v>0</v>
      </c>
      <c r="AA381" s="93">
        <f t="shared" si="215"/>
        <v>0</v>
      </c>
      <c r="AB381" s="94">
        <f t="shared" si="190"/>
        <v>0</v>
      </c>
      <c r="AC381" s="95">
        <f t="shared" si="216"/>
        <v>0</v>
      </c>
      <c r="AD381" s="132">
        <f t="shared" si="219"/>
        <v>0</v>
      </c>
      <c r="AE381" s="132">
        <f t="shared" si="191"/>
        <v>0</v>
      </c>
      <c r="AF381" s="132">
        <f t="shared" si="217"/>
        <v>0</v>
      </c>
      <c r="AG381" s="133">
        <f t="shared" si="192"/>
        <v>0</v>
      </c>
      <c r="AH381" s="127">
        <f t="shared" si="218"/>
        <v>0</v>
      </c>
      <c r="AI381" s="128">
        <f t="shared" si="193"/>
        <v>0</v>
      </c>
      <c r="AJ381" s="128">
        <v>0</v>
      </c>
      <c r="AK381" s="129">
        <f t="shared" si="194"/>
        <v>0</v>
      </c>
      <c r="AL381" s="24">
        <f t="shared" si="195"/>
        <v>4248.4888669188185</v>
      </c>
      <c r="AM381" s="24">
        <f t="shared" si="195"/>
        <v>4248.4888669230222</v>
      </c>
      <c r="AN381" s="24">
        <f t="shared" si="195"/>
        <v>9.9619765622998298</v>
      </c>
      <c r="AO381" s="25">
        <f t="shared" si="195"/>
        <v>4258.4508434853215</v>
      </c>
    </row>
    <row r="382" spans="1:41" x14ac:dyDescent="0.25">
      <c r="A382" s="2"/>
    </row>
    <row r="383" spans="1:41" x14ac:dyDescent="0.25">
      <c r="A383" s="1"/>
    </row>
  </sheetData>
  <mergeCells count="30">
    <mergeCell ref="B20:E20"/>
    <mergeCell ref="F20:I20"/>
    <mergeCell ref="J20:M20"/>
    <mergeCell ref="N20:Q20"/>
    <mergeCell ref="R20:U20"/>
    <mergeCell ref="V20:W20"/>
    <mergeCell ref="Z3:AC3"/>
    <mergeCell ref="AD3:AG3"/>
    <mergeCell ref="AH3:AK3"/>
    <mergeCell ref="AL3:AO3"/>
    <mergeCell ref="V4:Y4"/>
    <mergeCell ref="V3:Y3"/>
    <mergeCell ref="Z20:AA20"/>
    <mergeCell ref="AD20:AG20"/>
    <mergeCell ref="AH20:AK20"/>
    <mergeCell ref="AL20:AO20"/>
    <mergeCell ref="Z4:AC4"/>
    <mergeCell ref="AD4:AG4"/>
    <mergeCell ref="AH4:AK4"/>
    <mergeCell ref="AL4:AO4"/>
    <mergeCell ref="B4:E4"/>
    <mergeCell ref="F4:I4"/>
    <mergeCell ref="J4:M4"/>
    <mergeCell ref="N4:Q4"/>
    <mergeCell ref="R4:U4"/>
    <mergeCell ref="B3:E3"/>
    <mergeCell ref="F3:I3"/>
    <mergeCell ref="J3:M3"/>
    <mergeCell ref="N3:Q3"/>
    <mergeCell ref="R3:U3"/>
  </mergeCells>
  <dataValidations count="1">
    <dataValidation type="list" allowBlank="1" showInputMessage="1" showErrorMessage="1" sqref="B4:AO4">
      <formula1>"קל""צ, קבועה צמודה , משתנה צמודה , משתנה לא צמודה, פרים, מט""ח, בלון, גרייס"</formula1>
    </dataValidation>
  </dataValidations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W383"/>
  <sheetViews>
    <sheetView rightToLeft="1" zoomScale="90" zoomScaleNormal="90" workbookViewId="0">
      <selection activeCell="U22" activeCellId="3" sqref="E22 M22 M22 U22"/>
    </sheetView>
  </sheetViews>
  <sheetFormatPr defaultRowHeight="13.8" x14ac:dyDescent="0.25"/>
  <cols>
    <col min="1" max="1" width="9.19921875" bestFit="1" customWidth="1"/>
    <col min="2" max="2" width="15" bestFit="1" customWidth="1"/>
    <col min="3" max="3" width="10.19921875" bestFit="1" customWidth="1"/>
    <col min="4" max="4" width="5.19921875" bestFit="1" customWidth="1"/>
    <col min="5" max="5" width="7" bestFit="1" customWidth="1"/>
    <col min="6" max="6" width="15" bestFit="1" customWidth="1"/>
    <col min="7" max="7" width="9" bestFit="1" customWidth="1"/>
    <col min="8" max="8" width="6.8984375" bestFit="1" customWidth="1"/>
    <col min="9" max="9" width="7" bestFit="1" customWidth="1"/>
    <col min="10" max="10" width="15" bestFit="1" customWidth="1"/>
    <col min="11" max="11" width="10.19921875" bestFit="1" customWidth="1"/>
    <col min="12" max="12" width="6.69921875" bestFit="1" customWidth="1"/>
    <col min="13" max="13" width="7" bestFit="1" customWidth="1"/>
    <col min="14" max="14" width="15" bestFit="1" customWidth="1"/>
    <col min="15" max="15" width="9" bestFit="1" customWidth="1"/>
    <col min="16" max="16" width="5.19921875" bestFit="1" customWidth="1"/>
    <col min="17" max="17" width="7" bestFit="1" customWidth="1"/>
    <col min="18" max="18" width="15" bestFit="1" customWidth="1"/>
    <col min="19" max="19" width="9" bestFit="1" customWidth="1"/>
    <col min="20" max="20" width="9.69921875" bestFit="1" customWidth="1"/>
    <col min="21" max="21" width="7" bestFit="1" customWidth="1"/>
    <col min="22" max="22" width="15" bestFit="1" customWidth="1"/>
    <col min="23" max="23" width="10.59765625" bestFit="1" customWidth="1"/>
    <col min="24" max="25" width="7" bestFit="1" customWidth="1"/>
    <col min="26" max="26" width="15" bestFit="1" customWidth="1"/>
    <col min="27" max="27" width="10.09765625" bestFit="1" customWidth="1"/>
    <col min="28" max="29" width="7" bestFit="1" customWidth="1"/>
    <col min="30" max="30" width="15" bestFit="1" customWidth="1"/>
    <col min="31" max="31" width="8.09765625" bestFit="1" customWidth="1"/>
    <col min="32" max="32" width="5.19921875" bestFit="1" customWidth="1"/>
    <col min="33" max="33" width="5.59765625" bestFit="1" customWidth="1"/>
    <col min="34" max="34" width="15" bestFit="1" customWidth="1"/>
    <col min="35" max="35" width="8.09765625" bestFit="1" customWidth="1"/>
    <col min="36" max="36" width="5.09765625" bestFit="1" customWidth="1"/>
    <col min="37" max="37" width="10.09765625" bestFit="1" customWidth="1"/>
    <col min="38" max="38" width="20.3984375" bestFit="1" customWidth="1"/>
    <col min="39" max="39" width="10.59765625" bestFit="1" customWidth="1"/>
    <col min="40" max="40" width="7" bestFit="1" customWidth="1"/>
    <col min="41" max="41" width="10.09765625" bestFit="1" customWidth="1"/>
  </cols>
  <sheetData>
    <row r="1" spans="1:49" x14ac:dyDescent="0.25">
      <c r="C1">
        <v>1</v>
      </c>
      <c r="G1">
        <v>1</v>
      </c>
      <c r="K1">
        <v>1</v>
      </c>
      <c r="O1">
        <v>1</v>
      </c>
      <c r="S1">
        <v>1</v>
      </c>
      <c r="W1">
        <v>1</v>
      </c>
      <c r="AA1">
        <v>1</v>
      </c>
      <c r="AE1">
        <v>1</v>
      </c>
      <c r="AI1">
        <v>1</v>
      </c>
    </row>
    <row r="2" spans="1:49" ht="14.4" thickBot="1" x14ac:dyDescent="0.3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  <c r="V2">
        <v>21</v>
      </c>
      <c r="W2">
        <v>22</v>
      </c>
      <c r="X2">
        <v>23</v>
      </c>
      <c r="Y2">
        <v>24</v>
      </c>
      <c r="Z2">
        <v>25</v>
      </c>
      <c r="AA2">
        <v>26</v>
      </c>
      <c r="AB2">
        <v>27</v>
      </c>
      <c r="AC2">
        <v>28</v>
      </c>
      <c r="AD2">
        <v>29</v>
      </c>
      <c r="AE2">
        <v>30</v>
      </c>
      <c r="AF2">
        <v>31</v>
      </c>
      <c r="AG2">
        <v>32</v>
      </c>
      <c r="AH2">
        <v>33</v>
      </c>
      <c r="AI2">
        <v>34</v>
      </c>
      <c r="AJ2">
        <v>35</v>
      </c>
      <c r="AK2">
        <v>36</v>
      </c>
      <c r="AL2">
        <v>37</v>
      </c>
      <c r="AM2">
        <v>38</v>
      </c>
      <c r="AN2">
        <v>39</v>
      </c>
      <c r="AO2">
        <v>40</v>
      </c>
    </row>
    <row r="3" spans="1:49" x14ac:dyDescent="0.25">
      <c r="A3" s="5"/>
      <c r="B3" s="192" t="s">
        <v>7</v>
      </c>
      <c r="C3" s="193"/>
      <c r="D3" s="193"/>
      <c r="E3" s="194"/>
      <c r="F3" s="192" t="s">
        <v>8</v>
      </c>
      <c r="G3" s="193"/>
      <c r="H3" s="193"/>
      <c r="I3" s="194"/>
      <c r="J3" s="192" t="s">
        <v>9</v>
      </c>
      <c r="K3" s="193"/>
      <c r="L3" s="193"/>
      <c r="M3" s="194"/>
      <c r="N3" s="192" t="s">
        <v>10</v>
      </c>
      <c r="O3" s="193"/>
      <c r="P3" s="193"/>
      <c r="Q3" s="194"/>
      <c r="R3" s="195" t="s">
        <v>11</v>
      </c>
      <c r="S3" s="196"/>
      <c r="T3" s="196"/>
      <c r="U3" s="197"/>
      <c r="V3" s="195" t="s">
        <v>12</v>
      </c>
      <c r="W3" s="196"/>
      <c r="X3" s="196"/>
      <c r="Y3" s="197"/>
      <c r="Z3" s="206" t="s">
        <v>13</v>
      </c>
      <c r="AA3" s="196"/>
      <c r="AB3" s="196"/>
      <c r="AC3" s="197"/>
      <c r="AD3" s="207" t="s">
        <v>14</v>
      </c>
      <c r="AE3" s="208"/>
      <c r="AF3" s="208"/>
      <c r="AG3" s="209"/>
      <c r="AH3" s="210" t="s">
        <v>29</v>
      </c>
      <c r="AI3" s="211"/>
      <c r="AJ3" s="211"/>
      <c r="AK3" s="212"/>
      <c r="AL3" s="213" t="s">
        <v>31</v>
      </c>
      <c r="AM3" s="214"/>
      <c r="AN3" s="214"/>
      <c r="AO3" s="215"/>
    </row>
    <row r="4" spans="1:49" ht="14.4" thickBot="1" x14ac:dyDescent="0.3">
      <c r="A4" s="5"/>
      <c r="B4" s="198" t="s">
        <v>15</v>
      </c>
      <c r="C4" s="199"/>
      <c r="D4" s="199"/>
      <c r="E4" s="200"/>
      <c r="F4" s="198" t="s">
        <v>16</v>
      </c>
      <c r="G4" s="199"/>
      <c r="H4" s="199"/>
      <c r="I4" s="200"/>
      <c r="J4" s="198" t="s">
        <v>16</v>
      </c>
      <c r="K4" s="199"/>
      <c r="L4" s="199"/>
      <c r="M4" s="200"/>
      <c r="N4" s="198" t="s">
        <v>16</v>
      </c>
      <c r="O4" s="199"/>
      <c r="P4" s="199"/>
      <c r="Q4" s="200"/>
      <c r="R4" s="201" t="s">
        <v>21</v>
      </c>
      <c r="S4" s="202"/>
      <c r="T4" s="202"/>
      <c r="U4" s="203"/>
      <c r="V4" s="201" t="s">
        <v>21</v>
      </c>
      <c r="W4" s="202"/>
      <c r="X4" s="202"/>
      <c r="Y4" s="203"/>
      <c r="Z4" s="221" t="s">
        <v>34</v>
      </c>
      <c r="AA4" s="202"/>
      <c r="AB4" s="202"/>
      <c r="AC4" s="203"/>
      <c r="AD4" s="222" t="s">
        <v>28</v>
      </c>
      <c r="AE4" s="223"/>
      <c r="AF4" s="223"/>
      <c r="AG4" s="224"/>
      <c r="AH4" s="225" t="s">
        <v>30</v>
      </c>
      <c r="AI4" s="226"/>
      <c r="AJ4" s="226"/>
      <c r="AK4" s="227"/>
      <c r="AL4" s="228" t="s">
        <v>30</v>
      </c>
      <c r="AM4" s="229"/>
      <c r="AN4" s="229"/>
      <c r="AO4" s="230"/>
    </row>
    <row r="5" spans="1:49" s="3" customFormat="1" x14ac:dyDescent="0.25">
      <c r="A5" s="6"/>
      <c r="B5" s="63" t="s">
        <v>17</v>
      </c>
      <c r="C5" s="167">
        <f>A6/3</f>
        <v>372666.66666666669</v>
      </c>
      <c r="D5" s="64"/>
      <c r="E5" s="65"/>
      <c r="F5" s="63" t="s">
        <v>17</v>
      </c>
      <c r="G5" s="167">
        <v>0</v>
      </c>
      <c r="H5" s="64"/>
      <c r="I5" s="65"/>
      <c r="J5" s="63" t="s">
        <v>17</v>
      </c>
      <c r="K5" s="167">
        <f>A6/3</f>
        <v>372666.66666666669</v>
      </c>
      <c r="L5" s="64"/>
      <c r="M5" s="65"/>
      <c r="N5" s="63" t="s">
        <v>17</v>
      </c>
      <c r="O5" s="167"/>
      <c r="P5" s="64"/>
      <c r="Q5" s="65"/>
      <c r="R5" s="66" t="s">
        <v>17</v>
      </c>
      <c r="S5" s="167">
        <f>A6/3</f>
        <v>372666.66666666669</v>
      </c>
      <c r="T5" s="67"/>
      <c r="U5" s="68"/>
      <c r="V5" s="66" t="s">
        <v>17</v>
      </c>
      <c r="W5" s="167"/>
      <c r="X5" s="67"/>
      <c r="Y5" s="68"/>
      <c r="Z5" s="96" t="s">
        <v>17</v>
      </c>
      <c r="AA5" s="167"/>
      <c r="AB5" s="67"/>
      <c r="AC5" s="68"/>
      <c r="AD5" s="134" t="s">
        <v>17</v>
      </c>
      <c r="AE5" s="167">
        <v>0</v>
      </c>
      <c r="AF5" s="135"/>
      <c r="AG5" s="136"/>
      <c r="AH5" s="106" t="s">
        <v>17</v>
      </c>
      <c r="AI5" s="167">
        <v>0</v>
      </c>
      <c r="AJ5" s="107"/>
      <c r="AK5" s="108"/>
      <c r="AL5" s="151" t="s">
        <v>17</v>
      </c>
      <c r="AM5" s="152">
        <f>AI5+AE5+AA5+W5+S5+O5+K5+G5+C5</f>
        <v>1118000</v>
      </c>
      <c r="AN5" s="153"/>
      <c r="AO5" s="154"/>
    </row>
    <row r="6" spans="1:49" s="3" customFormat="1" x14ac:dyDescent="0.25">
      <c r="A6" s="6">
        <v>1118000</v>
      </c>
      <c r="B6" s="38" t="s">
        <v>19</v>
      </c>
      <c r="C6" s="168">
        <v>25</v>
      </c>
      <c r="D6" s="40"/>
      <c r="E6" s="41"/>
      <c r="F6" s="38" t="s">
        <v>19</v>
      </c>
      <c r="G6" s="168">
        <v>0</v>
      </c>
      <c r="H6" s="40"/>
      <c r="I6" s="41"/>
      <c r="J6" s="38" t="s">
        <v>19</v>
      </c>
      <c r="K6" s="168">
        <v>25</v>
      </c>
      <c r="L6" s="40"/>
      <c r="M6" s="41"/>
      <c r="N6" s="38" t="s">
        <v>19</v>
      </c>
      <c r="O6" s="168"/>
      <c r="P6" s="40"/>
      <c r="Q6" s="41"/>
      <c r="R6" s="69" t="s">
        <v>19</v>
      </c>
      <c r="S6" s="168">
        <v>25</v>
      </c>
      <c r="T6" s="71"/>
      <c r="U6" s="72"/>
      <c r="V6" s="69" t="s">
        <v>19</v>
      </c>
      <c r="W6" s="168"/>
      <c r="X6" s="71"/>
      <c r="Y6" s="72"/>
      <c r="Z6" s="97" t="s">
        <v>19</v>
      </c>
      <c r="AA6" s="168"/>
      <c r="AB6" s="71"/>
      <c r="AC6" s="72"/>
      <c r="AD6" s="137" t="s">
        <v>19</v>
      </c>
      <c r="AE6" s="168">
        <v>0</v>
      </c>
      <c r="AF6" s="139"/>
      <c r="AG6" s="140"/>
      <c r="AH6" s="109" t="s">
        <v>19</v>
      </c>
      <c r="AI6" s="168">
        <v>0</v>
      </c>
      <c r="AJ6" s="110"/>
      <c r="AK6" s="111"/>
      <c r="AL6" s="9" t="s">
        <v>32</v>
      </c>
      <c r="AM6" s="11">
        <f>MAX(B6:AK6)</f>
        <v>25</v>
      </c>
      <c r="AN6" s="11"/>
      <c r="AO6" s="12"/>
    </row>
    <row r="7" spans="1:49" s="3" customFormat="1" x14ac:dyDescent="0.25">
      <c r="A7" s="6"/>
      <c r="B7" s="38" t="s">
        <v>0</v>
      </c>
      <c r="C7" s="42">
        <f>C6*12</f>
        <v>300</v>
      </c>
      <c r="D7" s="40"/>
      <c r="E7" s="41"/>
      <c r="F7" s="38" t="s">
        <v>0</v>
      </c>
      <c r="G7" s="42">
        <f>G6*12</f>
        <v>0</v>
      </c>
      <c r="H7" s="40"/>
      <c r="I7" s="41"/>
      <c r="J7" s="38" t="s">
        <v>0</v>
      </c>
      <c r="K7" s="42">
        <f>K6*12</f>
        <v>300</v>
      </c>
      <c r="L7" s="40"/>
      <c r="M7" s="41"/>
      <c r="N7" s="38" t="s">
        <v>0</v>
      </c>
      <c r="O7" s="42">
        <f>O6*12</f>
        <v>0</v>
      </c>
      <c r="P7" s="40"/>
      <c r="Q7" s="41"/>
      <c r="R7" s="69" t="s">
        <v>0</v>
      </c>
      <c r="S7" s="70">
        <f>S6*12</f>
        <v>300</v>
      </c>
      <c r="T7" s="71"/>
      <c r="U7" s="72"/>
      <c r="V7" s="69" t="s">
        <v>0</v>
      </c>
      <c r="W7" s="70">
        <f>W6*12</f>
        <v>0</v>
      </c>
      <c r="X7" s="71"/>
      <c r="Y7" s="72"/>
      <c r="Z7" s="97" t="s">
        <v>0</v>
      </c>
      <c r="AA7" s="70">
        <f>AA6*12</f>
        <v>0</v>
      </c>
      <c r="AB7" s="71"/>
      <c r="AC7" s="72"/>
      <c r="AD7" s="137" t="s">
        <v>0</v>
      </c>
      <c r="AE7" s="138">
        <f>AE6*12</f>
        <v>0</v>
      </c>
      <c r="AF7" s="139"/>
      <c r="AG7" s="140"/>
      <c r="AH7" s="109" t="s">
        <v>0</v>
      </c>
      <c r="AI7" s="110">
        <f>AI6*12</f>
        <v>0</v>
      </c>
      <c r="AJ7" s="110"/>
      <c r="AK7" s="111"/>
      <c r="AL7" s="9" t="s">
        <v>0</v>
      </c>
      <c r="AM7" s="11">
        <f>AM6*12</f>
        <v>300</v>
      </c>
      <c r="AN7" s="11"/>
      <c r="AO7" s="12"/>
    </row>
    <row r="8" spans="1:49" s="3" customFormat="1" x14ac:dyDescent="0.25">
      <c r="A8" s="6"/>
      <c r="B8" s="38" t="s">
        <v>1</v>
      </c>
      <c r="C8" s="190">
        <v>1.0999999999999999E-2</v>
      </c>
      <c r="D8" s="40"/>
      <c r="E8" s="41"/>
      <c r="F8" s="38" t="s">
        <v>1</v>
      </c>
      <c r="G8" s="173">
        <v>0</v>
      </c>
      <c r="H8" s="40"/>
      <c r="I8" s="41"/>
      <c r="J8" s="38" t="s">
        <v>1</v>
      </c>
      <c r="K8" s="190">
        <v>0.04</v>
      </c>
      <c r="L8" s="40"/>
      <c r="M8" s="41"/>
      <c r="N8" s="38" t="s">
        <v>1</v>
      </c>
      <c r="O8" s="169"/>
      <c r="P8" s="40"/>
      <c r="Q8" s="41"/>
      <c r="R8" s="69" t="s">
        <v>1</v>
      </c>
      <c r="S8" s="172">
        <v>3.5000000000000003E-2</v>
      </c>
      <c r="T8" s="71"/>
      <c r="U8" s="72"/>
      <c r="V8" s="69" t="s">
        <v>1</v>
      </c>
      <c r="W8" s="169"/>
      <c r="X8" s="71"/>
      <c r="Y8" s="72"/>
      <c r="Z8" s="97" t="s">
        <v>1</v>
      </c>
      <c r="AA8" s="169"/>
      <c r="AB8" s="71"/>
      <c r="AC8" s="72"/>
      <c r="AD8" s="137" t="s">
        <v>1</v>
      </c>
      <c r="AE8" s="169">
        <v>0</v>
      </c>
      <c r="AF8" s="139"/>
      <c r="AG8" s="140"/>
      <c r="AH8" s="109" t="s">
        <v>1</v>
      </c>
      <c r="AI8" s="169">
        <v>0</v>
      </c>
      <c r="AJ8" s="110"/>
      <c r="AK8" s="111"/>
      <c r="AL8" s="9" t="s">
        <v>1</v>
      </c>
      <c r="AM8" s="13"/>
      <c r="AN8" s="11"/>
      <c r="AO8" s="12"/>
    </row>
    <row r="9" spans="1:49" s="3" customFormat="1" x14ac:dyDescent="0.25">
      <c r="A9" s="6"/>
      <c r="B9" s="38" t="s">
        <v>2</v>
      </c>
      <c r="C9" s="43">
        <f>C8/12</f>
        <v>9.1666666666666665E-4</v>
      </c>
      <c r="D9" s="40"/>
      <c r="E9" s="41"/>
      <c r="F9" s="38" t="s">
        <v>2</v>
      </c>
      <c r="G9" s="43">
        <f>G8/12</f>
        <v>0</v>
      </c>
      <c r="H9" s="40"/>
      <c r="I9" s="41"/>
      <c r="J9" s="38" t="s">
        <v>2</v>
      </c>
      <c r="K9" s="43">
        <f>K8/12</f>
        <v>3.3333333333333335E-3</v>
      </c>
      <c r="L9" s="40"/>
      <c r="M9" s="41"/>
      <c r="N9" s="38" t="s">
        <v>2</v>
      </c>
      <c r="O9" s="43">
        <f>O8/12</f>
        <v>0</v>
      </c>
      <c r="P9" s="40"/>
      <c r="Q9" s="41"/>
      <c r="R9" s="69" t="s">
        <v>2</v>
      </c>
      <c r="S9" s="73">
        <f>S8/12</f>
        <v>2.9166666666666668E-3</v>
      </c>
      <c r="T9" s="71"/>
      <c r="U9" s="72"/>
      <c r="V9" s="69" t="s">
        <v>2</v>
      </c>
      <c r="W9" s="73">
        <f>W8/12</f>
        <v>0</v>
      </c>
      <c r="X9" s="71"/>
      <c r="Y9" s="72"/>
      <c r="Z9" s="97" t="s">
        <v>2</v>
      </c>
      <c r="AA9" s="73">
        <f>AA8/12</f>
        <v>0</v>
      </c>
      <c r="AB9" s="71"/>
      <c r="AC9" s="72"/>
      <c r="AD9" s="137" t="s">
        <v>2</v>
      </c>
      <c r="AE9" s="141">
        <f>AE8/12</f>
        <v>0</v>
      </c>
      <c r="AF9" s="139"/>
      <c r="AG9" s="140"/>
      <c r="AH9" s="109" t="s">
        <v>2</v>
      </c>
      <c r="AI9" s="112">
        <f>AI8/12</f>
        <v>0</v>
      </c>
      <c r="AJ9" s="110"/>
      <c r="AK9" s="111"/>
      <c r="AL9" s="9" t="s">
        <v>2</v>
      </c>
      <c r="AM9" s="14"/>
      <c r="AN9" s="11"/>
      <c r="AO9" s="12"/>
    </row>
    <row r="10" spans="1:49" s="3" customFormat="1" x14ac:dyDescent="0.25">
      <c r="A10" s="6"/>
      <c r="B10" s="38" t="s">
        <v>38</v>
      </c>
      <c r="C10" s="42">
        <v>0</v>
      </c>
      <c r="D10" s="40"/>
      <c r="E10" s="41"/>
      <c r="F10" s="38" t="s">
        <v>38</v>
      </c>
      <c r="G10" s="42">
        <v>0</v>
      </c>
      <c r="H10" s="40"/>
      <c r="I10" s="41"/>
      <c r="J10" s="38" t="s">
        <v>38</v>
      </c>
      <c r="K10" s="42">
        <v>0</v>
      </c>
      <c r="L10" s="40"/>
      <c r="M10" s="41"/>
      <c r="N10" s="38" t="s">
        <v>38</v>
      </c>
      <c r="O10" s="42">
        <v>0</v>
      </c>
      <c r="P10" s="40"/>
      <c r="Q10" s="41"/>
      <c r="R10" s="69" t="s">
        <v>38</v>
      </c>
      <c r="S10" s="170">
        <v>0.02</v>
      </c>
      <c r="T10" s="71"/>
      <c r="U10" s="72"/>
      <c r="V10" s="69" t="s">
        <v>38</v>
      </c>
      <c r="W10" s="170"/>
      <c r="X10" s="71"/>
      <c r="Y10" s="72"/>
      <c r="Z10" s="97" t="s">
        <v>38</v>
      </c>
      <c r="AA10" s="170"/>
      <c r="AB10" s="71"/>
      <c r="AC10" s="72"/>
      <c r="AD10" s="137" t="s">
        <v>38</v>
      </c>
      <c r="AE10" s="168">
        <v>0</v>
      </c>
      <c r="AF10" s="139"/>
      <c r="AG10" s="140"/>
      <c r="AH10" s="109" t="s">
        <v>38</v>
      </c>
      <c r="AI10" s="170">
        <v>0</v>
      </c>
      <c r="AJ10" s="110"/>
      <c r="AK10" s="111"/>
      <c r="AL10" s="9" t="s">
        <v>38</v>
      </c>
      <c r="AM10" s="15"/>
      <c r="AN10" s="11"/>
      <c r="AO10" s="12"/>
      <c r="AW10" s="171"/>
    </row>
    <row r="11" spans="1:49" s="3" customFormat="1" x14ac:dyDescent="0.25">
      <c r="A11" s="6"/>
      <c r="B11" s="38" t="s">
        <v>39</v>
      </c>
      <c r="C11" s="42">
        <v>0</v>
      </c>
      <c r="D11" s="40"/>
      <c r="E11" s="41"/>
      <c r="F11" s="38" t="s">
        <v>39</v>
      </c>
      <c r="G11" s="42">
        <v>0</v>
      </c>
      <c r="H11" s="40"/>
      <c r="I11" s="41"/>
      <c r="J11" s="38" t="s">
        <v>39</v>
      </c>
      <c r="K11" s="42">
        <v>0</v>
      </c>
      <c r="L11" s="40"/>
      <c r="M11" s="41"/>
      <c r="N11" s="38" t="s">
        <v>39</v>
      </c>
      <c r="O11" s="42">
        <v>0</v>
      </c>
      <c r="P11" s="40"/>
      <c r="Q11" s="41"/>
      <c r="R11" s="69" t="s">
        <v>39</v>
      </c>
      <c r="S11" s="74">
        <f>S10/12</f>
        <v>1.6666666666666668E-3</v>
      </c>
      <c r="T11" s="71"/>
      <c r="U11" s="72"/>
      <c r="V11" s="69" t="s">
        <v>39</v>
      </c>
      <c r="W11" s="74">
        <f>W10/12</f>
        <v>0</v>
      </c>
      <c r="X11" s="71"/>
      <c r="Y11" s="72"/>
      <c r="Z11" s="97" t="s">
        <v>39</v>
      </c>
      <c r="AA11" s="74">
        <f>AA10/12</f>
        <v>0</v>
      </c>
      <c r="AB11" s="71"/>
      <c r="AC11" s="72"/>
      <c r="AD11" s="137" t="s">
        <v>39</v>
      </c>
      <c r="AE11" s="138">
        <f>AE10/12</f>
        <v>0</v>
      </c>
      <c r="AF11" s="139"/>
      <c r="AG11" s="140"/>
      <c r="AH11" s="109" t="s">
        <v>39</v>
      </c>
      <c r="AI11" s="112">
        <f>AI10/12</f>
        <v>0</v>
      </c>
      <c r="AJ11" s="110"/>
      <c r="AK11" s="111"/>
      <c r="AL11" s="9" t="s">
        <v>39</v>
      </c>
      <c r="AM11" s="14"/>
      <c r="AN11" s="11"/>
      <c r="AO11" s="12"/>
    </row>
    <row r="12" spans="1:49" s="3" customFormat="1" x14ac:dyDescent="0.25">
      <c r="A12" s="6"/>
      <c r="B12" s="38" t="s">
        <v>3</v>
      </c>
      <c r="C12" s="39">
        <f>-PMT(C9,C7,C5)</f>
        <v>1421.4122086997154</v>
      </c>
      <c r="D12" s="40"/>
      <c r="E12" s="41"/>
      <c r="F12" s="38" t="s">
        <v>3</v>
      </c>
      <c r="G12" s="39" t="e">
        <f>-PMT(G9,G7,G5)</f>
        <v>#NUM!</v>
      </c>
      <c r="H12" s="40"/>
      <c r="I12" s="41"/>
      <c r="J12" s="38" t="s">
        <v>3</v>
      </c>
      <c r="K12" s="39">
        <f>-PMT(K9,K7,K5)</f>
        <v>1967.0719581763835</v>
      </c>
      <c r="L12" s="40"/>
      <c r="M12" s="41"/>
      <c r="N12" s="38" t="s">
        <v>3</v>
      </c>
      <c r="O12" s="39" t="e">
        <f>-PMT(O9,O7,O5)</f>
        <v>#NUM!</v>
      </c>
      <c r="P12" s="40"/>
      <c r="Q12" s="41"/>
      <c r="R12" s="69" t="s">
        <v>3</v>
      </c>
      <c r="S12" s="75">
        <f>-PMT(S9,S7,S5)</f>
        <v>1865.6571718337102</v>
      </c>
      <c r="T12" s="71"/>
      <c r="U12" s="72"/>
      <c r="V12" s="69" t="s">
        <v>3</v>
      </c>
      <c r="W12" s="75" t="e">
        <f>-PMT(W9,W7,W5)</f>
        <v>#NUM!</v>
      </c>
      <c r="X12" s="71"/>
      <c r="Y12" s="72"/>
      <c r="Z12" s="97" t="s">
        <v>3</v>
      </c>
      <c r="AA12" s="75" t="e">
        <f>-PMT(AA9,AA7,AA5)</f>
        <v>#NUM!</v>
      </c>
      <c r="AB12" s="71"/>
      <c r="AC12" s="72"/>
      <c r="AD12" s="137" t="s">
        <v>3</v>
      </c>
      <c r="AE12" s="142">
        <f>AE5*AE9</f>
        <v>0</v>
      </c>
      <c r="AF12" s="139"/>
      <c r="AG12" s="140"/>
      <c r="AH12" s="109" t="s">
        <v>3</v>
      </c>
      <c r="AI12" s="113"/>
      <c r="AJ12" s="110"/>
      <c r="AK12" s="111"/>
      <c r="AL12" s="9" t="s">
        <v>33</v>
      </c>
      <c r="AM12" s="10" t="e">
        <f>AI12+AE12+AA12+W12+S12+O12+K12+G12+C12</f>
        <v>#NUM!</v>
      </c>
      <c r="AN12" s="11"/>
      <c r="AO12" s="12"/>
    </row>
    <row r="13" spans="1:49" s="3" customFormat="1" x14ac:dyDescent="0.25">
      <c r="A13" s="6"/>
      <c r="B13" s="38" t="s">
        <v>20</v>
      </c>
      <c r="C13" s="44">
        <f>C12</f>
        <v>1421.4122086997154</v>
      </c>
      <c r="D13" s="40"/>
      <c r="E13" s="41"/>
      <c r="F13" s="38" t="s">
        <v>20</v>
      </c>
      <c r="G13" s="44" t="e">
        <f>G12</f>
        <v>#NUM!</v>
      </c>
      <c r="H13" s="40"/>
      <c r="I13" s="41"/>
      <c r="J13" s="38" t="s">
        <v>20</v>
      </c>
      <c r="K13" s="44">
        <f>K12</f>
        <v>1967.0719581763835</v>
      </c>
      <c r="L13" s="40"/>
      <c r="M13" s="41"/>
      <c r="N13" s="38" t="s">
        <v>20</v>
      </c>
      <c r="O13" s="44" t="e">
        <f>O12</f>
        <v>#NUM!</v>
      </c>
      <c r="P13" s="40"/>
      <c r="Q13" s="41"/>
      <c r="R13" s="69" t="s">
        <v>20</v>
      </c>
      <c r="S13" s="76">
        <f>MAX(U202:U381)</f>
        <v>3069.5527851045522</v>
      </c>
      <c r="T13" s="71"/>
      <c r="U13" s="72"/>
      <c r="V13" s="69" t="s">
        <v>20</v>
      </c>
      <c r="W13" s="76">
        <f>MAX(Y202:Y381)</f>
        <v>0</v>
      </c>
      <c r="X13" s="71"/>
      <c r="Y13" s="72"/>
      <c r="Z13" s="97" t="s">
        <v>20</v>
      </c>
      <c r="AA13" s="76">
        <f>MAX(AC202:AC381)</f>
        <v>0</v>
      </c>
      <c r="AB13" s="71"/>
      <c r="AC13" s="72"/>
      <c r="AD13" s="137" t="s">
        <v>20</v>
      </c>
      <c r="AE13" s="143">
        <f>AE5+AE12</f>
        <v>0</v>
      </c>
      <c r="AF13" s="139"/>
      <c r="AG13" s="140"/>
      <c r="AH13" s="109" t="s">
        <v>20</v>
      </c>
      <c r="AI13" s="114">
        <f>AI5*((1+AI9)*(1+AI11))^AI7</f>
        <v>0</v>
      </c>
      <c r="AJ13" s="110"/>
      <c r="AK13" s="111"/>
      <c r="AL13" s="9" t="s">
        <v>20</v>
      </c>
      <c r="AM13" s="10">
        <f>VLOOKUP(AM7,A2:AO381,41,0)</f>
        <v>6458.0369519806518</v>
      </c>
      <c r="AN13" s="11"/>
      <c r="AO13" s="12"/>
    </row>
    <row r="14" spans="1:49" s="8" customFormat="1" x14ac:dyDescent="0.25">
      <c r="B14" s="38" t="s">
        <v>5</v>
      </c>
      <c r="C14" s="39">
        <f>SUM(E22:E381)/C7</f>
        <v>1421.4122086997211</v>
      </c>
      <c r="D14" s="45"/>
      <c r="E14" s="46"/>
      <c r="F14" s="38" t="s">
        <v>5</v>
      </c>
      <c r="G14" s="39" t="e">
        <f>SUM(I22:I381)/G7</f>
        <v>#DIV/0!</v>
      </c>
      <c r="H14" s="45"/>
      <c r="I14" s="46"/>
      <c r="J14" s="38" t="s">
        <v>5</v>
      </c>
      <c r="K14" s="39">
        <f>SUM(M22:M381)/K7</f>
        <v>1967.0719581763776</v>
      </c>
      <c r="L14" s="45"/>
      <c r="M14" s="46"/>
      <c r="N14" s="38" t="s">
        <v>5</v>
      </c>
      <c r="O14" s="39" t="e">
        <f>SUM(Q22:Q381)/O7</f>
        <v>#DIV/0!</v>
      </c>
      <c r="P14" s="45"/>
      <c r="Q14" s="46"/>
      <c r="R14" s="69" t="s">
        <v>5</v>
      </c>
      <c r="S14" s="75">
        <f>SUM(U22:U381)/S7</f>
        <v>2418.0230691586389</v>
      </c>
      <c r="T14" s="77"/>
      <c r="U14" s="78"/>
      <c r="V14" s="69" t="s">
        <v>5</v>
      </c>
      <c r="W14" s="75" t="e">
        <f>SUM(Y22:Y381)/W7</f>
        <v>#DIV/0!</v>
      </c>
      <c r="X14" s="77"/>
      <c r="Y14" s="78"/>
      <c r="Z14" s="97" t="s">
        <v>5</v>
      </c>
      <c r="AA14" s="75" t="e">
        <f>SUM(AC22:AC381)/AA7</f>
        <v>#DIV/0!</v>
      </c>
      <c r="AB14" s="77"/>
      <c r="AC14" s="78"/>
      <c r="AD14" s="137" t="s">
        <v>5</v>
      </c>
      <c r="AE14" s="142" t="e">
        <f>SUM(AG22:AG381)/AE7</f>
        <v>#DIV/0!</v>
      </c>
      <c r="AF14" s="144"/>
      <c r="AG14" s="145"/>
      <c r="AH14" s="109" t="s">
        <v>5</v>
      </c>
      <c r="AI14" s="113" t="e">
        <f>SUM(AK22:AK381)/AI7</f>
        <v>#DIV/0!</v>
      </c>
      <c r="AJ14" s="110"/>
      <c r="AK14" s="111"/>
      <c r="AL14" s="9" t="s">
        <v>5</v>
      </c>
      <c r="AM14" s="10" t="e">
        <f>SUM(AO22:AO381)/AM7</f>
        <v>#DIV/0!</v>
      </c>
      <c r="AN14" s="11"/>
      <c r="AO14" s="12"/>
    </row>
    <row r="15" spans="1:49" s="3" customFormat="1" x14ac:dyDescent="0.25">
      <c r="A15" s="6"/>
      <c r="B15" s="38" t="s">
        <v>22</v>
      </c>
      <c r="C15" s="44">
        <f>C13*C7-C5</f>
        <v>53756.995943247923</v>
      </c>
      <c r="D15" s="40"/>
      <c r="E15" s="41"/>
      <c r="F15" s="38" t="s">
        <v>22</v>
      </c>
      <c r="G15" s="44" t="e">
        <f>G13*G7-G5</f>
        <v>#NUM!</v>
      </c>
      <c r="H15" s="40"/>
      <c r="I15" s="41"/>
      <c r="J15" s="38" t="s">
        <v>22</v>
      </c>
      <c r="K15" s="44">
        <f>K13*K7-K5</f>
        <v>217454.92078624835</v>
      </c>
      <c r="L15" s="40"/>
      <c r="M15" s="41"/>
      <c r="N15" s="38" t="s">
        <v>22</v>
      </c>
      <c r="O15" s="44" t="e">
        <f>O13*O7-O5</f>
        <v>#NUM!</v>
      </c>
      <c r="P15" s="40"/>
      <c r="Q15" s="41"/>
      <c r="R15" s="69" t="s">
        <v>22</v>
      </c>
      <c r="S15" s="76">
        <f>SUM(U22:U381)-S5</f>
        <v>352740.25408092496</v>
      </c>
      <c r="T15" s="71"/>
      <c r="U15" s="72"/>
      <c r="V15" s="69" t="s">
        <v>22</v>
      </c>
      <c r="W15" s="76" t="e">
        <f>SUM(Y22:Y381)-W5</f>
        <v>#DIV/0!</v>
      </c>
      <c r="X15" s="71"/>
      <c r="Y15" s="72"/>
      <c r="Z15" s="97" t="s">
        <v>22</v>
      </c>
      <c r="AA15" s="76" t="e">
        <f>SUM(AC22:AC381)-AA5</f>
        <v>#DIV/0!</v>
      </c>
      <c r="AB15" s="71"/>
      <c r="AC15" s="72"/>
      <c r="AD15" s="137" t="s">
        <v>22</v>
      </c>
      <c r="AE15" s="143">
        <f>AE12*AE7</f>
        <v>0</v>
      </c>
      <c r="AF15" s="139"/>
      <c r="AG15" s="140"/>
      <c r="AH15" s="109" t="s">
        <v>22</v>
      </c>
      <c r="AI15" s="114">
        <f>AI13-AI5</f>
        <v>0</v>
      </c>
      <c r="AJ15" s="110"/>
      <c r="AK15" s="111"/>
      <c r="AL15" s="9" t="s">
        <v>22</v>
      </c>
      <c r="AM15" s="10" t="e">
        <f>SUMPRODUCT(B$1:AK$1,B15:AK15)</f>
        <v>#NUM!</v>
      </c>
      <c r="AN15" s="11"/>
      <c r="AO15" s="12"/>
    </row>
    <row r="16" spans="1:49" s="3" customFormat="1" x14ac:dyDescent="0.25">
      <c r="A16" s="6"/>
      <c r="B16" s="38" t="s">
        <v>18</v>
      </c>
      <c r="C16" s="47">
        <f>1+C15/C5</f>
        <v>1.1442495418870695</v>
      </c>
      <c r="D16" s="40"/>
      <c r="E16" s="41"/>
      <c r="F16" s="38" t="s">
        <v>18</v>
      </c>
      <c r="G16" s="47" t="e">
        <f>1+G15/G5</f>
        <v>#NUM!</v>
      </c>
      <c r="H16" s="40"/>
      <c r="I16" s="41"/>
      <c r="J16" s="38" t="s">
        <v>18</v>
      </c>
      <c r="K16" s="47">
        <f>1+K15/K5</f>
        <v>1.583510520893332</v>
      </c>
      <c r="L16" s="40"/>
      <c r="M16" s="41"/>
      <c r="N16" s="38" t="s">
        <v>18</v>
      </c>
      <c r="O16" s="47" t="e">
        <f>1+O15/O5</f>
        <v>#NUM!</v>
      </c>
      <c r="P16" s="40"/>
      <c r="Q16" s="41"/>
      <c r="R16" s="69" t="s">
        <v>18</v>
      </c>
      <c r="S16" s="79">
        <f>1+S15/S5</f>
        <v>1.946530198786024</v>
      </c>
      <c r="T16" s="71"/>
      <c r="U16" s="72"/>
      <c r="V16" s="69" t="s">
        <v>18</v>
      </c>
      <c r="W16" s="79" t="e">
        <f>1+W15/W5</f>
        <v>#DIV/0!</v>
      </c>
      <c r="X16" s="71"/>
      <c r="Y16" s="72"/>
      <c r="Z16" s="97" t="s">
        <v>18</v>
      </c>
      <c r="AA16" s="79" t="e">
        <f>1+AA15/AA5</f>
        <v>#DIV/0!</v>
      </c>
      <c r="AB16" s="71"/>
      <c r="AC16" s="72"/>
      <c r="AD16" s="137" t="s">
        <v>18</v>
      </c>
      <c r="AE16" s="146" t="e">
        <f>1+AE15/AE5</f>
        <v>#DIV/0!</v>
      </c>
      <c r="AF16" s="139"/>
      <c r="AG16" s="140"/>
      <c r="AH16" s="115" t="s">
        <v>18</v>
      </c>
      <c r="AI16" s="116" t="e">
        <f>1+AI15/AI5</f>
        <v>#DIV/0!</v>
      </c>
      <c r="AJ16" s="110"/>
      <c r="AK16" s="111"/>
      <c r="AL16" s="16" t="s">
        <v>18</v>
      </c>
      <c r="AM16" s="17" t="e">
        <f>1+AM15/AM5</f>
        <v>#NUM!</v>
      </c>
      <c r="AN16" s="11"/>
      <c r="AO16" s="12"/>
    </row>
    <row r="17" spans="1:41" s="3" customFormat="1" ht="14.4" thickBot="1" x14ac:dyDescent="0.3">
      <c r="B17" s="48"/>
      <c r="C17" s="49">
        <f>(1-1/(1+C9)^C7)/C9</f>
        <v>262.1805725220151</v>
      </c>
      <c r="D17" s="50"/>
      <c r="E17" s="51"/>
      <c r="F17" s="48"/>
      <c r="G17" s="49" t="e">
        <f>(1-1/(1+G9)^G7)/G9</f>
        <v>#DIV/0!</v>
      </c>
      <c r="H17" s="50"/>
      <c r="I17" s="51"/>
      <c r="J17" s="48"/>
      <c r="K17" s="49">
        <f>(1-1/(1+K9)^K7)/K9</f>
        <v>189.45248297482786</v>
      </c>
      <c r="L17" s="50"/>
      <c r="M17" s="51"/>
      <c r="N17" s="48"/>
      <c r="O17" s="49" t="e">
        <f>(1-1/(1+O9)^O7)/O9</f>
        <v>#DIV/0!</v>
      </c>
      <c r="P17" s="50"/>
      <c r="Q17" s="51"/>
      <c r="R17" s="80"/>
      <c r="S17" s="81">
        <f>(1-1/(1+S9)^S7)/S9</f>
        <v>199.7508825806303</v>
      </c>
      <c r="T17" s="82"/>
      <c r="U17" s="83"/>
      <c r="V17" s="80"/>
      <c r="W17" s="81" t="e">
        <f>(1-1/(1+W9)^W7)/W9</f>
        <v>#DIV/0!</v>
      </c>
      <c r="X17" s="82"/>
      <c r="Y17" s="83"/>
      <c r="Z17" s="98"/>
      <c r="AA17" s="81" t="e">
        <f>(1-1/(1+AA9)^AA7)/AA9</f>
        <v>#DIV/0!</v>
      </c>
      <c r="AB17" s="82"/>
      <c r="AC17" s="83"/>
      <c r="AD17" s="147"/>
      <c r="AE17" s="148"/>
      <c r="AF17" s="149"/>
      <c r="AG17" s="150"/>
      <c r="AH17" s="117"/>
      <c r="AI17" s="118"/>
      <c r="AJ17" s="119"/>
      <c r="AK17" s="120"/>
      <c r="AL17" s="18"/>
      <c r="AM17" s="19"/>
      <c r="AN17" s="20"/>
      <c r="AO17" s="21"/>
    </row>
    <row r="18" spans="1:41" s="3" customFormat="1" x14ac:dyDescent="0.25">
      <c r="A18" s="155" t="s">
        <v>25</v>
      </c>
      <c r="B18" s="156"/>
      <c r="C18" s="157"/>
      <c r="D18" s="158"/>
      <c r="E18" s="159"/>
      <c r="F18" s="156"/>
      <c r="G18" s="158"/>
      <c r="H18" s="158"/>
      <c r="I18" s="159"/>
      <c r="J18" s="156"/>
      <c r="K18" s="158"/>
      <c r="L18" s="158"/>
      <c r="M18" s="159"/>
      <c r="N18" s="156"/>
      <c r="O18" s="158"/>
      <c r="P18" s="158"/>
      <c r="Q18" s="159"/>
      <c r="R18" s="160"/>
      <c r="S18" s="161"/>
      <c r="T18" s="158"/>
      <c r="U18" s="159"/>
      <c r="V18" s="160"/>
      <c r="W18" s="161"/>
      <c r="X18" s="158"/>
      <c r="Y18" s="159"/>
      <c r="Z18" s="160"/>
      <c r="AA18" s="161"/>
      <c r="AB18" s="158"/>
      <c r="AC18" s="159"/>
      <c r="AD18" s="156"/>
      <c r="AE18" s="158"/>
      <c r="AF18" s="158"/>
      <c r="AG18" s="159"/>
      <c r="AH18" s="160"/>
      <c r="AI18" s="157"/>
      <c r="AJ18" s="157"/>
      <c r="AK18" s="162"/>
      <c r="AL18" s="160"/>
      <c r="AM18" s="157"/>
      <c r="AN18" s="157"/>
      <c r="AO18" s="162"/>
    </row>
    <row r="19" spans="1:41" ht="14.4" thickBot="1" x14ac:dyDescent="0.3">
      <c r="A19" s="163">
        <v>58</v>
      </c>
      <c r="B19" s="164">
        <f t="shared" ref="B19:AO19" si="0">VLOOKUP($A$19,$A$21:$AO$493,B$2+1,0)</f>
        <v>309511.37478240841</v>
      </c>
      <c r="C19" s="165">
        <f t="shared" si="0"/>
        <v>1137.6934484825076</v>
      </c>
      <c r="D19" s="165">
        <f t="shared" si="0"/>
        <v>283.71876021720772</v>
      </c>
      <c r="E19" s="166">
        <f t="shared" si="0"/>
        <v>1421.4122086997154</v>
      </c>
      <c r="F19" s="164">
        <f t="shared" si="0"/>
        <v>0</v>
      </c>
      <c r="G19" s="165">
        <f t="shared" si="0"/>
        <v>0</v>
      </c>
      <c r="H19" s="165">
        <f t="shared" si="0"/>
        <v>0</v>
      </c>
      <c r="I19" s="166">
        <f t="shared" si="0"/>
        <v>0</v>
      </c>
      <c r="J19" s="164">
        <f t="shared" si="0"/>
        <v>327247.38408020767</v>
      </c>
      <c r="K19" s="165">
        <f t="shared" si="0"/>
        <v>876.24734457569116</v>
      </c>
      <c r="L19" s="165">
        <f t="shared" si="0"/>
        <v>1090.8246136006924</v>
      </c>
      <c r="M19" s="166">
        <f t="shared" si="0"/>
        <v>1967.0719581763835</v>
      </c>
      <c r="N19" s="164">
        <f t="shared" si="0"/>
        <v>0</v>
      </c>
      <c r="O19" s="165">
        <f t="shared" si="0"/>
        <v>0</v>
      </c>
      <c r="P19" s="165">
        <f t="shared" si="0"/>
        <v>0</v>
      </c>
      <c r="Q19" s="166">
        <f t="shared" si="0"/>
        <v>0</v>
      </c>
      <c r="R19" s="164">
        <f t="shared" si="0"/>
        <v>356759.87125722063</v>
      </c>
      <c r="S19" s="165">
        <f t="shared" si="0"/>
        <v>1010.8745745301562</v>
      </c>
      <c r="T19" s="165">
        <f t="shared" si="0"/>
        <v>1040.5496245002269</v>
      </c>
      <c r="U19" s="166">
        <f t="shared" si="0"/>
        <v>2051.4241990303831</v>
      </c>
      <c r="V19" s="164">
        <f t="shared" si="0"/>
        <v>0</v>
      </c>
      <c r="W19" s="165">
        <f t="shared" si="0"/>
        <v>0</v>
      </c>
      <c r="X19" s="165">
        <f t="shared" si="0"/>
        <v>0</v>
      </c>
      <c r="Y19" s="166">
        <f t="shared" si="0"/>
        <v>0</v>
      </c>
      <c r="Z19" s="164">
        <f t="shared" si="0"/>
        <v>0</v>
      </c>
      <c r="AA19" s="165">
        <f t="shared" si="0"/>
        <v>0</v>
      </c>
      <c r="AB19" s="165">
        <f t="shared" si="0"/>
        <v>0</v>
      </c>
      <c r="AC19" s="166">
        <f t="shared" si="0"/>
        <v>0</v>
      </c>
      <c r="AD19" s="164">
        <f t="shared" si="0"/>
        <v>0</v>
      </c>
      <c r="AE19" s="165">
        <f t="shared" si="0"/>
        <v>0</v>
      </c>
      <c r="AF19" s="165">
        <f t="shared" si="0"/>
        <v>0</v>
      </c>
      <c r="AG19" s="166">
        <f t="shared" si="0"/>
        <v>0</v>
      </c>
      <c r="AH19" s="164">
        <f t="shared" si="0"/>
        <v>0</v>
      </c>
      <c r="AI19" s="165">
        <f t="shared" si="0"/>
        <v>0</v>
      </c>
      <c r="AJ19" s="165">
        <f t="shared" si="0"/>
        <v>0</v>
      </c>
      <c r="AK19" s="166">
        <f t="shared" si="0"/>
        <v>0</v>
      </c>
      <c r="AL19" s="164">
        <f t="shared" si="0"/>
        <v>993518.63011983666</v>
      </c>
      <c r="AM19" s="165">
        <f t="shared" si="0"/>
        <v>3024.815367588355</v>
      </c>
      <c r="AN19" s="165">
        <f t="shared" si="0"/>
        <v>2415.0929983181268</v>
      </c>
      <c r="AO19" s="166">
        <f t="shared" si="0"/>
        <v>5439.9083659064818</v>
      </c>
    </row>
    <row r="20" spans="1:41" ht="14.4" thickBot="1" x14ac:dyDescent="0.3">
      <c r="A20" s="26"/>
      <c r="B20" s="204" t="s">
        <v>23</v>
      </c>
      <c r="C20" s="205"/>
      <c r="D20" s="205"/>
      <c r="E20" s="220"/>
      <c r="F20" s="204" t="s">
        <v>23</v>
      </c>
      <c r="G20" s="205"/>
      <c r="H20" s="205"/>
      <c r="I20" s="220"/>
      <c r="J20" s="204" t="s">
        <v>23</v>
      </c>
      <c r="K20" s="205"/>
      <c r="L20" s="205"/>
      <c r="M20" s="220"/>
      <c r="N20" s="204" t="s">
        <v>23</v>
      </c>
      <c r="O20" s="205"/>
      <c r="P20" s="205"/>
      <c r="Q20" s="220"/>
      <c r="R20" s="204" t="s">
        <v>23</v>
      </c>
      <c r="S20" s="205"/>
      <c r="T20" s="205"/>
      <c r="U20" s="220"/>
      <c r="V20" s="204" t="s">
        <v>23</v>
      </c>
      <c r="W20" s="205"/>
      <c r="X20" s="174"/>
      <c r="Y20" s="175"/>
      <c r="Z20" s="216" t="s">
        <v>23</v>
      </c>
      <c r="AA20" s="217"/>
      <c r="AB20" s="176"/>
      <c r="AC20" s="105"/>
      <c r="AD20" s="218" t="s">
        <v>23</v>
      </c>
      <c r="AE20" s="218"/>
      <c r="AF20" s="218"/>
      <c r="AG20" s="219"/>
      <c r="AH20" s="204" t="s">
        <v>23</v>
      </c>
      <c r="AI20" s="205"/>
      <c r="AJ20" s="205"/>
      <c r="AK20" s="220"/>
      <c r="AL20" s="204" t="s">
        <v>23</v>
      </c>
      <c r="AM20" s="205"/>
      <c r="AN20" s="205"/>
      <c r="AO20" s="220"/>
    </row>
    <row r="21" spans="1:41" s="4" customFormat="1" ht="28.95" customHeight="1" thickBot="1" x14ac:dyDescent="0.3">
      <c r="A21" s="31" t="s">
        <v>24</v>
      </c>
      <c r="B21" s="32" t="s">
        <v>4</v>
      </c>
      <c r="C21" s="33" t="s">
        <v>26</v>
      </c>
      <c r="D21" s="33" t="s">
        <v>27</v>
      </c>
      <c r="E21" s="34" t="s">
        <v>6</v>
      </c>
      <c r="F21" s="32" t="s">
        <v>4</v>
      </c>
      <c r="G21" s="33" t="s">
        <v>26</v>
      </c>
      <c r="H21" s="33" t="s">
        <v>27</v>
      </c>
      <c r="I21" s="34" t="s">
        <v>6</v>
      </c>
      <c r="J21" s="32" t="s">
        <v>4</v>
      </c>
      <c r="K21" s="33" t="s">
        <v>26</v>
      </c>
      <c r="L21" s="33" t="s">
        <v>27</v>
      </c>
      <c r="M21" s="34" t="s">
        <v>6</v>
      </c>
      <c r="N21" s="32" t="s">
        <v>4</v>
      </c>
      <c r="O21" s="33" t="s">
        <v>26</v>
      </c>
      <c r="P21" s="33" t="s">
        <v>27</v>
      </c>
      <c r="Q21" s="34" t="s">
        <v>6</v>
      </c>
      <c r="R21" s="34" t="s">
        <v>4</v>
      </c>
      <c r="S21" s="34" t="s">
        <v>26</v>
      </c>
      <c r="T21" s="34" t="s">
        <v>27</v>
      </c>
      <c r="U21" s="34" t="s">
        <v>6</v>
      </c>
      <c r="V21" s="32" t="s">
        <v>4</v>
      </c>
      <c r="W21" s="35" t="s">
        <v>6</v>
      </c>
      <c r="X21" s="35"/>
      <c r="Y21" s="34"/>
      <c r="Z21" s="99" t="s">
        <v>4</v>
      </c>
      <c r="AA21" s="35" t="s">
        <v>6</v>
      </c>
      <c r="AB21" s="36"/>
      <c r="AC21" s="36"/>
      <c r="AD21" s="32" t="s">
        <v>4</v>
      </c>
      <c r="AE21" s="33" t="s">
        <v>26</v>
      </c>
      <c r="AF21" s="33" t="s">
        <v>27</v>
      </c>
      <c r="AG21" s="37" t="s">
        <v>6</v>
      </c>
      <c r="AH21" s="32" t="s">
        <v>4</v>
      </c>
      <c r="AI21" s="33" t="s">
        <v>26</v>
      </c>
      <c r="AJ21" s="33" t="s">
        <v>27</v>
      </c>
      <c r="AK21" s="34" t="s">
        <v>6</v>
      </c>
      <c r="AL21" s="32" t="s">
        <v>4</v>
      </c>
      <c r="AM21" s="33" t="s">
        <v>26</v>
      </c>
      <c r="AN21" s="33" t="s">
        <v>27</v>
      </c>
      <c r="AO21" s="34" t="s">
        <v>6</v>
      </c>
    </row>
    <row r="22" spans="1:41" x14ac:dyDescent="0.25">
      <c r="A22" s="28">
        <v>1</v>
      </c>
      <c r="B22" s="52">
        <f>C5</f>
        <v>372666.66666666669</v>
      </c>
      <c r="C22" s="53">
        <f>E22-D22</f>
        <v>1079.8010975886043</v>
      </c>
      <c r="D22" s="53">
        <f>C$9*B22</f>
        <v>341.61111111111114</v>
      </c>
      <c r="E22" s="54">
        <f>IF($A22&gt;C$7,0,C$12)</f>
        <v>1421.4122086997154</v>
      </c>
      <c r="F22" s="52">
        <f>G5</f>
        <v>0</v>
      </c>
      <c r="G22" s="53">
        <f>I22-H22</f>
        <v>0</v>
      </c>
      <c r="H22" s="53">
        <f>G$9*F22</f>
        <v>0</v>
      </c>
      <c r="I22" s="54">
        <f>IF($A22&gt;G$7,0,G$12)</f>
        <v>0</v>
      </c>
      <c r="J22" s="52">
        <f>K5</f>
        <v>372666.66666666669</v>
      </c>
      <c r="K22" s="53">
        <f>M22-L22</f>
        <v>724.84973595416113</v>
      </c>
      <c r="L22" s="53">
        <f>K$9*J22</f>
        <v>1242.2222222222224</v>
      </c>
      <c r="M22" s="54">
        <f>IF($A22&gt;K$7,0,K$12)</f>
        <v>1967.0719581763835</v>
      </c>
      <c r="N22" s="52">
        <f>O5</f>
        <v>0</v>
      </c>
      <c r="O22" s="53">
        <f>Q22-P22</f>
        <v>0</v>
      </c>
      <c r="P22" s="55">
        <f>O$9*N22</f>
        <v>0</v>
      </c>
      <c r="Q22" s="54">
        <f>IF($A22&gt;O$7,0,O$12)</f>
        <v>0</v>
      </c>
      <c r="R22" s="88">
        <f>S5</f>
        <v>372666.66666666669</v>
      </c>
      <c r="S22" s="89">
        <f>IF(R22&gt;1,U22-T22,0)</f>
        <v>778.71272738926768</v>
      </c>
      <c r="T22" s="90">
        <f>R22*S$9</f>
        <v>1086.9444444444446</v>
      </c>
      <c r="U22" s="91">
        <f>R22/S$17</f>
        <v>1865.6571718337123</v>
      </c>
      <c r="V22" s="88">
        <f>W5</f>
        <v>0</v>
      </c>
      <c r="W22" s="89">
        <f>IF(V22&gt;1,Y22-X22,0)</f>
        <v>0</v>
      </c>
      <c r="X22" s="90">
        <f>V22*W$9</f>
        <v>0</v>
      </c>
      <c r="Y22" s="91" t="e">
        <f>V22/W$17</f>
        <v>#DIV/0!</v>
      </c>
      <c r="Z22" s="100">
        <f>AA5</f>
        <v>0</v>
      </c>
      <c r="AA22" s="89">
        <f>IF(Z22&gt;1,AC22-AB22,0)</f>
        <v>0</v>
      </c>
      <c r="AB22" s="90">
        <f>Z22*AA$9</f>
        <v>0</v>
      </c>
      <c r="AC22" s="91" t="e">
        <f>Z22/AA$17</f>
        <v>#DIV/0!</v>
      </c>
      <c r="AD22" s="130">
        <f>IF(A22&lt;=AE$7,AE$5,0)</f>
        <v>0</v>
      </c>
      <c r="AE22" s="130">
        <f>IF(A22&lt;&gt;AE$7,0,AD22)</f>
        <v>0</v>
      </c>
      <c r="AF22" s="130">
        <f>IF(A22&lt;=AE$7,AE$12,0)</f>
        <v>0</v>
      </c>
      <c r="AG22" s="131">
        <f>AF22+AE22</f>
        <v>0</v>
      </c>
      <c r="AH22" s="121">
        <f>AI5</f>
        <v>0</v>
      </c>
      <c r="AI22" s="122">
        <f>IF($A22=AI$7,$AH22,0)</f>
        <v>0</v>
      </c>
      <c r="AJ22" s="122">
        <v>0</v>
      </c>
      <c r="AK22" s="123">
        <f>IF(A22=AI$7,AI22,0)</f>
        <v>0</v>
      </c>
      <c r="AL22" s="29">
        <f>B22+F22+J22+N22+R22+V22+Z22+AD22+AH22</f>
        <v>1118000</v>
      </c>
      <c r="AM22" s="29">
        <f t="shared" ref="AM22:AO37" si="1">C22+G22+K22+O22+S22+W22+AA22+AE22+AI22</f>
        <v>2583.3635609320331</v>
      </c>
      <c r="AN22" s="29">
        <f t="shared" si="1"/>
        <v>2670.7777777777783</v>
      </c>
      <c r="AO22" s="30" t="e">
        <f t="shared" si="1"/>
        <v>#DIV/0!</v>
      </c>
    </row>
    <row r="23" spans="1:41" x14ac:dyDescent="0.25">
      <c r="A23" s="7">
        <v>2</v>
      </c>
      <c r="B23" s="56">
        <f>B22-C22</f>
        <v>371586.86556907807</v>
      </c>
      <c r="C23" s="57">
        <f>E23-D23</f>
        <v>1080.7909152613938</v>
      </c>
      <c r="D23" s="57">
        <f>C$9*B23</f>
        <v>340.62129343832157</v>
      </c>
      <c r="E23" s="58">
        <f t="shared" ref="E23:E86" si="2">IF($A23&gt;C$7,0,C$12)</f>
        <v>1421.4122086997154</v>
      </c>
      <c r="F23" s="56">
        <f>F22-G22</f>
        <v>0</v>
      </c>
      <c r="G23" s="57">
        <f>I23-H23</f>
        <v>0</v>
      </c>
      <c r="H23" s="57">
        <f>G$9*F23</f>
        <v>0</v>
      </c>
      <c r="I23" s="58">
        <f t="shared" ref="I23:I86" si="3">IF($A23&gt;G$7,0,G$12)</f>
        <v>0</v>
      </c>
      <c r="J23" s="56">
        <f>J22-K22</f>
        <v>371941.81693071255</v>
      </c>
      <c r="K23" s="57">
        <f>M23-L23</f>
        <v>727.26590174067496</v>
      </c>
      <c r="L23" s="57">
        <f>K$9*J23</f>
        <v>1239.8060564357086</v>
      </c>
      <c r="M23" s="58">
        <f t="shared" ref="M23:M86" si="4">IF($A23&gt;K$7,0,K$12)</f>
        <v>1967.0719581763835</v>
      </c>
      <c r="N23" s="56">
        <f>N22-O22</f>
        <v>0</v>
      </c>
      <c r="O23" s="57">
        <f>Q23-P23</f>
        <v>0</v>
      </c>
      <c r="P23" s="59">
        <f>O$9*N23</f>
        <v>0</v>
      </c>
      <c r="Q23" s="58">
        <f t="shared" ref="Q23:Q86" si="5">IF($A23&gt;O$7,0,O$12)</f>
        <v>0</v>
      </c>
      <c r="R23" s="84">
        <f>(R22-S22)*(1+S$11)</f>
        <v>372507.76719584293</v>
      </c>
      <c r="S23" s="85">
        <f>IF(R23&gt;1,U23-T23,0)</f>
        <v>782.28561279889323</v>
      </c>
      <c r="T23" s="86">
        <f t="shared" ref="T23:T86" si="6">R23*S$9</f>
        <v>1086.4809876545419</v>
      </c>
      <c r="U23" s="87">
        <f>IF(R23&lt;1,0,U22*(1+S$11))</f>
        <v>1868.7666004534351</v>
      </c>
      <c r="V23" s="84">
        <f>(V22-W22)*(1+W$11)</f>
        <v>0</v>
      </c>
      <c r="W23" s="85">
        <f>IF(V23&gt;1,Y23-X23,0)</f>
        <v>0</v>
      </c>
      <c r="X23" s="86">
        <f t="shared" ref="X23:X86" si="7">V23*W$9</f>
        <v>0</v>
      </c>
      <c r="Y23" s="87">
        <f>IF(V23&lt;1,0,Y22*(1+W$11))</f>
        <v>0</v>
      </c>
      <c r="Z23" s="101">
        <f>(Z22-AA22)*(1+AA$11)</f>
        <v>0</v>
      </c>
      <c r="AA23" s="85">
        <f>IF(Z23&gt;1,AC23-AB23,0)</f>
        <v>0</v>
      </c>
      <c r="AB23" s="86">
        <f t="shared" ref="AB23:AB86" si="8">Z23*AA$9</f>
        <v>0</v>
      </c>
      <c r="AC23" s="87">
        <f>IF(Z23&lt;1,0,AC22*(1+AA$11))</f>
        <v>0</v>
      </c>
      <c r="AD23" s="132">
        <f>IF(A23&lt;=AE$7,AE$5,0)*(1+AE$11)</f>
        <v>0</v>
      </c>
      <c r="AE23" s="132">
        <f t="shared" ref="AE23:AE86" si="9">IF(A23&lt;&gt;AE$7,0,AD23)</f>
        <v>0</v>
      </c>
      <c r="AF23" s="132">
        <f>IF(A23&lt;=AE$7,AE$9*AD23,0)</f>
        <v>0</v>
      </c>
      <c r="AG23" s="133">
        <f t="shared" ref="AG23:AG86" si="10">AF23+AE23</f>
        <v>0</v>
      </c>
      <c r="AH23" s="124">
        <f>IF(A23&lt;=AI$7,AH22*(1+AI$9)*(1+AI$11),0)</f>
        <v>0</v>
      </c>
      <c r="AI23" s="125">
        <f t="shared" ref="AI23:AI86" si="11">IF($A23=AI$7,$AH23,0)</f>
        <v>0</v>
      </c>
      <c r="AJ23" s="125">
        <v>0</v>
      </c>
      <c r="AK23" s="126">
        <f t="shared" ref="AK23:AK86" si="12">IF(A23=AI$7,AI23,0)</f>
        <v>0</v>
      </c>
      <c r="AL23" s="22">
        <f t="shared" ref="AL23:AO86" si="13">B23+F23+J23+N23+R23+V23+Z23+AD23+AH23</f>
        <v>1116036.4496956335</v>
      </c>
      <c r="AM23" s="22">
        <f t="shared" si="1"/>
        <v>2590.3424298009622</v>
      </c>
      <c r="AN23" s="22">
        <f t="shared" si="1"/>
        <v>2666.9083375285718</v>
      </c>
      <c r="AO23" s="23">
        <f t="shared" si="1"/>
        <v>5257.250767329534</v>
      </c>
    </row>
    <row r="24" spans="1:41" x14ac:dyDescent="0.25">
      <c r="A24" s="7">
        <v>3</v>
      </c>
      <c r="B24" s="56">
        <f t="shared" ref="B24:B87" si="14">B23-C23</f>
        <v>370506.0746538167</v>
      </c>
      <c r="C24" s="57">
        <f t="shared" ref="C24:C87" si="15">E24-D24</f>
        <v>1081.7816402670501</v>
      </c>
      <c r="D24" s="57">
        <f t="shared" ref="D24:D87" si="16">C$9*B24</f>
        <v>339.63056843266531</v>
      </c>
      <c r="E24" s="58">
        <f t="shared" si="2"/>
        <v>1421.4122086997154</v>
      </c>
      <c r="F24" s="56">
        <f t="shared" ref="F24:F87" si="17">F23-G23</f>
        <v>0</v>
      </c>
      <c r="G24" s="57">
        <f t="shared" ref="G24:G87" si="18">I24-H24</f>
        <v>0</v>
      </c>
      <c r="H24" s="57">
        <f t="shared" ref="H24:H87" si="19">G$9*F24</f>
        <v>0</v>
      </c>
      <c r="I24" s="58">
        <f t="shared" si="3"/>
        <v>0</v>
      </c>
      <c r="J24" s="56">
        <f t="shared" ref="J24:J87" si="20">J23-K23</f>
        <v>371214.55102897185</v>
      </c>
      <c r="K24" s="57">
        <f t="shared" ref="K24:K87" si="21">M24-L24</f>
        <v>729.69012141314397</v>
      </c>
      <c r="L24" s="57">
        <f t="shared" ref="L24:L87" si="22">K$9*J24</f>
        <v>1237.3818367632396</v>
      </c>
      <c r="M24" s="58">
        <f t="shared" si="4"/>
        <v>1967.0719581763835</v>
      </c>
      <c r="N24" s="56">
        <f t="shared" ref="N24:N87" si="23">N23-O23</f>
        <v>0</v>
      </c>
      <c r="O24" s="57">
        <f t="shared" ref="O24:O87" si="24">Q24-P24</f>
        <v>0</v>
      </c>
      <c r="P24" s="59">
        <f t="shared" ref="P24:P87" si="25">O$9*N24</f>
        <v>0</v>
      </c>
      <c r="Q24" s="58">
        <f t="shared" si="5"/>
        <v>0</v>
      </c>
      <c r="R24" s="84">
        <f t="shared" ref="R24:R87" si="26">(R23-S23)*(1+S$11)</f>
        <v>372345.02405234915</v>
      </c>
      <c r="S24" s="85">
        <f t="shared" ref="S24:S87" si="27">IF(R24&gt;1,U24-T24,0)</f>
        <v>785.87489130150584</v>
      </c>
      <c r="T24" s="86">
        <f t="shared" si="6"/>
        <v>1086.006320152685</v>
      </c>
      <c r="U24" s="87">
        <f t="shared" ref="U24:U87" si="28">IF(R24&lt;1,0,U23*(1+S$11))</f>
        <v>1871.8812114541909</v>
      </c>
      <c r="V24" s="84">
        <f t="shared" ref="V24:V87" si="29">(V23-W23)*(1+W$11)</f>
        <v>0</v>
      </c>
      <c r="W24" s="85">
        <f t="shared" ref="W24:W87" si="30">IF(V24&gt;1,Y24-X24,0)</f>
        <v>0</v>
      </c>
      <c r="X24" s="86">
        <f t="shared" si="7"/>
        <v>0</v>
      </c>
      <c r="Y24" s="87">
        <f t="shared" ref="Y24:Y87" si="31">IF(V24&lt;1,0,Y23*(1+W$11))</f>
        <v>0</v>
      </c>
      <c r="Z24" s="101">
        <f t="shared" ref="Z24:Z87" si="32">(Z23-AA23)*(1+AA$11)</f>
        <v>0</v>
      </c>
      <c r="AA24" s="85">
        <f t="shared" ref="AA24:AA87" si="33">IF(Z24&gt;1,AC24-AB24,0)</f>
        <v>0</v>
      </c>
      <c r="AB24" s="86">
        <f t="shared" si="8"/>
        <v>0</v>
      </c>
      <c r="AC24" s="87">
        <f t="shared" ref="AC24:AC87" si="34">IF(Z24&lt;1,0,AC23*(1+AA$11))</f>
        <v>0</v>
      </c>
      <c r="AD24" s="132">
        <f>IF(A24&lt;=AE$7,(1+AE$11)*AD23,0)</f>
        <v>0</v>
      </c>
      <c r="AE24" s="132">
        <f t="shared" si="9"/>
        <v>0</v>
      </c>
      <c r="AF24" s="132">
        <f t="shared" ref="AF24:AF87" si="35">IF(A24&lt;=AE$7,AE$9*AD24,0)</f>
        <v>0</v>
      </c>
      <c r="AG24" s="133">
        <f t="shared" si="10"/>
        <v>0</v>
      </c>
      <c r="AH24" s="124">
        <f t="shared" ref="AH24:AH87" si="36">IF(A24&lt;=AI$7,AH23*(1+AI$9)*(1+AI$11),0)</f>
        <v>0</v>
      </c>
      <c r="AI24" s="125">
        <f t="shared" si="11"/>
        <v>0</v>
      </c>
      <c r="AJ24" s="125">
        <v>0</v>
      </c>
      <c r="AK24" s="126">
        <f t="shared" si="12"/>
        <v>0</v>
      </c>
      <c r="AL24" s="22">
        <f t="shared" si="13"/>
        <v>1114065.6497351378</v>
      </c>
      <c r="AM24" s="22">
        <f t="shared" si="1"/>
        <v>2597.3466529816997</v>
      </c>
      <c r="AN24" s="22">
        <f t="shared" si="1"/>
        <v>2663.0187253485901</v>
      </c>
      <c r="AO24" s="23">
        <f t="shared" si="1"/>
        <v>5260.3653783302898</v>
      </c>
    </row>
    <row r="25" spans="1:41" x14ac:dyDescent="0.25">
      <c r="A25" s="7">
        <v>4</v>
      </c>
      <c r="B25" s="56">
        <f t="shared" si="14"/>
        <v>369424.29301354964</v>
      </c>
      <c r="C25" s="57">
        <f t="shared" si="15"/>
        <v>1082.7732734372948</v>
      </c>
      <c r="D25" s="57">
        <f t="shared" si="16"/>
        <v>338.63893526242049</v>
      </c>
      <c r="E25" s="58">
        <f t="shared" si="2"/>
        <v>1421.4122086997154</v>
      </c>
      <c r="F25" s="56">
        <f t="shared" si="17"/>
        <v>0</v>
      </c>
      <c r="G25" s="57">
        <f t="shared" si="18"/>
        <v>0</v>
      </c>
      <c r="H25" s="57">
        <f t="shared" si="19"/>
        <v>0</v>
      </c>
      <c r="I25" s="58">
        <f t="shared" si="3"/>
        <v>0</v>
      </c>
      <c r="J25" s="56">
        <f t="shared" si="20"/>
        <v>370484.8609075587</v>
      </c>
      <c r="K25" s="57">
        <f t="shared" si="21"/>
        <v>732.1224218178545</v>
      </c>
      <c r="L25" s="57">
        <f t="shared" si="22"/>
        <v>1234.949536358529</v>
      </c>
      <c r="M25" s="58">
        <f t="shared" si="4"/>
        <v>1967.0719581763835</v>
      </c>
      <c r="N25" s="56">
        <f t="shared" si="23"/>
        <v>0</v>
      </c>
      <c r="O25" s="57">
        <f t="shared" si="24"/>
        <v>0</v>
      </c>
      <c r="P25" s="59">
        <f t="shared" si="25"/>
        <v>0</v>
      </c>
      <c r="Q25" s="58">
        <f t="shared" si="5"/>
        <v>0</v>
      </c>
      <c r="R25" s="84">
        <f t="shared" si="26"/>
        <v>372178.41440964938</v>
      </c>
      <c r="S25" s="85">
        <f t="shared" si="27"/>
        <v>789.48063811180396</v>
      </c>
      <c r="T25" s="86">
        <f t="shared" si="6"/>
        <v>1085.5203753614774</v>
      </c>
      <c r="U25" s="87">
        <f t="shared" si="28"/>
        <v>1875.0010134732813</v>
      </c>
      <c r="V25" s="84">
        <f t="shared" si="29"/>
        <v>0</v>
      </c>
      <c r="W25" s="85">
        <f t="shared" si="30"/>
        <v>0</v>
      </c>
      <c r="X25" s="86">
        <f t="shared" si="7"/>
        <v>0</v>
      </c>
      <c r="Y25" s="87">
        <f t="shared" si="31"/>
        <v>0</v>
      </c>
      <c r="Z25" s="101">
        <f t="shared" si="32"/>
        <v>0</v>
      </c>
      <c r="AA25" s="85">
        <f t="shared" si="33"/>
        <v>0</v>
      </c>
      <c r="AB25" s="86">
        <f t="shared" si="8"/>
        <v>0</v>
      </c>
      <c r="AC25" s="87">
        <f t="shared" si="34"/>
        <v>0</v>
      </c>
      <c r="AD25" s="132">
        <f t="shared" ref="AD25:AD88" si="37">IF(A25&lt;=AE$7,(1+AE$11)*AD24,0)</f>
        <v>0</v>
      </c>
      <c r="AE25" s="132">
        <f t="shared" si="9"/>
        <v>0</v>
      </c>
      <c r="AF25" s="132">
        <f t="shared" si="35"/>
        <v>0</v>
      </c>
      <c r="AG25" s="133">
        <f t="shared" si="10"/>
        <v>0</v>
      </c>
      <c r="AH25" s="124">
        <f t="shared" si="36"/>
        <v>0</v>
      </c>
      <c r="AI25" s="125">
        <f t="shared" si="11"/>
        <v>0</v>
      </c>
      <c r="AJ25" s="125">
        <v>0</v>
      </c>
      <c r="AK25" s="126">
        <f t="shared" si="12"/>
        <v>0</v>
      </c>
      <c r="AL25" s="22">
        <f t="shared" si="13"/>
        <v>1112087.5683307578</v>
      </c>
      <c r="AM25" s="22">
        <f t="shared" si="1"/>
        <v>2604.3763333669531</v>
      </c>
      <c r="AN25" s="22">
        <f t="shared" si="1"/>
        <v>2659.1088469824272</v>
      </c>
      <c r="AO25" s="23">
        <f t="shared" si="1"/>
        <v>5263.4851803493802</v>
      </c>
    </row>
    <row r="26" spans="1:41" x14ac:dyDescent="0.25">
      <c r="A26" s="7">
        <v>5</v>
      </c>
      <c r="B26" s="56">
        <f t="shared" si="14"/>
        <v>368341.51974011236</v>
      </c>
      <c r="C26" s="57">
        <f t="shared" si="15"/>
        <v>1083.7658156046123</v>
      </c>
      <c r="D26" s="57">
        <f t="shared" si="16"/>
        <v>337.64639309510301</v>
      </c>
      <c r="E26" s="58">
        <f t="shared" si="2"/>
        <v>1421.4122086997154</v>
      </c>
      <c r="F26" s="56">
        <f t="shared" si="17"/>
        <v>0</v>
      </c>
      <c r="G26" s="57">
        <f t="shared" si="18"/>
        <v>0</v>
      </c>
      <c r="H26" s="57">
        <f t="shared" si="19"/>
        <v>0</v>
      </c>
      <c r="I26" s="58">
        <f t="shared" si="3"/>
        <v>0</v>
      </c>
      <c r="J26" s="56">
        <f t="shared" si="20"/>
        <v>369752.73848574085</v>
      </c>
      <c r="K26" s="57">
        <f t="shared" si="21"/>
        <v>734.56282989058059</v>
      </c>
      <c r="L26" s="57">
        <f t="shared" si="22"/>
        <v>1232.5091282858029</v>
      </c>
      <c r="M26" s="58">
        <f t="shared" si="4"/>
        <v>1967.0719581763835</v>
      </c>
      <c r="N26" s="56">
        <f t="shared" si="23"/>
        <v>0</v>
      </c>
      <c r="O26" s="57">
        <f t="shared" si="24"/>
        <v>0</v>
      </c>
      <c r="P26" s="59">
        <f t="shared" si="25"/>
        <v>0</v>
      </c>
      <c r="Q26" s="58">
        <f t="shared" si="5"/>
        <v>0</v>
      </c>
      <c r="R26" s="84">
        <f t="shared" si="26"/>
        <v>372007.91532782349</v>
      </c>
      <c r="S26" s="85">
        <f t="shared" si="27"/>
        <v>793.10292878958489</v>
      </c>
      <c r="T26" s="86">
        <f t="shared" si="6"/>
        <v>1085.0230863728186</v>
      </c>
      <c r="U26" s="87">
        <f t="shared" si="28"/>
        <v>1878.1260151624035</v>
      </c>
      <c r="V26" s="84">
        <f t="shared" si="29"/>
        <v>0</v>
      </c>
      <c r="W26" s="85">
        <f t="shared" si="30"/>
        <v>0</v>
      </c>
      <c r="X26" s="86">
        <f t="shared" si="7"/>
        <v>0</v>
      </c>
      <c r="Y26" s="87">
        <f t="shared" si="31"/>
        <v>0</v>
      </c>
      <c r="Z26" s="101">
        <f t="shared" si="32"/>
        <v>0</v>
      </c>
      <c r="AA26" s="85">
        <f t="shared" si="33"/>
        <v>0</v>
      </c>
      <c r="AB26" s="86">
        <f t="shared" si="8"/>
        <v>0</v>
      </c>
      <c r="AC26" s="87">
        <f t="shared" si="34"/>
        <v>0</v>
      </c>
      <c r="AD26" s="132">
        <f t="shared" si="37"/>
        <v>0</v>
      </c>
      <c r="AE26" s="132">
        <f t="shared" si="9"/>
        <v>0</v>
      </c>
      <c r="AF26" s="132">
        <f t="shared" si="35"/>
        <v>0</v>
      </c>
      <c r="AG26" s="133">
        <f t="shared" si="10"/>
        <v>0</v>
      </c>
      <c r="AH26" s="124">
        <f t="shared" si="36"/>
        <v>0</v>
      </c>
      <c r="AI26" s="125">
        <f t="shared" si="11"/>
        <v>0</v>
      </c>
      <c r="AJ26" s="125">
        <v>0</v>
      </c>
      <c r="AK26" s="126">
        <f t="shared" si="12"/>
        <v>0</v>
      </c>
      <c r="AL26" s="22">
        <f t="shared" si="13"/>
        <v>1110102.1735536768</v>
      </c>
      <c r="AM26" s="22">
        <f t="shared" si="1"/>
        <v>2611.4315742847775</v>
      </c>
      <c r="AN26" s="22">
        <f t="shared" si="1"/>
        <v>2655.1786077537245</v>
      </c>
      <c r="AO26" s="23">
        <f t="shared" si="1"/>
        <v>5266.6101820385029</v>
      </c>
    </row>
    <row r="27" spans="1:41" x14ac:dyDescent="0.25">
      <c r="A27" s="7">
        <v>6</v>
      </c>
      <c r="B27" s="56">
        <f t="shared" si="14"/>
        <v>367257.75392450776</v>
      </c>
      <c r="C27" s="57">
        <f t="shared" si="15"/>
        <v>1084.75926760225</v>
      </c>
      <c r="D27" s="57">
        <f t="shared" si="16"/>
        <v>336.65294109746543</v>
      </c>
      <c r="E27" s="58">
        <f t="shared" si="2"/>
        <v>1421.4122086997154</v>
      </c>
      <c r="F27" s="56">
        <f t="shared" si="17"/>
        <v>0</v>
      </c>
      <c r="G27" s="57">
        <f t="shared" si="18"/>
        <v>0</v>
      </c>
      <c r="H27" s="57">
        <f t="shared" si="19"/>
        <v>0</v>
      </c>
      <c r="I27" s="58">
        <f t="shared" si="3"/>
        <v>0</v>
      </c>
      <c r="J27" s="56">
        <f t="shared" si="20"/>
        <v>369018.17565585027</v>
      </c>
      <c r="K27" s="57">
        <f t="shared" si="21"/>
        <v>737.01137265688249</v>
      </c>
      <c r="L27" s="57">
        <f t="shared" si="22"/>
        <v>1230.060585519501</v>
      </c>
      <c r="M27" s="58">
        <f t="shared" si="4"/>
        <v>1967.0719581763835</v>
      </c>
      <c r="N27" s="56">
        <f t="shared" si="23"/>
        <v>0</v>
      </c>
      <c r="O27" s="57">
        <f t="shared" si="24"/>
        <v>0</v>
      </c>
      <c r="P27" s="59">
        <f t="shared" si="25"/>
        <v>0</v>
      </c>
      <c r="Q27" s="58">
        <f t="shared" si="5"/>
        <v>0</v>
      </c>
      <c r="R27" s="84">
        <f t="shared" si="26"/>
        <v>371833.5037530323</v>
      </c>
      <c r="S27" s="85">
        <f t="shared" si="27"/>
        <v>796.74183924133013</v>
      </c>
      <c r="T27" s="86">
        <f t="shared" si="6"/>
        <v>1084.5143859463442</v>
      </c>
      <c r="U27" s="87">
        <f t="shared" si="28"/>
        <v>1881.2562251876743</v>
      </c>
      <c r="V27" s="84">
        <f t="shared" si="29"/>
        <v>0</v>
      </c>
      <c r="W27" s="85">
        <f t="shared" si="30"/>
        <v>0</v>
      </c>
      <c r="X27" s="86">
        <f t="shared" si="7"/>
        <v>0</v>
      </c>
      <c r="Y27" s="87">
        <f t="shared" si="31"/>
        <v>0</v>
      </c>
      <c r="Z27" s="101">
        <f t="shared" si="32"/>
        <v>0</v>
      </c>
      <c r="AA27" s="85">
        <f t="shared" si="33"/>
        <v>0</v>
      </c>
      <c r="AB27" s="86">
        <f t="shared" si="8"/>
        <v>0</v>
      </c>
      <c r="AC27" s="87">
        <f t="shared" si="34"/>
        <v>0</v>
      </c>
      <c r="AD27" s="132">
        <f t="shared" si="37"/>
        <v>0</v>
      </c>
      <c r="AE27" s="132">
        <f t="shared" si="9"/>
        <v>0</v>
      </c>
      <c r="AF27" s="132">
        <f t="shared" si="35"/>
        <v>0</v>
      </c>
      <c r="AG27" s="133">
        <f t="shared" si="10"/>
        <v>0</v>
      </c>
      <c r="AH27" s="124">
        <f t="shared" si="36"/>
        <v>0</v>
      </c>
      <c r="AI27" s="125">
        <f t="shared" si="11"/>
        <v>0</v>
      </c>
      <c r="AJ27" s="125">
        <v>0</v>
      </c>
      <c r="AK27" s="126">
        <f t="shared" si="12"/>
        <v>0</v>
      </c>
      <c r="AL27" s="22">
        <f t="shared" si="13"/>
        <v>1108109.4333333904</v>
      </c>
      <c r="AM27" s="22">
        <f t="shared" si="1"/>
        <v>2618.5124795004626</v>
      </c>
      <c r="AN27" s="22">
        <f t="shared" si="1"/>
        <v>2651.2279125633104</v>
      </c>
      <c r="AO27" s="23">
        <f t="shared" si="1"/>
        <v>5269.7403920637735</v>
      </c>
    </row>
    <row r="28" spans="1:41" x14ac:dyDescent="0.25">
      <c r="A28" s="7">
        <v>7</v>
      </c>
      <c r="B28" s="56">
        <f t="shared" si="14"/>
        <v>366172.99465690553</v>
      </c>
      <c r="C28" s="57">
        <f t="shared" si="15"/>
        <v>1085.7536302642186</v>
      </c>
      <c r="D28" s="57">
        <f t="shared" si="16"/>
        <v>335.65857843549674</v>
      </c>
      <c r="E28" s="58">
        <f t="shared" si="2"/>
        <v>1421.4122086997154</v>
      </c>
      <c r="F28" s="56">
        <f t="shared" si="17"/>
        <v>0</v>
      </c>
      <c r="G28" s="57">
        <f t="shared" si="18"/>
        <v>0</v>
      </c>
      <c r="H28" s="57">
        <f t="shared" si="19"/>
        <v>0</v>
      </c>
      <c r="I28" s="58">
        <f t="shared" si="3"/>
        <v>0</v>
      </c>
      <c r="J28" s="56">
        <f t="shared" si="20"/>
        <v>368281.16428319336</v>
      </c>
      <c r="K28" s="57">
        <f t="shared" si="21"/>
        <v>739.46807723240568</v>
      </c>
      <c r="L28" s="57">
        <f t="shared" si="22"/>
        <v>1227.6038809439779</v>
      </c>
      <c r="M28" s="58">
        <f t="shared" si="4"/>
        <v>1967.0719581763835</v>
      </c>
      <c r="N28" s="56">
        <f t="shared" si="23"/>
        <v>0</v>
      </c>
      <c r="O28" s="57">
        <f t="shared" si="24"/>
        <v>0</v>
      </c>
      <c r="P28" s="59">
        <f t="shared" si="25"/>
        <v>0</v>
      </c>
      <c r="Q28" s="58">
        <f t="shared" si="5"/>
        <v>0</v>
      </c>
      <c r="R28" s="84">
        <f t="shared" si="26"/>
        <v>371655.15651698061</v>
      </c>
      <c r="S28" s="85">
        <f t="shared" si="27"/>
        <v>800.3974457217937</v>
      </c>
      <c r="T28" s="86">
        <f t="shared" si="6"/>
        <v>1083.9942065078601</v>
      </c>
      <c r="U28" s="87">
        <f t="shared" si="28"/>
        <v>1884.3916522296538</v>
      </c>
      <c r="V28" s="84">
        <f t="shared" si="29"/>
        <v>0</v>
      </c>
      <c r="W28" s="85">
        <f t="shared" si="30"/>
        <v>0</v>
      </c>
      <c r="X28" s="86">
        <f t="shared" si="7"/>
        <v>0</v>
      </c>
      <c r="Y28" s="87">
        <f t="shared" si="31"/>
        <v>0</v>
      </c>
      <c r="Z28" s="101">
        <f t="shared" si="32"/>
        <v>0</v>
      </c>
      <c r="AA28" s="85">
        <f t="shared" si="33"/>
        <v>0</v>
      </c>
      <c r="AB28" s="86">
        <f t="shared" si="8"/>
        <v>0</v>
      </c>
      <c r="AC28" s="87">
        <f t="shared" si="34"/>
        <v>0</v>
      </c>
      <c r="AD28" s="132">
        <f t="shared" si="37"/>
        <v>0</v>
      </c>
      <c r="AE28" s="132">
        <f t="shared" si="9"/>
        <v>0</v>
      </c>
      <c r="AF28" s="132">
        <f t="shared" si="35"/>
        <v>0</v>
      </c>
      <c r="AG28" s="133">
        <f t="shared" si="10"/>
        <v>0</v>
      </c>
      <c r="AH28" s="124">
        <f t="shared" si="36"/>
        <v>0</v>
      </c>
      <c r="AI28" s="125">
        <f t="shared" si="11"/>
        <v>0</v>
      </c>
      <c r="AJ28" s="125">
        <v>0</v>
      </c>
      <c r="AK28" s="126">
        <f t="shared" si="12"/>
        <v>0</v>
      </c>
      <c r="AL28" s="22">
        <f t="shared" si="13"/>
        <v>1106109.3154570796</v>
      </c>
      <c r="AM28" s="22">
        <f t="shared" si="1"/>
        <v>2625.619153218418</v>
      </c>
      <c r="AN28" s="22">
        <f t="shared" si="1"/>
        <v>2647.2566658873347</v>
      </c>
      <c r="AO28" s="23">
        <f t="shared" si="1"/>
        <v>5272.8758191057532</v>
      </c>
    </row>
    <row r="29" spans="1:41" x14ac:dyDescent="0.25">
      <c r="A29" s="7">
        <v>8</v>
      </c>
      <c r="B29" s="56">
        <f t="shared" si="14"/>
        <v>365087.24102664134</v>
      </c>
      <c r="C29" s="57">
        <f t="shared" si="15"/>
        <v>1086.7489044252943</v>
      </c>
      <c r="D29" s="57">
        <f t="shared" si="16"/>
        <v>334.66330427442119</v>
      </c>
      <c r="E29" s="58">
        <f t="shared" si="2"/>
        <v>1421.4122086997154</v>
      </c>
      <c r="F29" s="56">
        <f t="shared" si="17"/>
        <v>0</v>
      </c>
      <c r="G29" s="57">
        <f t="shared" si="18"/>
        <v>0</v>
      </c>
      <c r="H29" s="57">
        <f t="shared" si="19"/>
        <v>0</v>
      </c>
      <c r="I29" s="58">
        <f t="shared" si="3"/>
        <v>0</v>
      </c>
      <c r="J29" s="56">
        <f t="shared" si="20"/>
        <v>367541.69620596094</v>
      </c>
      <c r="K29" s="57">
        <f t="shared" si="21"/>
        <v>741.93297082318031</v>
      </c>
      <c r="L29" s="57">
        <f t="shared" si="22"/>
        <v>1225.1389873532032</v>
      </c>
      <c r="M29" s="58">
        <f t="shared" si="4"/>
        <v>1967.0719581763835</v>
      </c>
      <c r="N29" s="56">
        <f t="shared" si="23"/>
        <v>0</v>
      </c>
      <c r="O29" s="57">
        <f t="shared" si="24"/>
        <v>0</v>
      </c>
      <c r="P29" s="59">
        <f t="shared" si="25"/>
        <v>0</v>
      </c>
      <c r="Q29" s="58">
        <f t="shared" si="5"/>
        <v>0</v>
      </c>
      <c r="R29" s="84">
        <f t="shared" si="26"/>
        <v>371472.85033637763</v>
      </c>
      <c r="S29" s="85">
        <f t="shared" si="27"/>
        <v>804.06982483560205</v>
      </c>
      <c r="T29" s="86">
        <f t="shared" si="6"/>
        <v>1083.462480147768</v>
      </c>
      <c r="U29" s="87">
        <f t="shared" si="28"/>
        <v>1887.5323049833701</v>
      </c>
      <c r="V29" s="84">
        <f t="shared" si="29"/>
        <v>0</v>
      </c>
      <c r="W29" s="85">
        <f t="shared" si="30"/>
        <v>0</v>
      </c>
      <c r="X29" s="86">
        <f t="shared" si="7"/>
        <v>0</v>
      </c>
      <c r="Y29" s="87">
        <f t="shared" si="31"/>
        <v>0</v>
      </c>
      <c r="Z29" s="101">
        <f t="shared" si="32"/>
        <v>0</v>
      </c>
      <c r="AA29" s="85">
        <f t="shared" si="33"/>
        <v>0</v>
      </c>
      <c r="AB29" s="86">
        <f t="shared" si="8"/>
        <v>0</v>
      </c>
      <c r="AC29" s="87">
        <f t="shared" si="34"/>
        <v>0</v>
      </c>
      <c r="AD29" s="132">
        <f t="shared" si="37"/>
        <v>0</v>
      </c>
      <c r="AE29" s="132">
        <f t="shared" si="9"/>
        <v>0</v>
      </c>
      <c r="AF29" s="132">
        <f t="shared" si="35"/>
        <v>0</v>
      </c>
      <c r="AG29" s="133">
        <f t="shared" si="10"/>
        <v>0</v>
      </c>
      <c r="AH29" s="124">
        <f t="shared" si="36"/>
        <v>0</v>
      </c>
      <c r="AI29" s="125">
        <f t="shared" si="11"/>
        <v>0</v>
      </c>
      <c r="AJ29" s="125">
        <v>0</v>
      </c>
      <c r="AK29" s="126">
        <f t="shared" si="12"/>
        <v>0</v>
      </c>
      <c r="AL29" s="22">
        <f t="shared" si="13"/>
        <v>1104101.7875689799</v>
      </c>
      <c r="AM29" s="22">
        <f t="shared" si="1"/>
        <v>2632.7517000840767</v>
      </c>
      <c r="AN29" s="22">
        <f t="shared" si="1"/>
        <v>2643.2647717753925</v>
      </c>
      <c r="AO29" s="23">
        <f t="shared" si="1"/>
        <v>5276.0164718594697</v>
      </c>
    </row>
    <row r="30" spans="1:41" x14ac:dyDescent="0.25">
      <c r="A30" s="7">
        <v>9</v>
      </c>
      <c r="B30" s="56">
        <f t="shared" si="14"/>
        <v>364000.49212221603</v>
      </c>
      <c r="C30" s="57">
        <f t="shared" si="15"/>
        <v>1087.7450909210174</v>
      </c>
      <c r="D30" s="57">
        <f t="shared" si="16"/>
        <v>333.66711777869801</v>
      </c>
      <c r="E30" s="58">
        <f t="shared" si="2"/>
        <v>1421.4122086997154</v>
      </c>
      <c r="F30" s="56">
        <f t="shared" si="17"/>
        <v>0</v>
      </c>
      <c r="G30" s="57">
        <f t="shared" si="18"/>
        <v>0</v>
      </c>
      <c r="H30" s="57">
        <f t="shared" si="19"/>
        <v>0</v>
      </c>
      <c r="I30" s="58">
        <f t="shared" si="3"/>
        <v>0</v>
      </c>
      <c r="J30" s="56">
        <f t="shared" si="20"/>
        <v>366799.76323513774</v>
      </c>
      <c r="K30" s="57">
        <f t="shared" si="21"/>
        <v>744.40608072592431</v>
      </c>
      <c r="L30" s="57">
        <f t="shared" si="22"/>
        <v>1222.6658774504592</v>
      </c>
      <c r="M30" s="58">
        <f t="shared" si="4"/>
        <v>1967.0719581763835</v>
      </c>
      <c r="N30" s="56">
        <f t="shared" si="23"/>
        <v>0</v>
      </c>
      <c r="O30" s="57">
        <f t="shared" si="24"/>
        <v>0</v>
      </c>
      <c r="P30" s="59">
        <f t="shared" si="25"/>
        <v>0</v>
      </c>
      <c r="Q30" s="58">
        <f t="shared" si="5"/>
        <v>0</v>
      </c>
      <c r="R30" s="84">
        <f t="shared" si="26"/>
        <v>371286.56181239465</v>
      </c>
      <c r="S30" s="85">
        <f t="shared" si="27"/>
        <v>807.7590535388581</v>
      </c>
      <c r="T30" s="86">
        <f t="shared" si="6"/>
        <v>1082.9191386194843</v>
      </c>
      <c r="U30" s="87">
        <f t="shared" si="28"/>
        <v>1890.6781921583424</v>
      </c>
      <c r="V30" s="84">
        <f t="shared" si="29"/>
        <v>0</v>
      </c>
      <c r="W30" s="85">
        <f t="shared" si="30"/>
        <v>0</v>
      </c>
      <c r="X30" s="86">
        <f t="shared" si="7"/>
        <v>0</v>
      </c>
      <c r="Y30" s="87">
        <f t="shared" si="31"/>
        <v>0</v>
      </c>
      <c r="Z30" s="101">
        <f t="shared" si="32"/>
        <v>0</v>
      </c>
      <c r="AA30" s="85">
        <f t="shared" si="33"/>
        <v>0</v>
      </c>
      <c r="AB30" s="86">
        <f t="shared" si="8"/>
        <v>0</v>
      </c>
      <c r="AC30" s="87">
        <f t="shared" si="34"/>
        <v>0</v>
      </c>
      <c r="AD30" s="132">
        <f t="shared" si="37"/>
        <v>0</v>
      </c>
      <c r="AE30" s="132">
        <f t="shared" si="9"/>
        <v>0</v>
      </c>
      <c r="AF30" s="132">
        <f t="shared" si="35"/>
        <v>0</v>
      </c>
      <c r="AG30" s="133">
        <f t="shared" si="10"/>
        <v>0</v>
      </c>
      <c r="AH30" s="124">
        <f t="shared" si="36"/>
        <v>0</v>
      </c>
      <c r="AI30" s="125">
        <f t="shared" si="11"/>
        <v>0</v>
      </c>
      <c r="AJ30" s="125">
        <v>0</v>
      </c>
      <c r="AK30" s="126">
        <f t="shared" si="12"/>
        <v>0</v>
      </c>
      <c r="AL30" s="22">
        <f t="shared" si="13"/>
        <v>1102086.8171697482</v>
      </c>
      <c r="AM30" s="22">
        <f t="shared" si="1"/>
        <v>2639.9102251857998</v>
      </c>
      <c r="AN30" s="22">
        <f t="shared" si="1"/>
        <v>2639.2521338486413</v>
      </c>
      <c r="AO30" s="23">
        <f t="shared" si="1"/>
        <v>5279.1623590344416</v>
      </c>
    </row>
    <row r="31" spans="1:41" x14ac:dyDescent="0.25">
      <c r="A31" s="7">
        <v>10</v>
      </c>
      <c r="B31" s="56">
        <f t="shared" si="14"/>
        <v>362912.74703129503</v>
      </c>
      <c r="C31" s="57">
        <f t="shared" si="15"/>
        <v>1088.7421905876949</v>
      </c>
      <c r="D31" s="57">
        <f t="shared" si="16"/>
        <v>332.67001811202044</v>
      </c>
      <c r="E31" s="58">
        <f t="shared" si="2"/>
        <v>1421.4122086997154</v>
      </c>
      <c r="F31" s="56">
        <f t="shared" si="17"/>
        <v>0</v>
      </c>
      <c r="G31" s="57">
        <f t="shared" si="18"/>
        <v>0</v>
      </c>
      <c r="H31" s="57">
        <f t="shared" si="19"/>
        <v>0</v>
      </c>
      <c r="I31" s="58">
        <f t="shared" si="3"/>
        <v>0</v>
      </c>
      <c r="J31" s="56">
        <f t="shared" si="20"/>
        <v>366055.35715441179</v>
      </c>
      <c r="K31" s="57">
        <f t="shared" si="21"/>
        <v>746.88743432834417</v>
      </c>
      <c r="L31" s="57">
        <f t="shared" si="22"/>
        <v>1220.1845238480394</v>
      </c>
      <c r="M31" s="58">
        <f t="shared" si="4"/>
        <v>1967.0719581763835</v>
      </c>
      <c r="N31" s="56">
        <f t="shared" si="23"/>
        <v>0</v>
      </c>
      <c r="O31" s="57">
        <f t="shared" si="24"/>
        <v>0</v>
      </c>
      <c r="P31" s="59">
        <f t="shared" si="25"/>
        <v>0</v>
      </c>
      <c r="Q31" s="58">
        <f t="shared" si="5"/>
        <v>0</v>
      </c>
      <c r="R31" s="84">
        <f t="shared" si="26"/>
        <v>371096.26743012056</v>
      </c>
      <c r="S31" s="85">
        <f t="shared" si="27"/>
        <v>811.46520914075472</v>
      </c>
      <c r="T31" s="86">
        <f t="shared" si="6"/>
        <v>1082.3641133378517</v>
      </c>
      <c r="U31" s="87">
        <f t="shared" si="28"/>
        <v>1893.8293224786064</v>
      </c>
      <c r="V31" s="84">
        <f t="shared" si="29"/>
        <v>0</v>
      </c>
      <c r="W31" s="85">
        <f t="shared" si="30"/>
        <v>0</v>
      </c>
      <c r="X31" s="86">
        <f t="shared" si="7"/>
        <v>0</v>
      </c>
      <c r="Y31" s="87">
        <f t="shared" si="31"/>
        <v>0</v>
      </c>
      <c r="Z31" s="101">
        <f t="shared" si="32"/>
        <v>0</v>
      </c>
      <c r="AA31" s="85">
        <f t="shared" si="33"/>
        <v>0</v>
      </c>
      <c r="AB31" s="86">
        <f t="shared" si="8"/>
        <v>0</v>
      </c>
      <c r="AC31" s="87">
        <f t="shared" si="34"/>
        <v>0</v>
      </c>
      <c r="AD31" s="132">
        <f t="shared" si="37"/>
        <v>0</v>
      </c>
      <c r="AE31" s="132">
        <f t="shared" si="9"/>
        <v>0</v>
      </c>
      <c r="AF31" s="132">
        <f t="shared" si="35"/>
        <v>0</v>
      </c>
      <c r="AG31" s="133">
        <f t="shared" si="10"/>
        <v>0</v>
      </c>
      <c r="AH31" s="124">
        <f t="shared" si="36"/>
        <v>0</v>
      </c>
      <c r="AI31" s="125">
        <f t="shared" si="11"/>
        <v>0</v>
      </c>
      <c r="AJ31" s="125">
        <v>0</v>
      </c>
      <c r="AK31" s="126">
        <f t="shared" si="12"/>
        <v>0</v>
      </c>
      <c r="AL31" s="22">
        <f t="shared" si="13"/>
        <v>1100064.3716158273</v>
      </c>
      <c r="AM31" s="22">
        <f t="shared" si="1"/>
        <v>2647.0948340567938</v>
      </c>
      <c r="AN31" s="22">
        <f t="shared" si="1"/>
        <v>2635.2186552979115</v>
      </c>
      <c r="AO31" s="23">
        <f t="shared" si="1"/>
        <v>5282.3134893547058</v>
      </c>
    </row>
    <row r="32" spans="1:41" x14ac:dyDescent="0.25">
      <c r="A32" s="7">
        <v>11</v>
      </c>
      <c r="B32" s="56">
        <f t="shared" si="14"/>
        <v>361824.00484070735</v>
      </c>
      <c r="C32" s="57">
        <f t="shared" si="15"/>
        <v>1089.7402042624003</v>
      </c>
      <c r="D32" s="57">
        <f t="shared" si="16"/>
        <v>331.67200443731508</v>
      </c>
      <c r="E32" s="58">
        <f t="shared" si="2"/>
        <v>1421.4122086997154</v>
      </c>
      <c r="F32" s="56">
        <f t="shared" si="17"/>
        <v>0</v>
      </c>
      <c r="G32" s="57">
        <f t="shared" si="18"/>
        <v>0</v>
      </c>
      <c r="H32" s="57">
        <f t="shared" si="19"/>
        <v>0</v>
      </c>
      <c r="I32" s="58">
        <f t="shared" si="3"/>
        <v>0</v>
      </c>
      <c r="J32" s="56">
        <f t="shared" si="20"/>
        <v>365308.46972008346</v>
      </c>
      <c r="K32" s="57">
        <f t="shared" si="21"/>
        <v>749.37705910943851</v>
      </c>
      <c r="L32" s="57">
        <f t="shared" si="22"/>
        <v>1217.694899066945</v>
      </c>
      <c r="M32" s="58">
        <f t="shared" si="4"/>
        <v>1967.0719581763835</v>
      </c>
      <c r="N32" s="56">
        <f t="shared" si="23"/>
        <v>0</v>
      </c>
      <c r="O32" s="57">
        <f t="shared" si="24"/>
        <v>0</v>
      </c>
      <c r="P32" s="57">
        <f t="shared" si="25"/>
        <v>0</v>
      </c>
      <c r="Q32" s="58">
        <f t="shared" si="5"/>
        <v>0</v>
      </c>
      <c r="R32" s="84">
        <f t="shared" si="26"/>
        <v>370901.94355801481</v>
      </c>
      <c r="S32" s="85">
        <f t="shared" si="27"/>
        <v>815.1883693051941</v>
      </c>
      <c r="T32" s="86">
        <f t="shared" si="6"/>
        <v>1081.7973353775433</v>
      </c>
      <c r="U32" s="87">
        <f t="shared" si="28"/>
        <v>1896.9857046827374</v>
      </c>
      <c r="V32" s="84">
        <f t="shared" si="29"/>
        <v>0</v>
      </c>
      <c r="W32" s="85">
        <f t="shared" si="30"/>
        <v>0</v>
      </c>
      <c r="X32" s="86">
        <f t="shared" si="7"/>
        <v>0</v>
      </c>
      <c r="Y32" s="87">
        <f t="shared" si="31"/>
        <v>0</v>
      </c>
      <c r="Z32" s="101">
        <f t="shared" si="32"/>
        <v>0</v>
      </c>
      <c r="AA32" s="85">
        <f t="shared" si="33"/>
        <v>0</v>
      </c>
      <c r="AB32" s="86">
        <f t="shared" si="8"/>
        <v>0</v>
      </c>
      <c r="AC32" s="87">
        <f t="shared" si="34"/>
        <v>0</v>
      </c>
      <c r="AD32" s="132">
        <f t="shared" si="37"/>
        <v>0</v>
      </c>
      <c r="AE32" s="132">
        <f t="shared" si="9"/>
        <v>0</v>
      </c>
      <c r="AF32" s="132">
        <f t="shared" si="35"/>
        <v>0</v>
      </c>
      <c r="AG32" s="133">
        <f t="shared" si="10"/>
        <v>0</v>
      </c>
      <c r="AH32" s="124">
        <f t="shared" si="36"/>
        <v>0</v>
      </c>
      <c r="AI32" s="125">
        <f t="shared" si="11"/>
        <v>0</v>
      </c>
      <c r="AJ32" s="125">
        <v>0</v>
      </c>
      <c r="AK32" s="126">
        <f t="shared" si="12"/>
        <v>0</v>
      </c>
      <c r="AL32" s="22">
        <f t="shared" si="13"/>
        <v>1098034.4181188056</v>
      </c>
      <c r="AM32" s="22">
        <f t="shared" si="1"/>
        <v>2654.3056326770329</v>
      </c>
      <c r="AN32" s="22">
        <f t="shared" si="1"/>
        <v>2631.1642388818036</v>
      </c>
      <c r="AO32" s="23">
        <f t="shared" si="1"/>
        <v>5285.4698715588365</v>
      </c>
    </row>
    <row r="33" spans="1:41" x14ac:dyDescent="0.25">
      <c r="A33" s="7">
        <v>12</v>
      </c>
      <c r="B33" s="56">
        <f t="shared" si="14"/>
        <v>360734.26463644498</v>
      </c>
      <c r="C33" s="57">
        <f t="shared" si="15"/>
        <v>1090.7391327829741</v>
      </c>
      <c r="D33" s="57">
        <f t="shared" si="16"/>
        <v>330.6730759167412</v>
      </c>
      <c r="E33" s="58">
        <f t="shared" si="2"/>
        <v>1421.4122086997154</v>
      </c>
      <c r="F33" s="56">
        <f t="shared" si="17"/>
        <v>0</v>
      </c>
      <c r="G33" s="57">
        <f t="shared" si="18"/>
        <v>0</v>
      </c>
      <c r="H33" s="57">
        <f t="shared" si="19"/>
        <v>0</v>
      </c>
      <c r="I33" s="58">
        <f t="shared" si="3"/>
        <v>0</v>
      </c>
      <c r="J33" s="56">
        <f t="shared" si="20"/>
        <v>364559.09266097401</v>
      </c>
      <c r="K33" s="57">
        <f t="shared" si="21"/>
        <v>751.87498263980342</v>
      </c>
      <c r="L33" s="57">
        <f t="shared" si="22"/>
        <v>1215.1969755365801</v>
      </c>
      <c r="M33" s="58">
        <f t="shared" si="4"/>
        <v>1967.0719581763835</v>
      </c>
      <c r="N33" s="56">
        <f t="shared" si="23"/>
        <v>0</v>
      </c>
      <c r="O33" s="57">
        <f t="shared" si="24"/>
        <v>0</v>
      </c>
      <c r="P33" s="57">
        <f t="shared" si="25"/>
        <v>0</v>
      </c>
      <c r="Q33" s="58">
        <f t="shared" si="5"/>
        <v>0</v>
      </c>
      <c r="R33" s="84">
        <f t="shared" si="26"/>
        <v>370703.56644735747</v>
      </c>
      <c r="S33" s="85">
        <f t="shared" si="27"/>
        <v>818.92861205241616</v>
      </c>
      <c r="T33" s="86">
        <f t="shared" si="6"/>
        <v>1081.2187354714592</v>
      </c>
      <c r="U33" s="87">
        <f t="shared" si="28"/>
        <v>1900.1473475238754</v>
      </c>
      <c r="V33" s="84">
        <f t="shared" si="29"/>
        <v>0</v>
      </c>
      <c r="W33" s="85">
        <f t="shared" si="30"/>
        <v>0</v>
      </c>
      <c r="X33" s="86">
        <f t="shared" si="7"/>
        <v>0</v>
      </c>
      <c r="Y33" s="87">
        <f t="shared" si="31"/>
        <v>0</v>
      </c>
      <c r="Z33" s="101">
        <f t="shared" si="32"/>
        <v>0</v>
      </c>
      <c r="AA33" s="85">
        <f t="shared" si="33"/>
        <v>0</v>
      </c>
      <c r="AB33" s="86">
        <f t="shared" si="8"/>
        <v>0</v>
      </c>
      <c r="AC33" s="87">
        <f t="shared" si="34"/>
        <v>0</v>
      </c>
      <c r="AD33" s="132">
        <f t="shared" si="37"/>
        <v>0</v>
      </c>
      <c r="AE33" s="132">
        <f t="shared" si="9"/>
        <v>0</v>
      </c>
      <c r="AF33" s="132">
        <f t="shared" si="35"/>
        <v>0</v>
      </c>
      <c r="AG33" s="133">
        <f t="shared" si="10"/>
        <v>0</v>
      </c>
      <c r="AH33" s="124">
        <f t="shared" si="36"/>
        <v>0</v>
      </c>
      <c r="AI33" s="125">
        <f t="shared" si="11"/>
        <v>0</v>
      </c>
      <c r="AJ33" s="125">
        <v>0</v>
      </c>
      <c r="AK33" s="126">
        <f t="shared" si="12"/>
        <v>0</v>
      </c>
      <c r="AL33" s="22">
        <f t="shared" si="13"/>
        <v>1095996.9237447765</v>
      </c>
      <c r="AM33" s="22">
        <f t="shared" si="1"/>
        <v>2661.5427274751937</v>
      </c>
      <c r="AN33" s="22">
        <f t="shared" si="1"/>
        <v>2627.0887869247808</v>
      </c>
      <c r="AO33" s="23">
        <f t="shared" si="1"/>
        <v>5288.6315143999745</v>
      </c>
    </row>
    <row r="34" spans="1:41" x14ac:dyDescent="0.25">
      <c r="A34" s="7">
        <v>13</v>
      </c>
      <c r="B34" s="56">
        <f t="shared" si="14"/>
        <v>359643.52550366201</v>
      </c>
      <c r="C34" s="57">
        <f t="shared" si="15"/>
        <v>1091.7389769880251</v>
      </c>
      <c r="D34" s="57">
        <f t="shared" si="16"/>
        <v>329.67323171169016</v>
      </c>
      <c r="E34" s="58">
        <f t="shared" si="2"/>
        <v>1421.4122086997154</v>
      </c>
      <c r="F34" s="56">
        <f t="shared" si="17"/>
        <v>0</v>
      </c>
      <c r="G34" s="57">
        <f t="shared" si="18"/>
        <v>0</v>
      </c>
      <c r="H34" s="57">
        <f t="shared" si="19"/>
        <v>0</v>
      </c>
      <c r="I34" s="58">
        <f t="shared" si="3"/>
        <v>0</v>
      </c>
      <c r="J34" s="56">
        <f t="shared" si="20"/>
        <v>363807.21767833421</v>
      </c>
      <c r="K34" s="57">
        <f t="shared" si="21"/>
        <v>754.38123258193605</v>
      </c>
      <c r="L34" s="57">
        <f t="shared" si="22"/>
        <v>1212.6907255944475</v>
      </c>
      <c r="M34" s="58">
        <f t="shared" si="4"/>
        <v>1967.0719581763835</v>
      </c>
      <c r="N34" s="56">
        <f t="shared" si="23"/>
        <v>0</v>
      </c>
      <c r="O34" s="57">
        <f t="shared" si="24"/>
        <v>0</v>
      </c>
      <c r="P34" s="57">
        <f t="shared" si="25"/>
        <v>0</v>
      </c>
      <c r="Q34" s="58">
        <f t="shared" si="5"/>
        <v>0</v>
      </c>
      <c r="R34" s="84">
        <f t="shared" si="26"/>
        <v>370501.11223169725</v>
      </c>
      <c r="S34" s="85">
        <f t="shared" si="27"/>
        <v>822.68601576063156</v>
      </c>
      <c r="T34" s="86">
        <f t="shared" si="6"/>
        <v>1080.628244009117</v>
      </c>
      <c r="U34" s="87">
        <f t="shared" si="28"/>
        <v>1903.3142597697486</v>
      </c>
      <c r="V34" s="84">
        <f t="shared" si="29"/>
        <v>0</v>
      </c>
      <c r="W34" s="85">
        <f t="shared" si="30"/>
        <v>0</v>
      </c>
      <c r="X34" s="86">
        <f t="shared" si="7"/>
        <v>0</v>
      </c>
      <c r="Y34" s="87">
        <f t="shared" si="31"/>
        <v>0</v>
      </c>
      <c r="Z34" s="101">
        <f t="shared" si="32"/>
        <v>0</v>
      </c>
      <c r="AA34" s="85">
        <f t="shared" si="33"/>
        <v>0</v>
      </c>
      <c r="AB34" s="86">
        <f t="shared" si="8"/>
        <v>0</v>
      </c>
      <c r="AC34" s="87">
        <f t="shared" si="34"/>
        <v>0</v>
      </c>
      <c r="AD34" s="132">
        <f t="shared" si="37"/>
        <v>0</v>
      </c>
      <c r="AE34" s="132">
        <f t="shared" si="9"/>
        <v>0</v>
      </c>
      <c r="AF34" s="132">
        <f t="shared" si="35"/>
        <v>0</v>
      </c>
      <c r="AG34" s="133">
        <f t="shared" si="10"/>
        <v>0</v>
      </c>
      <c r="AH34" s="124">
        <f t="shared" si="36"/>
        <v>0</v>
      </c>
      <c r="AI34" s="125">
        <f t="shared" si="11"/>
        <v>0</v>
      </c>
      <c r="AJ34" s="125">
        <v>0</v>
      </c>
      <c r="AK34" s="126">
        <f t="shared" si="12"/>
        <v>0</v>
      </c>
      <c r="AL34" s="22">
        <f t="shared" si="13"/>
        <v>1093951.8554136935</v>
      </c>
      <c r="AM34" s="22">
        <f t="shared" si="1"/>
        <v>2668.8062253305925</v>
      </c>
      <c r="AN34" s="22">
        <f t="shared" si="1"/>
        <v>2622.9922013152545</v>
      </c>
      <c r="AO34" s="23">
        <f t="shared" si="1"/>
        <v>5291.7984266458479</v>
      </c>
    </row>
    <row r="35" spans="1:41" x14ac:dyDescent="0.25">
      <c r="A35" s="7">
        <v>14</v>
      </c>
      <c r="B35" s="56">
        <f t="shared" si="14"/>
        <v>358551.786526674</v>
      </c>
      <c r="C35" s="57">
        <f t="shared" si="15"/>
        <v>1092.7397377169309</v>
      </c>
      <c r="D35" s="57">
        <f t="shared" si="16"/>
        <v>328.67247098278449</v>
      </c>
      <c r="E35" s="58">
        <f t="shared" si="2"/>
        <v>1421.4122086997154</v>
      </c>
      <c r="F35" s="56">
        <f t="shared" si="17"/>
        <v>0</v>
      </c>
      <c r="G35" s="57">
        <f t="shared" si="18"/>
        <v>0</v>
      </c>
      <c r="H35" s="57">
        <f t="shared" si="19"/>
        <v>0</v>
      </c>
      <c r="I35" s="58">
        <f t="shared" si="3"/>
        <v>0</v>
      </c>
      <c r="J35" s="56">
        <f t="shared" si="20"/>
        <v>363052.8364457523</v>
      </c>
      <c r="K35" s="57">
        <f t="shared" si="21"/>
        <v>756.89583669054241</v>
      </c>
      <c r="L35" s="57">
        <f t="shared" si="22"/>
        <v>1210.1761214858411</v>
      </c>
      <c r="M35" s="58">
        <f t="shared" si="4"/>
        <v>1967.0719581763835</v>
      </c>
      <c r="N35" s="56">
        <f t="shared" si="23"/>
        <v>0</v>
      </c>
      <c r="O35" s="57">
        <f t="shared" si="24"/>
        <v>0</v>
      </c>
      <c r="P35" s="57">
        <f t="shared" si="25"/>
        <v>0</v>
      </c>
      <c r="Q35" s="58">
        <f t="shared" si="5"/>
        <v>0</v>
      </c>
      <c r="R35" s="84">
        <f t="shared" si="26"/>
        <v>370294.5569262965</v>
      </c>
      <c r="S35" s="85">
        <f t="shared" si="27"/>
        <v>826.46065916766679</v>
      </c>
      <c r="T35" s="86">
        <f t="shared" si="6"/>
        <v>1080.0257910350315</v>
      </c>
      <c r="U35" s="87">
        <f t="shared" si="28"/>
        <v>1906.4864502026983</v>
      </c>
      <c r="V35" s="84">
        <f t="shared" si="29"/>
        <v>0</v>
      </c>
      <c r="W35" s="85">
        <f t="shared" si="30"/>
        <v>0</v>
      </c>
      <c r="X35" s="86">
        <f t="shared" si="7"/>
        <v>0</v>
      </c>
      <c r="Y35" s="87">
        <f t="shared" si="31"/>
        <v>0</v>
      </c>
      <c r="Z35" s="101">
        <f t="shared" si="32"/>
        <v>0</v>
      </c>
      <c r="AA35" s="85">
        <f t="shared" si="33"/>
        <v>0</v>
      </c>
      <c r="AB35" s="86">
        <f t="shared" si="8"/>
        <v>0</v>
      </c>
      <c r="AC35" s="87">
        <f t="shared" si="34"/>
        <v>0</v>
      </c>
      <c r="AD35" s="132">
        <f t="shared" si="37"/>
        <v>0</v>
      </c>
      <c r="AE35" s="132">
        <f t="shared" si="9"/>
        <v>0</v>
      </c>
      <c r="AF35" s="132">
        <f t="shared" si="35"/>
        <v>0</v>
      </c>
      <c r="AG35" s="133">
        <f t="shared" si="10"/>
        <v>0</v>
      </c>
      <c r="AH35" s="124">
        <f t="shared" si="36"/>
        <v>0</v>
      </c>
      <c r="AI35" s="125">
        <f t="shared" si="11"/>
        <v>0</v>
      </c>
      <c r="AJ35" s="125">
        <v>0</v>
      </c>
      <c r="AK35" s="126">
        <f t="shared" si="12"/>
        <v>0</v>
      </c>
      <c r="AL35" s="22">
        <f t="shared" si="13"/>
        <v>1091899.1798987228</v>
      </c>
      <c r="AM35" s="22">
        <f t="shared" si="1"/>
        <v>2676.0962335751401</v>
      </c>
      <c r="AN35" s="22">
        <f t="shared" si="1"/>
        <v>2618.8743835036571</v>
      </c>
      <c r="AO35" s="23">
        <f t="shared" si="1"/>
        <v>5294.9706170787977</v>
      </c>
    </row>
    <row r="36" spans="1:41" x14ac:dyDescent="0.25">
      <c r="A36" s="7">
        <v>15</v>
      </c>
      <c r="B36" s="56">
        <f t="shared" si="14"/>
        <v>357459.04678895709</v>
      </c>
      <c r="C36" s="57">
        <f t="shared" si="15"/>
        <v>1093.7414158098381</v>
      </c>
      <c r="D36" s="57">
        <f t="shared" si="16"/>
        <v>327.6707928898773</v>
      </c>
      <c r="E36" s="58">
        <f t="shared" si="2"/>
        <v>1421.4122086997154</v>
      </c>
      <c r="F36" s="56">
        <f t="shared" si="17"/>
        <v>0</v>
      </c>
      <c r="G36" s="57">
        <f t="shared" si="18"/>
        <v>0</v>
      </c>
      <c r="H36" s="57">
        <f t="shared" si="19"/>
        <v>0</v>
      </c>
      <c r="I36" s="58">
        <f t="shared" si="3"/>
        <v>0</v>
      </c>
      <c r="J36" s="56">
        <f t="shared" si="20"/>
        <v>362295.94060906174</v>
      </c>
      <c r="K36" s="57">
        <f t="shared" si="21"/>
        <v>759.41882281284438</v>
      </c>
      <c r="L36" s="57">
        <f t="shared" si="22"/>
        <v>1207.6531353635391</v>
      </c>
      <c r="M36" s="58">
        <f t="shared" si="4"/>
        <v>1967.0719581763835</v>
      </c>
      <c r="N36" s="56">
        <f t="shared" si="23"/>
        <v>0</v>
      </c>
      <c r="O36" s="57">
        <f t="shared" si="24"/>
        <v>0</v>
      </c>
      <c r="P36" s="57">
        <f t="shared" si="25"/>
        <v>0</v>
      </c>
      <c r="Q36" s="58">
        <f t="shared" si="5"/>
        <v>0</v>
      </c>
      <c r="R36" s="84">
        <f t="shared" si="26"/>
        <v>370083.87642757408</v>
      </c>
      <c r="S36" s="85">
        <f t="shared" si="27"/>
        <v>830.25262137261188</v>
      </c>
      <c r="T36" s="86">
        <f t="shared" si="6"/>
        <v>1079.411306247091</v>
      </c>
      <c r="U36" s="87">
        <f t="shared" si="28"/>
        <v>1909.6639276197029</v>
      </c>
      <c r="V36" s="84">
        <f t="shared" si="29"/>
        <v>0</v>
      </c>
      <c r="W36" s="85">
        <f t="shared" si="30"/>
        <v>0</v>
      </c>
      <c r="X36" s="86">
        <f t="shared" si="7"/>
        <v>0</v>
      </c>
      <c r="Y36" s="87">
        <f t="shared" si="31"/>
        <v>0</v>
      </c>
      <c r="Z36" s="101">
        <f t="shared" si="32"/>
        <v>0</v>
      </c>
      <c r="AA36" s="85">
        <f t="shared" si="33"/>
        <v>0</v>
      </c>
      <c r="AB36" s="86">
        <f t="shared" si="8"/>
        <v>0</v>
      </c>
      <c r="AC36" s="87">
        <f t="shared" si="34"/>
        <v>0</v>
      </c>
      <c r="AD36" s="132">
        <f t="shared" si="37"/>
        <v>0</v>
      </c>
      <c r="AE36" s="132">
        <f t="shared" si="9"/>
        <v>0</v>
      </c>
      <c r="AF36" s="132">
        <f t="shared" si="35"/>
        <v>0</v>
      </c>
      <c r="AG36" s="133">
        <f t="shared" si="10"/>
        <v>0</v>
      </c>
      <c r="AH36" s="124">
        <f t="shared" si="36"/>
        <v>0</v>
      </c>
      <c r="AI36" s="125">
        <f t="shared" si="11"/>
        <v>0</v>
      </c>
      <c r="AJ36" s="125">
        <v>0</v>
      </c>
      <c r="AK36" s="126">
        <f t="shared" si="12"/>
        <v>0</v>
      </c>
      <c r="AL36" s="22">
        <f t="shared" si="13"/>
        <v>1089838.8638255929</v>
      </c>
      <c r="AM36" s="22">
        <f t="shared" si="1"/>
        <v>2683.4128599952946</v>
      </c>
      <c r="AN36" s="22">
        <f t="shared" si="1"/>
        <v>2614.7352345005074</v>
      </c>
      <c r="AO36" s="23">
        <f t="shared" si="1"/>
        <v>5298.1480944958021</v>
      </c>
    </row>
    <row r="37" spans="1:41" x14ac:dyDescent="0.25">
      <c r="A37" s="7">
        <v>16</v>
      </c>
      <c r="B37" s="56">
        <f t="shared" si="14"/>
        <v>356365.30537314725</v>
      </c>
      <c r="C37" s="57">
        <f t="shared" si="15"/>
        <v>1094.7440121076638</v>
      </c>
      <c r="D37" s="57">
        <f t="shared" si="16"/>
        <v>326.66819659205163</v>
      </c>
      <c r="E37" s="58">
        <f t="shared" si="2"/>
        <v>1421.4122086997154</v>
      </c>
      <c r="F37" s="56">
        <f t="shared" si="17"/>
        <v>0</v>
      </c>
      <c r="G37" s="57">
        <f t="shared" si="18"/>
        <v>0</v>
      </c>
      <c r="H37" s="57">
        <f t="shared" si="19"/>
        <v>0</v>
      </c>
      <c r="I37" s="58">
        <f t="shared" si="3"/>
        <v>0</v>
      </c>
      <c r="J37" s="56">
        <f t="shared" si="20"/>
        <v>361536.52178624889</v>
      </c>
      <c r="K37" s="57">
        <f t="shared" si="21"/>
        <v>761.95021888888709</v>
      </c>
      <c r="L37" s="57">
        <f t="shared" si="22"/>
        <v>1205.1217392874964</v>
      </c>
      <c r="M37" s="58">
        <f t="shared" si="4"/>
        <v>1967.0719581763835</v>
      </c>
      <c r="N37" s="56">
        <f t="shared" si="23"/>
        <v>0</v>
      </c>
      <c r="O37" s="57">
        <f t="shared" si="24"/>
        <v>0</v>
      </c>
      <c r="P37" s="57">
        <f t="shared" si="25"/>
        <v>0</v>
      </c>
      <c r="Q37" s="58">
        <f t="shared" si="5"/>
        <v>0</v>
      </c>
      <c r="R37" s="84">
        <f t="shared" si="26"/>
        <v>369869.04651254514</v>
      </c>
      <c r="S37" s="85">
        <f t="shared" si="27"/>
        <v>834.06198183747915</v>
      </c>
      <c r="T37" s="86">
        <f t="shared" si="6"/>
        <v>1078.7847189949234</v>
      </c>
      <c r="U37" s="87">
        <f t="shared" si="28"/>
        <v>1912.8467008324026</v>
      </c>
      <c r="V37" s="84">
        <f t="shared" si="29"/>
        <v>0</v>
      </c>
      <c r="W37" s="85">
        <f t="shared" si="30"/>
        <v>0</v>
      </c>
      <c r="X37" s="86">
        <f t="shared" si="7"/>
        <v>0</v>
      </c>
      <c r="Y37" s="87">
        <f t="shared" si="31"/>
        <v>0</v>
      </c>
      <c r="Z37" s="101">
        <f t="shared" si="32"/>
        <v>0</v>
      </c>
      <c r="AA37" s="85">
        <f t="shared" si="33"/>
        <v>0</v>
      </c>
      <c r="AB37" s="86">
        <f t="shared" si="8"/>
        <v>0</v>
      </c>
      <c r="AC37" s="87">
        <f t="shared" si="34"/>
        <v>0</v>
      </c>
      <c r="AD37" s="132">
        <f t="shared" si="37"/>
        <v>0</v>
      </c>
      <c r="AE37" s="132">
        <f t="shared" si="9"/>
        <v>0</v>
      </c>
      <c r="AF37" s="132">
        <f t="shared" si="35"/>
        <v>0</v>
      </c>
      <c r="AG37" s="133">
        <f t="shared" si="10"/>
        <v>0</v>
      </c>
      <c r="AH37" s="124">
        <f t="shared" si="36"/>
        <v>0</v>
      </c>
      <c r="AI37" s="125">
        <f t="shared" si="11"/>
        <v>0</v>
      </c>
      <c r="AJ37" s="125">
        <v>0</v>
      </c>
      <c r="AK37" s="126">
        <f t="shared" si="12"/>
        <v>0</v>
      </c>
      <c r="AL37" s="22">
        <f t="shared" si="13"/>
        <v>1087770.8736719412</v>
      </c>
      <c r="AM37" s="22">
        <f t="shared" si="1"/>
        <v>2690.7562128340301</v>
      </c>
      <c r="AN37" s="22">
        <f t="shared" si="1"/>
        <v>2610.5746548744714</v>
      </c>
      <c r="AO37" s="23">
        <f t="shared" si="1"/>
        <v>5301.3308677085015</v>
      </c>
    </row>
    <row r="38" spans="1:41" x14ac:dyDescent="0.25">
      <c r="A38" s="7">
        <v>17</v>
      </c>
      <c r="B38" s="56">
        <f t="shared" si="14"/>
        <v>355270.56136103958</v>
      </c>
      <c r="C38" s="57">
        <f t="shared" si="15"/>
        <v>1095.7475274520957</v>
      </c>
      <c r="D38" s="57">
        <f t="shared" si="16"/>
        <v>325.66468124761963</v>
      </c>
      <c r="E38" s="58">
        <f t="shared" si="2"/>
        <v>1421.4122086997154</v>
      </c>
      <c r="F38" s="56">
        <f t="shared" si="17"/>
        <v>0</v>
      </c>
      <c r="G38" s="57">
        <f t="shared" si="18"/>
        <v>0</v>
      </c>
      <c r="H38" s="57">
        <f t="shared" si="19"/>
        <v>0</v>
      </c>
      <c r="I38" s="58">
        <f t="shared" si="3"/>
        <v>0</v>
      </c>
      <c r="J38" s="56">
        <f t="shared" si="20"/>
        <v>360774.57156736002</v>
      </c>
      <c r="K38" s="57">
        <f t="shared" si="21"/>
        <v>764.49005295184998</v>
      </c>
      <c r="L38" s="57">
        <f t="shared" si="22"/>
        <v>1202.5819052245336</v>
      </c>
      <c r="M38" s="58">
        <f t="shared" si="4"/>
        <v>1967.0719581763835</v>
      </c>
      <c r="N38" s="56">
        <f t="shared" si="23"/>
        <v>0</v>
      </c>
      <c r="O38" s="57">
        <f t="shared" si="24"/>
        <v>0</v>
      </c>
      <c r="P38" s="57">
        <f t="shared" si="25"/>
        <v>0</v>
      </c>
      <c r="Q38" s="58">
        <f t="shared" si="5"/>
        <v>0</v>
      </c>
      <c r="R38" s="84">
        <f t="shared" si="26"/>
        <v>369650.04283825884</v>
      </c>
      <c r="S38" s="85">
        <f t="shared" si="27"/>
        <v>837.88882038886845</v>
      </c>
      <c r="T38" s="86">
        <f t="shared" si="6"/>
        <v>1078.145958278255</v>
      </c>
      <c r="U38" s="87">
        <f t="shared" si="28"/>
        <v>1916.0347786671234</v>
      </c>
      <c r="V38" s="84">
        <f t="shared" si="29"/>
        <v>0</v>
      </c>
      <c r="W38" s="85">
        <f t="shared" si="30"/>
        <v>0</v>
      </c>
      <c r="X38" s="86">
        <f t="shared" si="7"/>
        <v>0</v>
      </c>
      <c r="Y38" s="87">
        <f t="shared" si="31"/>
        <v>0</v>
      </c>
      <c r="Z38" s="101">
        <f t="shared" si="32"/>
        <v>0</v>
      </c>
      <c r="AA38" s="85">
        <f t="shared" si="33"/>
        <v>0</v>
      </c>
      <c r="AB38" s="86">
        <f t="shared" si="8"/>
        <v>0</v>
      </c>
      <c r="AC38" s="87">
        <f t="shared" si="34"/>
        <v>0</v>
      </c>
      <c r="AD38" s="132">
        <f t="shared" si="37"/>
        <v>0</v>
      </c>
      <c r="AE38" s="132">
        <f t="shared" si="9"/>
        <v>0</v>
      </c>
      <c r="AF38" s="132">
        <f t="shared" si="35"/>
        <v>0</v>
      </c>
      <c r="AG38" s="133">
        <f t="shared" si="10"/>
        <v>0</v>
      </c>
      <c r="AH38" s="124">
        <f t="shared" si="36"/>
        <v>0</v>
      </c>
      <c r="AI38" s="125">
        <f t="shared" si="11"/>
        <v>0</v>
      </c>
      <c r="AJ38" s="125">
        <v>0</v>
      </c>
      <c r="AK38" s="126">
        <f t="shared" si="12"/>
        <v>0</v>
      </c>
      <c r="AL38" s="22">
        <f t="shared" si="13"/>
        <v>1085695.1757666585</v>
      </c>
      <c r="AM38" s="22">
        <f t="shared" si="13"/>
        <v>2698.1264007928139</v>
      </c>
      <c r="AN38" s="22">
        <f t="shared" si="13"/>
        <v>2606.392544750408</v>
      </c>
      <c r="AO38" s="23">
        <f t="shared" si="13"/>
        <v>5304.5189455432228</v>
      </c>
    </row>
    <row r="39" spans="1:41" x14ac:dyDescent="0.25">
      <c r="A39" s="7">
        <v>18</v>
      </c>
      <c r="B39" s="56">
        <f t="shared" si="14"/>
        <v>354174.81383358751</v>
      </c>
      <c r="C39" s="57">
        <f t="shared" si="15"/>
        <v>1096.7519626855935</v>
      </c>
      <c r="D39" s="57">
        <f t="shared" si="16"/>
        <v>324.66024601412187</v>
      </c>
      <c r="E39" s="58">
        <f t="shared" si="2"/>
        <v>1421.4122086997154</v>
      </c>
      <c r="F39" s="56">
        <f t="shared" si="17"/>
        <v>0</v>
      </c>
      <c r="G39" s="57">
        <f t="shared" si="18"/>
        <v>0</v>
      </c>
      <c r="H39" s="57">
        <f t="shared" si="19"/>
        <v>0</v>
      </c>
      <c r="I39" s="58">
        <f t="shared" si="3"/>
        <v>0</v>
      </c>
      <c r="J39" s="56">
        <f t="shared" si="20"/>
        <v>360010.08151440817</v>
      </c>
      <c r="K39" s="57">
        <f t="shared" si="21"/>
        <v>767.03835312835622</v>
      </c>
      <c r="L39" s="57">
        <f t="shared" si="22"/>
        <v>1200.0336050480273</v>
      </c>
      <c r="M39" s="58">
        <f t="shared" si="4"/>
        <v>1967.0719581763835</v>
      </c>
      <c r="N39" s="56">
        <f t="shared" si="23"/>
        <v>0</v>
      </c>
      <c r="O39" s="57">
        <f t="shared" si="24"/>
        <v>0</v>
      </c>
      <c r="P39" s="57">
        <f t="shared" si="25"/>
        <v>0</v>
      </c>
      <c r="Q39" s="58">
        <f t="shared" si="5"/>
        <v>0</v>
      </c>
      <c r="R39" s="84">
        <f t="shared" si="26"/>
        <v>369426.84094123309</v>
      </c>
      <c r="S39" s="85">
        <f t="shared" si="27"/>
        <v>841.73321721963885</v>
      </c>
      <c r="T39" s="86">
        <f t="shared" si="6"/>
        <v>1077.4949527452632</v>
      </c>
      <c r="U39" s="87">
        <f t="shared" si="28"/>
        <v>1919.228169964902</v>
      </c>
      <c r="V39" s="84">
        <f t="shared" si="29"/>
        <v>0</v>
      </c>
      <c r="W39" s="85">
        <f t="shared" si="30"/>
        <v>0</v>
      </c>
      <c r="X39" s="86">
        <f t="shared" si="7"/>
        <v>0</v>
      </c>
      <c r="Y39" s="87">
        <f t="shared" si="31"/>
        <v>0</v>
      </c>
      <c r="Z39" s="101">
        <f t="shared" si="32"/>
        <v>0</v>
      </c>
      <c r="AA39" s="85">
        <f t="shared" si="33"/>
        <v>0</v>
      </c>
      <c r="AB39" s="86">
        <f t="shared" si="8"/>
        <v>0</v>
      </c>
      <c r="AC39" s="87">
        <f t="shared" si="34"/>
        <v>0</v>
      </c>
      <c r="AD39" s="132">
        <f t="shared" si="37"/>
        <v>0</v>
      </c>
      <c r="AE39" s="132">
        <f t="shared" si="9"/>
        <v>0</v>
      </c>
      <c r="AF39" s="132">
        <f t="shared" si="35"/>
        <v>0</v>
      </c>
      <c r="AG39" s="133">
        <f t="shared" si="10"/>
        <v>0</v>
      </c>
      <c r="AH39" s="124">
        <f t="shared" si="36"/>
        <v>0</v>
      </c>
      <c r="AI39" s="125">
        <f t="shared" si="11"/>
        <v>0</v>
      </c>
      <c r="AJ39" s="125">
        <v>0</v>
      </c>
      <c r="AK39" s="126">
        <f t="shared" si="12"/>
        <v>0</v>
      </c>
      <c r="AL39" s="22">
        <f t="shared" si="13"/>
        <v>1083611.7362892288</v>
      </c>
      <c r="AM39" s="22">
        <f t="shared" si="13"/>
        <v>2705.5235330335886</v>
      </c>
      <c r="AN39" s="22">
        <f t="shared" si="13"/>
        <v>2602.1888038074121</v>
      </c>
      <c r="AO39" s="23">
        <f t="shared" si="13"/>
        <v>5307.7123368410012</v>
      </c>
    </row>
    <row r="40" spans="1:41" x14ac:dyDescent="0.25">
      <c r="A40" s="7">
        <v>19</v>
      </c>
      <c r="B40" s="56">
        <f t="shared" si="14"/>
        <v>353078.0618709019</v>
      </c>
      <c r="C40" s="57">
        <f t="shared" si="15"/>
        <v>1097.7573186513887</v>
      </c>
      <c r="D40" s="57">
        <f t="shared" si="16"/>
        <v>323.65489004832676</v>
      </c>
      <c r="E40" s="58">
        <f t="shared" si="2"/>
        <v>1421.4122086997154</v>
      </c>
      <c r="F40" s="56">
        <f t="shared" si="17"/>
        <v>0</v>
      </c>
      <c r="G40" s="57">
        <f t="shared" si="18"/>
        <v>0</v>
      </c>
      <c r="H40" s="57">
        <f t="shared" si="19"/>
        <v>0</v>
      </c>
      <c r="I40" s="58">
        <f t="shared" si="3"/>
        <v>0</v>
      </c>
      <c r="J40" s="56">
        <f t="shared" si="20"/>
        <v>359243.04316127981</v>
      </c>
      <c r="K40" s="57">
        <f t="shared" si="21"/>
        <v>769.59514763878406</v>
      </c>
      <c r="L40" s="57">
        <f t="shared" si="22"/>
        <v>1197.4768105375995</v>
      </c>
      <c r="M40" s="58">
        <f t="shared" si="4"/>
        <v>1967.0719581763835</v>
      </c>
      <c r="N40" s="56">
        <f t="shared" si="23"/>
        <v>0</v>
      </c>
      <c r="O40" s="57">
        <f t="shared" si="24"/>
        <v>0</v>
      </c>
      <c r="P40" s="57">
        <f t="shared" si="25"/>
        <v>0</v>
      </c>
      <c r="Q40" s="58">
        <f t="shared" si="5"/>
        <v>0</v>
      </c>
      <c r="R40" s="84">
        <f t="shared" si="26"/>
        <v>369199.41623688681</v>
      </c>
      <c r="S40" s="85">
        <f t="shared" si="27"/>
        <v>845.59525289059047</v>
      </c>
      <c r="T40" s="86">
        <f t="shared" si="6"/>
        <v>1076.8316306909198</v>
      </c>
      <c r="U40" s="87">
        <f t="shared" si="28"/>
        <v>1922.4268835815103</v>
      </c>
      <c r="V40" s="84">
        <f t="shared" si="29"/>
        <v>0</v>
      </c>
      <c r="W40" s="85">
        <f t="shared" si="30"/>
        <v>0</v>
      </c>
      <c r="X40" s="86">
        <f t="shared" si="7"/>
        <v>0</v>
      </c>
      <c r="Y40" s="87">
        <f t="shared" si="31"/>
        <v>0</v>
      </c>
      <c r="Z40" s="101">
        <f t="shared" si="32"/>
        <v>0</v>
      </c>
      <c r="AA40" s="85">
        <f t="shared" si="33"/>
        <v>0</v>
      </c>
      <c r="AB40" s="86">
        <f t="shared" si="8"/>
        <v>0</v>
      </c>
      <c r="AC40" s="87">
        <f t="shared" si="34"/>
        <v>0</v>
      </c>
      <c r="AD40" s="132">
        <f t="shared" si="37"/>
        <v>0</v>
      </c>
      <c r="AE40" s="132">
        <f t="shared" si="9"/>
        <v>0</v>
      </c>
      <c r="AF40" s="132">
        <f t="shared" si="35"/>
        <v>0</v>
      </c>
      <c r="AG40" s="133">
        <f t="shared" si="10"/>
        <v>0</v>
      </c>
      <c r="AH40" s="124">
        <f t="shared" si="36"/>
        <v>0</v>
      </c>
      <c r="AI40" s="125">
        <f t="shared" si="11"/>
        <v>0</v>
      </c>
      <c r="AJ40" s="125">
        <v>0</v>
      </c>
      <c r="AK40" s="126">
        <f t="shared" si="12"/>
        <v>0</v>
      </c>
      <c r="AL40" s="22">
        <f t="shared" si="13"/>
        <v>1081520.5212690686</v>
      </c>
      <c r="AM40" s="22">
        <f t="shared" si="13"/>
        <v>2712.9477191807632</v>
      </c>
      <c r="AN40" s="22">
        <f t="shared" si="13"/>
        <v>2597.963331276846</v>
      </c>
      <c r="AO40" s="23">
        <f t="shared" si="13"/>
        <v>5310.9110504576092</v>
      </c>
    </row>
    <row r="41" spans="1:41" x14ac:dyDescent="0.25">
      <c r="A41" s="7">
        <v>20</v>
      </c>
      <c r="B41" s="56">
        <f t="shared" si="14"/>
        <v>351980.30455225054</v>
      </c>
      <c r="C41" s="57">
        <f t="shared" si="15"/>
        <v>1098.7635961934857</v>
      </c>
      <c r="D41" s="57">
        <f t="shared" si="16"/>
        <v>322.64861250622965</v>
      </c>
      <c r="E41" s="58">
        <f t="shared" si="2"/>
        <v>1421.4122086997154</v>
      </c>
      <c r="F41" s="56">
        <f t="shared" si="17"/>
        <v>0</v>
      </c>
      <c r="G41" s="57">
        <f t="shared" si="18"/>
        <v>0</v>
      </c>
      <c r="H41" s="57">
        <f t="shared" si="19"/>
        <v>0</v>
      </c>
      <c r="I41" s="58">
        <f t="shared" si="3"/>
        <v>0</v>
      </c>
      <c r="J41" s="56">
        <f t="shared" si="20"/>
        <v>358473.44801364106</v>
      </c>
      <c r="K41" s="57">
        <f t="shared" si="21"/>
        <v>772.16046479757983</v>
      </c>
      <c r="L41" s="57">
        <f t="shared" si="22"/>
        <v>1194.9114933788037</v>
      </c>
      <c r="M41" s="58">
        <f t="shared" si="4"/>
        <v>1967.0719581763835</v>
      </c>
      <c r="N41" s="56">
        <f t="shared" si="23"/>
        <v>0</v>
      </c>
      <c r="O41" s="57">
        <f t="shared" si="24"/>
        <v>0</v>
      </c>
      <c r="P41" s="57">
        <f t="shared" si="25"/>
        <v>0</v>
      </c>
      <c r="Q41" s="58">
        <f t="shared" si="5"/>
        <v>0</v>
      </c>
      <c r="R41" s="84">
        <f t="shared" si="26"/>
        <v>368967.74401896953</v>
      </c>
      <c r="S41" s="85">
        <f t="shared" si="27"/>
        <v>849.47500833215167</v>
      </c>
      <c r="T41" s="86">
        <f t="shared" si="6"/>
        <v>1076.1559200553279</v>
      </c>
      <c r="U41" s="87">
        <f t="shared" si="28"/>
        <v>1925.6309283874796</v>
      </c>
      <c r="V41" s="84">
        <f t="shared" si="29"/>
        <v>0</v>
      </c>
      <c r="W41" s="85">
        <f t="shared" si="30"/>
        <v>0</v>
      </c>
      <c r="X41" s="86">
        <f t="shared" si="7"/>
        <v>0</v>
      </c>
      <c r="Y41" s="87">
        <f t="shared" si="31"/>
        <v>0</v>
      </c>
      <c r="Z41" s="101">
        <f t="shared" si="32"/>
        <v>0</v>
      </c>
      <c r="AA41" s="85">
        <f t="shared" si="33"/>
        <v>0</v>
      </c>
      <c r="AB41" s="86">
        <f t="shared" si="8"/>
        <v>0</v>
      </c>
      <c r="AC41" s="87">
        <f t="shared" si="34"/>
        <v>0</v>
      </c>
      <c r="AD41" s="132">
        <f t="shared" si="37"/>
        <v>0</v>
      </c>
      <c r="AE41" s="132">
        <f t="shared" si="9"/>
        <v>0</v>
      </c>
      <c r="AF41" s="132">
        <f t="shared" si="35"/>
        <v>0</v>
      </c>
      <c r="AG41" s="133">
        <f t="shared" si="10"/>
        <v>0</v>
      </c>
      <c r="AH41" s="124">
        <f t="shared" si="36"/>
        <v>0</v>
      </c>
      <c r="AI41" s="125">
        <f t="shared" si="11"/>
        <v>0</v>
      </c>
      <c r="AJ41" s="125">
        <v>0</v>
      </c>
      <c r="AK41" s="126">
        <f t="shared" si="12"/>
        <v>0</v>
      </c>
      <c r="AL41" s="22">
        <f t="shared" si="13"/>
        <v>1079421.4965848611</v>
      </c>
      <c r="AM41" s="22">
        <f t="shared" si="13"/>
        <v>2720.3990693232172</v>
      </c>
      <c r="AN41" s="22">
        <f t="shared" si="13"/>
        <v>2593.7160259403613</v>
      </c>
      <c r="AO41" s="23">
        <f t="shared" si="13"/>
        <v>5314.115095263579</v>
      </c>
    </row>
    <row r="42" spans="1:41" x14ac:dyDescent="0.25">
      <c r="A42" s="7">
        <v>21</v>
      </c>
      <c r="B42" s="56">
        <f t="shared" si="14"/>
        <v>350881.54095605708</v>
      </c>
      <c r="C42" s="57">
        <f t="shared" si="15"/>
        <v>1099.770796156663</v>
      </c>
      <c r="D42" s="57">
        <f t="shared" si="16"/>
        <v>321.6414125430523</v>
      </c>
      <c r="E42" s="58">
        <f t="shared" si="2"/>
        <v>1421.4122086997154</v>
      </c>
      <c r="F42" s="56">
        <f t="shared" si="17"/>
        <v>0</v>
      </c>
      <c r="G42" s="57">
        <f t="shared" si="18"/>
        <v>0</v>
      </c>
      <c r="H42" s="57">
        <f t="shared" si="19"/>
        <v>0</v>
      </c>
      <c r="I42" s="58">
        <f t="shared" si="3"/>
        <v>0</v>
      </c>
      <c r="J42" s="56">
        <f t="shared" si="20"/>
        <v>357701.28754884348</v>
      </c>
      <c r="K42" s="57">
        <f t="shared" si="21"/>
        <v>774.73433301357181</v>
      </c>
      <c r="L42" s="57">
        <f t="shared" si="22"/>
        <v>1192.3376251628117</v>
      </c>
      <c r="M42" s="58">
        <f t="shared" si="4"/>
        <v>1967.0719581763835</v>
      </c>
      <c r="N42" s="56">
        <f t="shared" si="23"/>
        <v>0</v>
      </c>
      <c r="O42" s="57">
        <f t="shared" si="24"/>
        <v>0</v>
      </c>
      <c r="P42" s="57">
        <f t="shared" si="25"/>
        <v>0</v>
      </c>
      <c r="Q42" s="58">
        <f t="shared" si="5"/>
        <v>0</v>
      </c>
      <c r="R42" s="84">
        <f t="shared" si="26"/>
        <v>368731.79945898842</v>
      </c>
      <c r="S42" s="85">
        <f t="shared" si="27"/>
        <v>853.37256484607587</v>
      </c>
      <c r="T42" s="86">
        <f t="shared" si="6"/>
        <v>1075.4677484220497</v>
      </c>
      <c r="U42" s="87">
        <f t="shared" si="28"/>
        <v>1928.8403132681256</v>
      </c>
      <c r="V42" s="84">
        <f t="shared" si="29"/>
        <v>0</v>
      </c>
      <c r="W42" s="85">
        <f t="shared" si="30"/>
        <v>0</v>
      </c>
      <c r="X42" s="86">
        <f t="shared" si="7"/>
        <v>0</v>
      </c>
      <c r="Y42" s="87">
        <f t="shared" si="31"/>
        <v>0</v>
      </c>
      <c r="Z42" s="101">
        <f t="shared" si="32"/>
        <v>0</v>
      </c>
      <c r="AA42" s="85">
        <f t="shared" si="33"/>
        <v>0</v>
      </c>
      <c r="AB42" s="86">
        <f t="shared" si="8"/>
        <v>0</v>
      </c>
      <c r="AC42" s="87">
        <f t="shared" si="34"/>
        <v>0</v>
      </c>
      <c r="AD42" s="132">
        <f t="shared" si="37"/>
        <v>0</v>
      </c>
      <c r="AE42" s="132">
        <f t="shared" si="9"/>
        <v>0</v>
      </c>
      <c r="AF42" s="132">
        <f t="shared" si="35"/>
        <v>0</v>
      </c>
      <c r="AG42" s="133">
        <f t="shared" si="10"/>
        <v>0</v>
      </c>
      <c r="AH42" s="124">
        <f t="shared" si="36"/>
        <v>0</v>
      </c>
      <c r="AI42" s="125">
        <f t="shared" si="11"/>
        <v>0</v>
      </c>
      <c r="AJ42" s="125">
        <v>0</v>
      </c>
      <c r="AK42" s="126">
        <f t="shared" si="12"/>
        <v>0</v>
      </c>
      <c r="AL42" s="22">
        <f t="shared" si="13"/>
        <v>1077314.6279638889</v>
      </c>
      <c r="AM42" s="22">
        <f t="shared" si="13"/>
        <v>2727.8776940163107</v>
      </c>
      <c r="AN42" s="22">
        <f t="shared" si="13"/>
        <v>2589.4467861279136</v>
      </c>
      <c r="AO42" s="23">
        <f t="shared" si="13"/>
        <v>5317.3244801442252</v>
      </c>
    </row>
    <row r="43" spans="1:41" x14ac:dyDescent="0.25">
      <c r="A43" s="7">
        <v>22</v>
      </c>
      <c r="B43" s="56">
        <f t="shared" si="14"/>
        <v>349781.77015990042</v>
      </c>
      <c r="C43" s="57">
        <f t="shared" si="15"/>
        <v>1100.7789193864733</v>
      </c>
      <c r="D43" s="57">
        <f t="shared" si="16"/>
        <v>320.63328931324207</v>
      </c>
      <c r="E43" s="58">
        <f t="shared" si="2"/>
        <v>1421.4122086997154</v>
      </c>
      <c r="F43" s="56">
        <f t="shared" si="17"/>
        <v>0</v>
      </c>
      <c r="G43" s="57">
        <f t="shared" si="18"/>
        <v>0</v>
      </c>
      <c r="H43" s="57">
        <f t="shared" si="19"/>
        <v>0</v>
      </c>
      <c r="I43" s="58">
        <f t="shared" si="3"/>
        <v>0</v>
      </c>
      <c r="J43" s="56">
        <f t="shared" si="20"/>
        <v>356926.55321582989</v>
      </c>
      <c r="K43" s="57">
        <f t="shared" si="21"/>
        <v>777.31678079028393</v>
      </c>
      <c r="L43" s="57">
        <f t="shared" si="22"/>
        <v>1189.7551773860996</v>
      </c>
      <c r="M43" s="58">
        <f t="shared" si="4"/>
        <v>1967.0719581763835</v>
      </c>
      <c r="N43" s="56">
        <f t="shared" si="23"/>
        <v>0</v>
      </c>
      <c r="O43" s="57">
        <f t="shared" si="24"/>
        <v>0</v>
      </c>
      <c r="P43" s="57">
        <f t="shared" si="25"/>
        <v>0</v>
      </c>
      <c r="Q43" s="58">
        <f t="shared" si="5"/>
        <v>0</v>
      </c>
      <c r="R43" s="84">
        <f t="shared" si="26"/>
        <v>368491.55760563258</v>
      </c>
      <c r="S43" s="85">
        <f t="shared" si="27"/>
        <v>857.28800410714393</v>
      </c>
      <c r="T43" s="86">
        <f t="shared" si="6"/>
        <v>1074.7670430164285</v>
      </c>
      <c r="U43" s="87">
        <f t="shared" si="28"/>
        <v>1932.0550471235724</v>
      </c>
      <c r="V43" s="84">
        <f t="shared" si="29"/>
        <v>0</v>
      </c>
      <c r="W43" s="85">
        <f t="shared" si="30"/>
        <v>0</v>
      </c>
      <c r="X43" s="86">
        <f t="shared" si="7"/>
        <v>0</v>
      </c>
      <c r="Y43" s="87">
        <f t="shared" si="31"/>
        <v>0</v>
      </c>
      <c r="Z43" s="101">
        <f t="shared" si="32"/>
        <v>0</v>
      </c>
      <c r="AA43" s="85">
        <f t="shared" si="33"/>
        <v>0</v>
      </c>
      <c r="AB43" s="86">
        <f t="shared" si="8"/>
        <v>0</v>
      </c>
      <c r="AC43" s="87">
        <f t="shared" si="34"/>
        <v>0</v>
      </c>
      <c r="AD43" s="132">
        <f t="shared" si="37"/>
        <v>0</v>
      </c>
      <c r="AE43" s="132">
        <f t="shared" si="9"/>
        <v>0</v>
      </c>
      <c r="AF43" s="132">
        <f t="shared" si="35"/>
        <v>0</v>
      </c>
      <c r="AG43" s="133">
        <f t="shared" si="10"/>
        <v>0</v>
      </c>
      <c r="AH43" s="124">
        <f t="shared" si="36"/>
        <v>0</v>
      </c>
      <c r="AI43" s="125">
        <f t="shared" si="11"/>
        <v>0</v>
      </c>
      <c r="AJ43" s="125">
        <v>0</v>
      </c>
      <c r="AK43" s="126">
        <f t="shared" si="12"/>
        <v>0</v>
      </c>
      <c r="AL43" s="22">
        <f t="shared" si="13"/>
        <v>1075199.8809813629</v>
      </c>
      <c r="AM43" s="22">
        <f t="shared" si="13"/>
        <v>2735.3837042839014</v>
      </c>
      <c r="AN43" s="22">
        <f t="shared" si="13"/>
        <v>2585.1555097157702</v>
      </c>
      <c r="AO43" s="23">
        <f t="shared" si="13"/>
        <v>5320.5392139996711</v>
      </c>
    </row>
    <row r="44" spans="1:41" x14ac:dyDescent="0.25">
      <c r="A44" s="7">
        <v>23</v>
      </c>
      <c r="B44" s="56">
        <f t="shared" si="14"/>
        <v>348680.99124051398</v>
      </c>
      <c r="C44" s="57">
        <f t="shared" si="15"/>
        <v>1101.7879667292443</v>
      </c>
      <c r="D44" s="57">
        <f t="shared" si="16"/>
        <v>319.62424197047113</v>
      </c>
      <c r="E44" s="58">
        <f t="shared" si="2"/>
        <v>1421.4122086997154</v>
      </c>
      <c r="F44" s="56">
        <f t="shared" si="17"/>
        <v>0</v>
      </c>
      <c r="G44" s="57">
        <f t="shared" si="18"/>
        <v>0</v>
      </c>
      <c r="H44" s="57">
        <f t="shared" si="19"/>
        <v>0</v>
      </c>
      <c r="I44" s="58">
        <f t="shared" si="3"/>
        <v>0</v>
      </c>
      <c r="J44" s="56">
        <f t="shared" si="20"/>
        <v>356149.23643503961</v>
      </c>
      <c r="K44" s="57">
        <f t="shared" si="21"/>
        <v>779.90783672625139</v>
      </c>
      <c r="L44" s="57">
        <f t="shared" si="22"/>
        <v>1187.1641214501321</v>
      </c>
      <c r="M44" s="58">
        <f t="shared" si="4"/>
        <v>1967.0719581763835</v>
      </c>
      <c r="N44" s="56">
        <f t="shared" si="23"/>
        <v>0</v>
      </c>
      <c r="O44" s="57">
        <f t="shared" si="24"/>
        <v>0</v>
      </c>
      <c r="P44" s="57">
        <f t="shared" si="25"/>
        <v>0</v>
      </c>
      <c r="Q44" s="58">
        <f t="shared" si="5"/>
        <v>0</v>
      </c>
      <c r="R44" s="84">
        <f t="shared" si="26"/>
        <v>368246.99338419468</v>
      </c>
      <c r="S44" s="85">
        <f t="shared" si="27"/>
        <v>861.22140816487718</v>
      </c>
      <c r="T44" s="86">
        <f t="shared" si="6"/>
        <v>1074.0537307039012</v>
      </c>
      <c r="U44" s="87">
        <f t="shared" si="28"/>
        <v>1935.2751388687784</v>
      </c>
      <c r="V44" s="84">
        <f t="shared" si="29"/>
        <v>0</v>
      </c>
      <c r="W44" s="85">
        <f t="shared" si="30"/>
        <v>0</v>
      </c>
      <c r="X44" s="86">
        <f t="shared" si="7"/>
        <v>0</v>
      </c>
      <c r="Y44" s="87">
        <f t="shared" si="31"/>
        <v>0</v>
      </c>
      <c r="Z44" s="101">
        <f t="shared" si="32"/>
        <v>0</v>
      </c>
      <c r="AA44" s="85">
        <f t="shared" si="33"/>
        <v>0</v>
      </c>
      <c r="AB44" s="86">
        <f t="shared" si="8"/>
        <v>0</v>
      </c>
      <c r="AC44" s="87">
        <f t="shared" si="34"/>
        <v>0</v>
      </c>
      <c r="AD44" s="132">
        <f t="shared" si="37"/>
        <v>0</v>
      </c>
      <c r="AE44" s="132">
        <f t="shared" si="9"/>
        <v>0</v>
      </c>
      <c r="AF44" s="132">
        <f t="shared" si="35"/>
        <v>0</v>
      </c>
      <c r="AG44" s="133">
        <f t="shared" si="10"/>
        <v>0</v>
      </c>
      <c r="AH44" s="124">
        <f t="shared" si="36"/>
        <v>0</v>
      </c>
      <c r="AI44" s="125">
        <f t="shared" si="11"/>
        <v>0</v>
      </c>
      <c r="AJ44" s="125">
        <v>0</v>
      </c>
      <c r="AK44" s="126">
        <f t="shared" si="12"/>
        <v>0</v>
      </c>
      <c r="AL44" s="22">
        <f t="shared" si="13"/>
        <v>1073077.2210597484</v>
      </c>
      <c r="AM44" s="22">
        <f t="shared" si="13"/>
        <v>2742.9172116203727</v>
      </c>
      <c r="AN44" s="22">
        <f t="shared" si="13"/>
        <v>2580.8420941245045</v>
      </c>
      <c r="AO44" s="23">
        <f t="shared" si="13"/>
        <v>5323.7593057448776</v>
      </c>
    </row>
    <row r="45" spans="1:41" x14ac:dyDescent="0.25">
      <c r="A45" s="7">
        <v>24</v>
      </c>
      <c r="B45" s="56">
        <f t="shared" si="14"/>
        <v>347579.20327378472</v>
      </c>
      <c r="C45" s="57">
        <f t="shared" si="15"/>
        <v>1102.7979390320793</v>
      </c>
      <c r="D45" s="57">
        <f t="shared" si="16"/>
        <v>318.61426966763599</v>
      </c>
      <c r="E45" s="58">
        <f t="shared" si="2"/>
        <v>1421.4122086997154</v>
      </c>
      <c r="F45" s="56">
        <f t="shared" si="17"/>
        <v>0</v>
      </c>
      <c r="G45" s="57">
        <f t="shared" si="18"/>
        <v>0</v>
      </c>
      <c r="H45" s="57">
        <f t="shared" si="19"/>
        <v>0</v>
      </c>
      <c r="I45" s="58">
        <f t="shared" si="3"/>
        <v>0</v>
      </c>
      <c r="J45" s="56">
        <f t="shared" si="20"/>
        <v>355369.32859831338</v>
      </c>
      <c r="K45" s="57">
        <f t="shared" si="21"/>
        <v>782.50752951533877</v>
      </c>
      <c r="L45" s="57">
        <f t="shared" si="22"/>
        <v>1184.5644286610448</v>
      </c>
      <c r="M45" s="58">
        <f t="shared" si="4"/>
        <v>1967.0719581763835</v>
      </c>
      <c r="N45" s="56">
        <f t="shared" si="23"/>
        <v>0</v>
      </c>
      <c r="O45" s="57">
        <f t="shared" si="24"/>
        <v>0</v>
      </c>
      <c r="P45" s="57">
        <f t="shared" si="25"/>
        <v>0</v>
      </c>
      <c r="Q45" s="58">
        <f t="shared" si="5"/>
        <v>0</v>
      </c>
      <c r="R45" s="84">
        <f t="shared" si="26"/>
        <v>367998.08159598988</v>
      </c>
      <c r="S45" s="85">
        <f t="shared" si="27"/>
        <v>865.17285944525588</v>
      </c>
      <c r="T45" s="86">
        <f t="shared" si="6"/>
        <v>1073.3277379883039</v>
      </c>
      <c r="U45" s="87">
        <f t="shared" si="28"/>
        <v>1938.5005974335597</v>
      </c>
      <c r="V45" s="84">
        <f t="shared" si="29"/>
        <v>0</v>
      </c>
      <c r="W45" s="85">
        <f t="shared" si="30"/>
        <v>0</v>
      </c>
      <c r="X45" s="86">
        <f t="shared" si="7"/>
        <v>0</v>
      </c>
      <c r="Y45" s="87">
        <f t="shared" si="31"/>
        <v>0</v>
      </c>
      <c r="Z45" s="101">
        <f t="shared" si="32"/>
        <v>0</v>
      </c>
      <c r="AA45" s="85">
        <f t="shared" si="33"/>
        <v>0</v>
      </c>
      <c r="AB45" s="86">
        <f t="shared" si="8"/>
        <v>0</v>
      </c>
      <c r="AC45" s="87">
        <f t="shared" si="34"/>
        <v>0</v>
      </c>
      <c r="AD45" s="132">
        <f t="shared" si="37"/>
        <v>0</v>
      </c>
      <c r="AE45" s="132">
        <f t="shared" si="9"/>
        <v>0</v>
      </c>
      <c r="AF45" s="132">
        <f t="shared" si="35"/>
        <v>0</v>
      </c>
      <c r="AG45" s="133">
        <f t="shared" si="10"/>
        <v>0</v>
      </c>
      <c r="AH45" s="124">
        <f t="shared" si="36"/>
        <v>0</v>
      </c>
      <c r="AI45" s="125">
        <f t="shared" si="11"/>
        <v>0</v>
      </c>
      <c r="AJ45" s="125">
        <v>0</v>
      </c>
      <c r="AK45" s="126">
        <f t="shared" si="12"/>
        <v>0</v>
      </c>
      <c r="AL45" s="22">
        <f t="shared" si="13"/>
        <v>1070946.613468088</v>
      </c>
      <c r="AM45" s="22">
        <f t="shared" si="13"/>
        <v>2750.4783279926742</v>
      </c>
      <c r="AN45" s="22">
        <f t="shared" si="13"/>
        <v>2576.5064363169845</v>
      </c>
      <c r="AO45" s="23">
        <f t="shared" si="13"/>
        <v>5326.9847643096591</v>
      </c>
    </row>
    <row r="46" spans="1:41" x14ac:dyDescent="0.25">
      <c r="A46" s="7">
        <v>25</v>
      </c>
      <c r="B46" s="56">
        <f t="shared" si="14"/>
        <v>346476.40533475264</v>
      </c>
      <c r="C46" s="57">
        <f t="shared" si="15"/>
        <v>1103.8088371428589</v>
      </c>
      <c r="D46" s="57">
        <f t="shared" si="16"/>
        <v>317.60337155685659</v>
      </c>
      <c r="E46" s="58">
        <f t="shared" si="2"/>
        <v>1421.4122086997154</v>
      </c>
      <c r="F46" s="56">
        <f t="shared" si="17"/>
        <v>0</v>
      </c>
      <c r="G46" s="57">
        <f t="shared" si="18"/>
        <v>0</v>
      </c>
      <c r="H46" s="57">
        <f t="shared" si="19"/>
        <v>0</v>
      </c>
      <c r="I46" s="58">
        <f t="shared" si="3"/>
        <v>0</v>
      </c>
      <c r="J46" s="56">
        <f t="shared" si="20"/>
        <v>354586.82106879802</v>
      </c>
      <c r="K46" s="57">
        <f t="shared" si="21"/>
        <v>785.11588794705676</v>
      </c>
      <c r="L46" s="57">
        <f t="shared" si="22"/>
        <v>1181.9560702293268</v>
      </c>
      <c r="M46" s="58">
        <f t="shared" si="4"/>
        <v>1967.0719581763835</v>
      </c>
      <c r="N46" s="56">
        <f t="shared" si="23"/>
        <v>0</v>
      </c>
      <c r="O46" s="57">
        <f t="shared" si="24"/>
        <v>0</v>
      </c>
      <c r="P46" s="57">
        <f t="shared" si="25"/>
        <v>0</v>
      </c>
      <c r="Q46" s="58">
        <f t="shared" si="5"/>
        <v>0</v>
      </c>
      <c r="R46" s="84">
        <f t="shared" si="26"/>
        <v>367744.79691777221</v>
      </c>
      <c r="S46" s="85">
        <f t="shared" si="27"/>
        <v>869.14244075244687</v>
      </c>
      <c r="T46" s="86">
        <f t="shared" si="6"/>
        <v>1072.5889910101689</v>
      </c>
      <c r="U46" s="87">
        <f t="shared" si="28"/>
        <v>1941.7314317626158</v>
      </c>
      <c r="V46" s="84">
        <f t="shared" si="29"/>
        <v>0</v>
      </c>
      <c r="W46" s="85">
        <f t="shared" si="30"/>
        <v>0</v>
      </c>
      <c r="X46" s="86">
        <f t="shared" si="7"/>
        <v>0</v>
      </c>
      <c r="Y46" s="87">
        <f t="shared" si="31"/>
        <v>0</v>
      </c>
      <c r="Z46" s="101">
        <f t="shared" si="32"/>
        <v>0</v>
      </c>
      <c r="AA46" s="85">
        <f t="shared" si="33"/>
        <v>0</v>
      </c>
      <c r="AB46" s="86">
        <f t="shared" si="8"/>
        <v>0</v>
      </c>
      <c r="AC46" s="87">
        <f t="shared" si="34"/>
        <v>0</v>
      </c>
      <c r="AD46" s="132">
        <f t="shared" si="37"/>
        <v>0</v>
      </c>
      <c r="AE46" s="132">
        <f t="shared" si="9"/>
        <v>0</v>
      </c>
      <c r="AF46" s="132">
        <f t="shared" si="35"/>
        <v>0</v>
      </c>
      <c r="AG46" s="133">
        <f t="shared" si="10"/>
        <v>0</v>
      </c>
      <c r="AH46" s="124">
        <f t="shared" si="36"/>
        <v>0</v>
      </c>
      <c r="AI46" s="125">
        <f t="shared" si="11"/>
        <v>0</v>
      </c>
      <c r="AJ46" s="125">
        <v>0</v>
      </c>
      <c r="AK46" s="126">
        <f t="shared" si="12"/>
        <v>0</v>
      </c>
      <c r="AL46" s="22">
        <f t="shared" si="13"/>
        <v>1068808.0233213229</v>
      </c>
      <c r="AM46" s="22">
        <f t="shared" si="13"/>
        <v>2758.0671658423626</v>
      </c>
      <c r="AN46" s="22">
        <f t="shared" si="13"/>
        <v>2572.1484327963526</v>
      </c>
      <c r="AO46" s="23">
        <f t="shared" si="13"/>
        <v>5330.2155986387152</v>
      </c>
    </row>
    <row r="47" spans="1:41" x14ac:dyDescent="0.25">
      <c r="A47" s="7">
        <v>26</v>
      </c>
      <c r="B47" s="56">
        <f t="shared" si="14"/>
        <v>345372.5964976098</v>
      </c>
      <c r="C47" s="57">
        <f t="shared" si="15"/>
        <v>1104.8206619102398</v>
      </c>
      <c r="D47" s="57">
        <f t="shared" si="16"/>
        <v>316.59154678947567</v>
      </c>
      <c r="E47" s="58">
        <f t="shared" si="2"/>
        <v>1421.4122086997154</v>
      </c>
      <c r="F47" s="56">
        <f t="shared" si="17"/>
        <v>0</v>
      </c>
      <c r="G47" s="57">
        <f t="shared" si="18"/>
        <v>0</v>
      </c>
      <c r="H47" s="57">
        <f t="shared" si="19"/>
        <v>0</v>
      </c>
      <c r="I47" s="58">
        <f t="shared" si="3"/>
        <v>0</v>
      </c>
      <c r="J47" s="56">
        <f t="shared" si="20"/>
        <v>353801.70518085099</v>
      </c>
      <c r="K47" s="57">
        <f t="shared" si="21"/>
        <v>787.73294090688023</v>
      </c>
      <c r="L47" s="57">
        <f t="shared" si="22"/>
        <v>1179.3390172695033</v>
      </c>
      <c r="M47" s="58">
        <f t="shared" si="4"/>
        <v>1967.0719581763835</v>
      </c>
      <c r="N47" s="56">
        <f t="shared" si="23"/>
        <v>0</v>
      </c>
      <c r="O47" s="57">
        <f t="shared" si="24"/>
        <v>0</v>
      </c>
      <c r="P47" s="57">
        <f t="shared" si="25"/>
        <v>0</v>
      </c>
      <c r="Q47" s="58">
        <f t="shared" si="5"/>
        <v>0</v>
      </c>
      <c r="R47" s="84">
        <f t="shared" si="26"/>
        <v>367487.11390114814</v>
      </c>
      <c r="S47" s="85">
        <f t="shared" si="27"/>
        <v>873.13023527053792</v>
      </c>
      <c r="T47" s="86">
        <f t="shared" si="6"/>
        <v>1071.8374155450156</v>
      </c>
      <c r="U47" s="87">
        <f t="shared" si="28"/>
        <v>1944.9676508155535</v>
      </c>
      <c r="V47" s="84">
        <f t="shared" si="29"/>
        <v>0</v>
      </c>
      <c r="W47" s="85">
        <f t="shared" si="30"/>
        <v>0</v>
      </c>
      <c r="X47" s="86">
        <f t="shared" si="7"/>
        <v>0</v>
      </c>
      <c r="Y47" s="87">
        <f t="shared" si="31"/>
        <v>0</v>
      </c>
      <c r="Z47" s="101">
        <f t="shared" si="32"/>
        <v>0</v>
      </c>
      <c r="AA47" s="85">
        <f t="shared" si="33"/>
        <v>0</v>
      </c>
      <c r="AB47" s="86">
        <f t="shared" si="8"/>
        <v>0</v>
      </c>
      <c r="AC47" s="87">
        <f t="shared" si="34"/>
        <v>0</v>
      </c>
      <c r="AD47" s="132">
        <f t="shared" si="37"/>
        <v>0</v>
      </c>
      <c r="AE47" s="132">
        <f t="shared" si="9"/>
        <v>0</v>
      </c>
      <c r="AF47" s="132">
        <f t="shared" si="35"/>
        <v>0</v>
      </c>
      <c r="AG47" s="133">
        <f t="shared" si="10"/>
        <v>0</v>
      </c>
      <c r="AH47" s="124">
        <f t="shared" si="36"/>
        <v>0</v>
      </c>
      <c r="AI47" s="125">
        <f t="shared" si="11"/>
        <v>0</v>
      </c>
      <c r="AJ47" s="125">
        <v>0</v>
      </c>
      <c r="AK47" s="126">
        <f t="shared" si="12"/>
        <v>0</v>
      </c>
      <c r="AL47" s="22">
        <f t="shared" si="13"/>
        <v>1066661.4155796089</v>
      </c>
      <c r="AM47" s="22">
        <f t="shared" si="13"/>
        <v>2765.6838380876579</v>
      </c>
      <c r="AN47" s="22">
        <f t="shared" si="13"/>
        <v>2567.7679796039947</v>
      </c>
      <c r="AO47" s="23">
        <f t="shared" si="13"/>
        <v>5333.4518176916526</v>
      </c>
    </row>
    <row r="48" spans="1:41" x14ac:dyDescent="0.25">
      <c r="A48" s="7">
        <v>27</v>
      </c>
      <c r="B48" s="56">
        <f t="shared" si="14"/>
        <v>344267.77583569958</v>
      </c>
      <c r="C48" s="57">
        <f t="shared" si="15"/>
        <v>1105.8334141836574</v>
      </c>
      <c r="D48" s="57">
        <f t="shared" si="16"/>
        <v>315.57879451605794</v>
      </c>
      <c r="E48" s="58">
        <f t="shared" si="2"/>
        <v>1421.4122086997154</v>
      </c>
      <c r="F48" s="56">
        <f t="shared" si="17"/>
        <v>0</v>
      </c>
      <c r="G48" s="57">
        <f t="shared" si="18"/>
        <v>0</v>
      </c>
      <c r="H48" s="57">
        <f t="shared" si="19"/>
        <v>0</v>
      </c>
      <c r="I48" s="58">
        <f t="shared" si="3"/>
        <v>0</v>
      </c>
      <c r="J48" s="56">
        <f t="shared" si="20"/>
        <v>353013.97223994409</v>
      </c>
      <c r="K48" s="57">
        <f t="shared" si="21"/>
        <v>790.35871737656976</v>
      </c>
      <c r="L48" s="57">
        <f t="shared" si="22"/>
        <v>1176.7132407998138</v>
      </c>
      <c r="M48" s="58">
        <f t="shared" si="4"/>
        <v>1967.0719581763835</v>
      </c>
      <c r="N48" s="56">
        <f t="shared" si="23"/>
        <v>0</v>
      </c>
      <c r="O48" s="57">
        <f t="shared" si="24"/>
        <v>0</v>
      </c>
      <c r="P48" s="57">
        <f t="shared" si="25"/>
        <v>0</v>
      </c>
      <c r="Q48" s="58">
        <f t="shared" si="5"/>
        <v>0</v>
      </c>
      <c r="R48" s="84">
        <f t="shared" si="26"/>
        <v>367225.00697198743</v>
      </c>
      <c r="S48" s="85">
        <f t="shared" si="27"/>
        <v>877.13632656528284</v>
      </c>
      <c r="T48" s="86">
        <f t="shared" si="6"/>
        <v>1071.07293700163</v>
      </c>
      <c r="U48" s="87">
        <f t="shared" si="28"/>
        <v>1948.2092635669128</v>
      </c>
      <c r="V48" s="84">
        <f t="shared" si="29"/>
        <v>0</v>
      </c>
      <c r="W48" s="85">
        <f t="shared" si="30"/>
        <v>0</v>
      </c>
      <c r="X48" s="86">
        <f t="shared" si="7"/>
        <v>0</v>
      </c>
      <c r="Y48" s="87">
        <f t="shared" si="31"/>
        <v>0</v>
      </c>
      <c r="Z48" s="101">
        <f t="shared" si="32"/>
        <v>0</v>
      </c>
      <c r="AA48" s="85">
        <f t="shared" si="33"/>
        <v>0</v>
      </c>
      <c r="AB48" s="86">
        <f t="shared" si="8"/>
        <v>0</v>
      </c>
      <c r="AC48" s="87">
        <f t="shared" si="34"/>
        <v>0</v>
      </c>
      <c r="AD48" s="132">
        <f t="shared" si="37"/>
        <v>0</v>
      </c>
      <c r="AE48" s="132">
        <f t="shared" si="9"/>
        <v>0</v>
      </c>
      <c r="AF48" s="132">
        <f t="shared" si="35"/>
        <v>0</v>
      </c>
      <c r="AG48" s="133">
        <f t="shared" si="10"/>
        <v>0</v>
      </c>
      <c r="AH48" s="124">
        <f t="shared" si="36"/>
        <v>0</v>
      </c>
      <c r="AI48" s="125">
        <f t="shared" si="11"/>
        <v>0</v>
      </c>
      <c r="AJ48" s="125">
        <v>0</v>
      </c>
      <c r="AK48" s="126">
        <f t="shared" si="12"/>
        <v>0</v>
      </c>
      <c r="AL48" s="22">
        <f t="shared" si="13"/>
        <v>1064506.755047631</v>
      </c>
      <c r="AM48" s="22">
        <f t="shared" si="13"/>
        <v>2773.3284581255102</v>
      </c>
      <c r="AN48" s="22">
        <f t="shared" si="13"/>
        <v>2563.3649723175017</v>
      </c>
      <c r="AO48" s="23">
        <f t="shared" si="13"/>
        <v>5336.6934304430124</v>
      </c>
    </row>
    <row r="49" spans="1:41" x14ac:dyDescent="0.25">
      <c r="A49" s="7">
        <v>28</v>
      </c>
      <c r="B49" s="56">
        <f t="shared" si="14"/>
        <v>343161.94242151594</v>
      </c>
      <c r="C49" s="57">
        <f t="shared" si="15"/>
        <v>1106.8470948133258</v>
      </c>
      <c r="D49" s="57">
        <f t="shared" si="16"/>
        <v>314.56511388638961</v>
      </c>
      <c r="E49" s="58">
        <f t="shared" si="2"/>
        <v>1421.4122086997154</v>
      </c>
      <c r="F49" s="56">
        <f t="shared" si="17"/>
        <v>0</v>
      </c>
      <c r="G49" s="57">
        <f t="shared" si="18"/>
        <v>0</v>
      </c>
      <c r="H49" s="57">
        <f t="shared" si="19"/>
        <v>0</v>
      </c>
      <c r="I49" s="58">
        <f t="shared" si="3"/>
        <v>0</v>
      </c>
      <c r="J49" s="56">
        <f t="shared" si="20"/>
        <v>352223.61352256755</v>
      </c>
      <c r="K49" s="57">
        <f t="shared" si="21"/>
        <v>792.99324643449154</v>
      </c>
      <c r="L49" s="57">
        <f t="shared" si="22"/>
        <v>1174.078711741892</v>
      </c>
      <c r="M49" s="58">
        <f t="shared" si="4"/>
        <v>1967.0719581763835</v>
      </c>
      <c r="N49" s="56">
        <f t="shared" si="23"/>
        <v>0</v>
      </c>
      <c r="O49" s="57">
        <f t="shared" si="24"/>
        <v>0</v>
      </c>
      <c r="P49" s="57">
        <f t="shared" si="25"/>
        <v>0</v>
      </c>
      <c r="Q49" s="58">
        <f t="shared" si="5"/>
        <v>0</v>
      </c>
      <c r="R49" s="84">
        <f t="shared" si="26"/>
        <v>366958.45042983117</v>
      </c>
      <c r="S49" s="85">
        <f t="shared" si="27"/>
        <v>881.16079858585022</v>
      </c>
      <c r="T49" s="86">
        <f t="shared" si="6"/>
        <v>1070.2954804203409</v>
      </c>
      <c r="U49" s="87">
        <f t="shared" si="28"/>
        <v>1951.4562790061912</v>
      </c>
      <c r="V49" s="84">
        <f t="shared" si="29"/>
        <v>0</v>
      </c>
      <c r="W49" s="85">
        <f t="shared" si="30"/>
        <v>0</v>
      </c>
      <c r="X49" s="86">
        <f t="shared" si="7"/>
        <v>0</v>
      </c>
      <c r="Y49" s="87">
        <f t="shared" si="31"/>
        <v>0</v>
      </c>
      <c r="Z49" s="101">
        <f t="shared" si="32"/>
        <v>0</v>
      </c>
      <c r="AA49" s="85">
        <f t="shared" si="33"/>
        <v>0</v>
      </c>
      <c r="AB49" s="86">
        <f t="shared" si="8"/>
        <v>0</v>
      </c>
      <c r="AC49" s="87">
        <f t="shared" si="34"/>
        <v>0</v>
      </c>
      <c r="AD49" s="132">
        <f t="shared" si="37"/>
        <v>0</v>
      </c>
      <c r="AE49" s="132">
        <f t="shared" si="9"/>
        <v>0</v>
      </c>
      <c r="AF49" s="132">
        <f t="shared" si="35"/>
        <v>0</v>
      </c>
      <c r="AG49" s="133">
        <f t="shared" si="10"/>
        <v>0</v>
      </c>
      <c r="AH49" s="124">
        <f t="shared" si="36"/>
        <v>0</v>
      </c>
      <c r="AI49" s="125">
        <f t="shared" si="11"/>
        <v>0</v>
      </c>
      <c r="AJ49" s="125">
        <v>0</v>
      </c>
      <c r="AK49" s="126">
        <f t="shared" si="12"/>
        <v>0</v>
      </c>
      <c r="AL49" s="22">
        <f t="shared" si="13"/>
        <v>1062344.0063739147</v>
      </c>
      <c r="AM49" s="22">
        <f t="shared" si="13"/>
        <v>2781.0011398336674</v>
      </c>
      <c r="AN49" s="22">
        <f t="shared" si="13"/>
        <v>2558.9393060486227</v>
      </c>
      <c r="AO49" s="23">
        <f t="shared" si="13"/>
        <v>5339.9404458822901</v>
      </c>
    </row>
    <row r="50" spans="1:41" x14ac:dyDescent="0.25">
      <c r="A50" s="7">
        <v>29</v>
      </c>
      <c r="B50" s="56">
        <f t="shared" si="14"/>
        <v>342055.09532670263</v>
      </c>
      <c r="C50" s="57">
        <f t="shared" si="15"/>
        <v>1107.8617046502379</v>
      </c>
      <c r="D50" s="57">
        <f t="shared" si="16"/>
        <v>313.55050404947741</v>
      </c>
      <c r="E50" s="58">
        <f t="shared" si="2"/>
        <v>1421.4122086997154</v>
      </c>
      <c r="F50" s="56">
        <f t="shared" si="17"/>
        <v>0</v>
      </c>
      <c r="G50" s="57">
        <f t="shared" si="18"/>
        <v>0</v>
      </c>
      <c r="H50" s="57">
        <f t="shared" si="19"/>
        <v>0</v>
      </c>
      <c r="I50" s="58">
        <f t="shared" si="3"/>
        <v>0</v>
      </c>
      <c r="J50" s="56">
        <f t="shared" si="20"/>
        <v>351430.62027613306</v>
      </c>
      <c r="K50" s="57">
        <f t="shared" si="21"/>
        <v>795.63655725593981</v>
      </c>
      <c r="L50" s="57">
        <f t="shared" si="22"/>
        <v>1171.4354009204437</v>
      </c>
      <c r="M50" s="58">
        <f t="shared" si="4"/>
        <v>1967.0719581763835</v>
      </c>
      <c r="N50" s="56">
        <f t="shared" si="23"/>
        <v>0</v>
      </c>
      <c r="O50" s="57">
        <f t="shared" si="24"/>
        <v>0</v>
      </c>
      <c r="P50" s="57">
        <f t="shared" si="25"/>
        <v>0</v>
      </c>
      <c r="Q50" s="58">
        <f t="shared" si="5"/>
        <v>0</v>
      </c>
      <c r="R50" s="84">
        <f t="shared" si="26"/>
        <v>366687.41844729742</v>
      </c>
      <c r="S50" s="85">
        <f t="shared" si="27"/>
        <v>885.20373566658395</v>
      </c>
      <c r="T50" s="86">
        <f t="shared" si="6"/>
        <v>1069.5049704712842</v>
      </c>
      <c r="U50" s="87">
        <f t="shared" si="28"/>
        <v>1954.7087061378681</v>
      </c>
      <c r="V50" s="84">
        <f t="shared" si="29"/>
        <v>0</v>
      </c>
      <c r="W50" s="85">
        <f t="shared" si="30"/>
        <v>0</v>
      </c>
      <c r="X50" s="86">
        <f t="shared" si="7"/>
        <v>0</v>
      </c>
      <c r="Y50" s="87">
        <f t="shared" si="31"/>
        <v>0</v>
      </c>
      <c r="Z50" s="101">
        <f t="shared" si="32"/>
        <v>0</v>
      </c>
      <c r="AA50" s="85">
        <f t="shared" si="33"/>
        <v>0</v>
      </c>
      <c r="AB50" s="86">
        <f t="shared" si="8"/>
        <v>0</v>
      </c>
      <c r="AC50" s="87">
        <f t="shared" si="34"/>
        <v>0</v>
      </c>
      <c r="AD50" s="132">
        <f t="shared" si="37"/>
        <v>0</v>
      </c>
      <c r="AE50" s="132">
        <f t="shared" si="9"/>
        <v>0</v>
      </c>
      <c r="AF50" s="132">
        <f t="shared" si="35"/>
        <v>0</v>
      </c>
      <c r="AG50" s="133">
        <f t="shared" si="10"/>
        <v>0</v>
      </c>
      <c r="AH50" s="124">
        <f t="shared" si="36"/>
        <v>0</v>
      </c>
      <c r="AI50" s="125">
        <f t="shared" si="11"/>
        <v>0</v>
      </c>
      <c r="AJ50" s="125">
        <v>0</v>
      </c>
      <c r="AK50" s="126">
        <f t="shared" si="12"/>
        <v>0</v>
      </c>
      <c r="AL50" s="22">
        <f t="shared" si="13"/>
        <v>1060173.1340501332</v>
      </c>
      <c r="AM50" s="22">
        <f t="shared" si="13"/>
        <v>2788.7019975727617</v>
      </c>
      <c r="AN50" s="22">
        <f t="shared" si="13"/>
        <v>2554.4908754412054</v>
      </c>
      <c r="AO50" s="23">
        <f t="shared" si="13"/>
        <v>5343.1928730139671</v>
      </c>
    </row>
    <row r="51" spans="1:41" x14ac:dyDescent="0.25">
      <c r="A51" s="7">
        <v>30</v>
      </c>
      <c r="B51" s="56">
        <f t="shared" si="14"/>
        <v>340947.23362205242</v>
      </c>
      <c r="C51" s="57">
        <f t="shared" si="15"/>
        <v>1108.8772445461673</v>
      </c>
      <c r="D51" s="57">
        <f t="shared" si="16"/>
        <v>312.53496415354806</v>
      </c>
      <c r="E51" s="58">
        <f t="shared" si="2"/>
        <v>1421.4122086997154</v>
      </c>
      <c r="F51" s="56">
        <f t="shared" si="17"/>
        <v>0</v>
      </c>
      <c r="G51" s="57">
        <f t="shared" si="18"/>
        <v>0</v>
      </c>
      <c r="H51" s="57">
        <f t="shared" si="19"/>
        <v>0</v>
      </c>
      <c r="I51" s="58">
        <f t="shared" si="3"/>
        <v>0</v>
      </c>
      <c r="J51" s="56">
        <f t="shared" si="20"/>
        <v>350634.98371887713</v>
      </c>
      <c r="K51" s="57">
        <f t="shared" si="21"/>
        <v>798.28867911345969</v>
      </c>
      <c r="L51" s="57">
        <f t="shared" si="22"/>
        <v>1168.7832790629238</v>
      </c>
      <c r="M51" s="58">
        <f t="shared" si="4"/>
        <v>1967.0719581763835</v>
      </c>
      <c r="N51" s="56">
        <f t="shared" si="23"/>
        <v>0</v>
      </c>
      <c r="O51" s="57">
        <f t="shared" si="24"/>
        <v>0</v>
      </c>
      <c r="P51" s="57">
        <f t="shared" si="25"/>
        <v>0</v>
      </c>
      <c r="Q51" s="58">
        <f t="shared" si="5"/>
        <v>0</v>
      </c>
      <c r="R51" s="84">
        <f t="shared" si="26"/>
        <v>366411.88506948354</v>
      </c>
      <c r="S51" s="85">
        <f t="shared" si="27"/>
        <v>889.26522252877112</v>
      </c>
      <c r="T51" s="86">
        <f t="shared" si="6"/>
        <v>1068.7013314526603</v>
      </c>
      <c r="U51" s="87">
        <f t="shared" si="28"/>
        <v>1957.9665539814314</v>
      </c>
      <c r="V51" s="84">
        <f t="shared" si="29"/>
        <v>0</v>
      </c>
      <c r="W51" s="85">
        <f t="shared" si="30"/>
        <v>0</v>
      </c>
      <c r="X51" s="86">
        <f t="shared" si="7"/>
        <v>0</v>
      </c>
      <c r="Y51" s="87">
        <f t="shared" si="31"/>
        <v>0</v>
      </c>
      <c r="Z51" s="101">
        <f t="shared" si="32"/>
        <v>0</v>
      </c>
      <c r="AA51" s="85">
        <f t="shared" si="33"/>
        <v>0</v>
      </c>
      <c r="AB51" s="86">
        <f t="shared" si="8"/>
        <v>0</v>
      </c>
      <c r="AC51" s="87">
        <f t="shared" si="34"/>
        <v>0</v>
      </c>
      <c r="AD51" s="132">
        <f t="shared" si="37"/>
        <v>0</v>
      </c>
      <c r="AE51" s="132">
        <f t="shared" si="9"/>
        <v>0</v>
      </c>
      <c r="AF51" s="132">
        <f t="shared" si="35"/>
        <v>0</v>
      </c>
      <c r="AG51" s="133">
        <f t="shared" si="10"/>
        <v>0</v>
      </c>
      <c r="AH51" s="124">
        <f t="shared" si="36"/>
        <v>0</v>
      </c>
      <c r="AI51" s="125">
        <f t="shared" si="11"/>
        <v>0</v>
      </c>
      <c r="AJ51" s="125">
        <v>0</v>
      </c>
      <c r="AK51" s="126">
        <f t="shared" si="12"/>
        <v>0</v>
      </c>
      <c r="AL51" s="22">
        <f t="shared" si="13"/>
        <v>1057994.1024104131</v>
      </c>
      <c r="AM51" s="22">
        <f t="shared" si="13"/>
        <v>2796.4311461883981</v>
      </c>
      <c r="AN51" s="22">
        <f t="shared" si="13"/>
        <v>2550.0195746691325</v>
      </c>
      <c r="AO51" s="23">
        <f t="shared" si="13"/>
        <v>5346.4507208575305</v>
      </c>
    </row>
    <row r="52" spans="1:41" x14ac:dyDescent="0.25">
      <c r="A52" s="7">
        <v>31</v>
      </c>
      <c r="B52" s="56">
        <f t="shared" si="14"/>
        <v>339838.35637750622</v>
      </c>
      <c r="C52" s="57">
        <f t="shared" si="15"/>
        <v>1109.8937153536681</v>
      </c>
      <c r="D52" s="57">
        <f t="shared" si="16"/>
        <v>311.51849334604736</v>
      </c>
      <c r="E52" s="58">
        <f t="shared" si="2"/>
        <v>1421.4122086997154</v>
      </c>
      <c r="F52" s="56">
        <f t="shared" si="17"/>
        <v>0</v>
      </c>
      <c r="G52" s="57">
        <f t="shared" si="18"/>
        <v>0</v>
      </c>
      <c r="H52" s="57">
        <f t="shared" si="19"/>
        <v>0</v>
      </c>
      <c r="I52" s="58">
        <f t="shared" si="3"/>
        <v>0</v>
      </c>
      <c r="J52" s="56">
        <f t="shared" si="20"/>
        <v>349836.6950397637</v>
      </c>
      <c r="K52" s="57">
        <f t="shared" si="21"/>
        <v>800.94964137717102</v>
      </c>
      <c r="L52" s="57">
        <f t="shared" si="22"/>
        <v>1166.1223167992125</v>
      </c>
      <c r="M52" s="58">
        <f t="shared" si="4"/>
        <v>1967.0719581763835</v>
      </c>
      <c r="N52" s="56">
        <f t="shared" si="23"/>
        <v>0</v>
      </c>
      <c r="O52" s="57">
        <f t="shared" si="24"/>
        <v>0</v>
      </c>
      <c r="P52" s="57">
        <f t="shared" si="25"/>
        <v>0</v>
      </c>
      <c r="Q52" s="58">
        <f t="shared" si="5"/>
        <v>0</v>
      </c>
      <c r="R52" s="84">
        <f t="shared" si="26"/>
        <v>366131.82421336637</v>
      </c>
      <c r="S52" s="85">
        <f t="shared" si="27"/>
        <v>893.34534428241523</v>
      </c>
      <c r="T52" s="86">
        <f t="shared" si="6"/>
        <v>1067.8844872889854</v>
      </c>
      <c r="U52" s="87">
        <f t="shared" si="28"/>
        <v>1961.2298315714006</v>
      </c>
      <c r="V52" s="84">
        <f t="shared" si="29"/>
        <v>0</v>
      </c>
      <c r="W52" s="85">
        <f t="shared" si="30"/>
        <v>0</v>
      </c>
      <c r="X52" s="86">
        <f t="shared" si="7"/>
        <v>0</v>
      </c>
      <c r="Y52" s="87">
        <f t="shared" si="31"/>
        <v>0</v>
      </c>
      <c r="Z52" s="101">
        <f t="shared" si="32"/>
        <v>0</v>
      </c>
      <c r="AA52" s="85">
        <f t="shared" si="33"/>
        <v>0</v>
      </c>
      <c r="AB52" s="86">
        <f t="shared" si="8"/>
        <v>0</v>
      </c>
      <c r="AC52" s="87">
        <f t="shared" si="34"/>
        <v>0</v>
      </c>
      <c r="AD52" s="132">
        <f t="shared" si="37"/>
        <v>0</v>
      </c>
      <c r="AE52" s="132">
        <f t="shared" si="9"/>
        <v>0</v>
      </c>
      <c r="AF52" s="132">
        <f t="shared" si="35"/>
        <v>0</v>
      </c>
      <c r="AG52" s="133">
        <f t="shared" si="10"/>
        <v>0</v>
      </c>
      <c r="AH52" s="124">
        <f t="shared" si="36"/>
        <v>0</v>
      </c>
      <c r="AI52" s="125">
        <f t="shared" si="11"/>
        <v>0</v>
      </c>
      <c r="AJ52" s="125">
        <v>0</v>
      </c>
      <c r="AK52" s="126">
        <f t="shared" si="12"/>
        <v>0</v>
      </c>
      <c r="AL52" s="22">
        <f t="shared" si="13"/>
        <v>1055806.8756306362</v>
      </c>
      <c r="AM52" s="22">
        <f t="shared" si="13"/>
        <v>2804.1887010132541</v>
      </c>
      <c r="AN52" s="22">
        <f t="shared" si="13"/>
        <v>2545.5252974342452</v>
      </c>
      <c r="AO52" s="23">
        <f t="shared" si="13"/>
        <v>5349.7139984474998</v>
      </c>
    </row>
    <row r="53" spans="1:41" x14ac:dyDescent="0.25">
      <c r="A53" s="7">
        <v>32</v>
      </c>
      <c r="B53" s="56">
        <f t="shared" si="14"/>
        <v>338728.46266215254</v>
      </c>
      <c r="C53" s="57">
        <f t="shared" si="15"/>
        <v>1110.9111179260756</v>
      </c>
      <c r="D53" s="57">
        <f t="shared" si="16"/>
        <v>310.50109077363982</v>
      </c>
      <c r="E53" s="58">
        <f t="shared" si="2"/>
        <v>1421.4122086997154</v>
      </c>
      <c r="F53" s="56">
        <f t="shared" si="17"/>
        <v>0</v>
      </c>
      <c r="G53" s="57">
        <f t="shared" si="18"/>
        <v>0</v>
      </c>
      <c r="H53" s="57">
        <f t="shared" si="19"/>
        <v>0</v>
      </c>
      <c r="I53" s="58">
        <f t="shared" si="3"/>
        <v>0</v>
      </c>
      <c r="J53" s="56">
        <f t="shared" si="20"/>
        <v>349035.7453983865</v>
      </c>
      <c r="K53" s="57">
        <f t="shared" si="21"/>
        <v>803.61947351509502</v>
      </c>
      <c r="L53" s="57">
        <f t="shared" si="22"/>
        <v>1163.4524846612885</v>
      </c>
      <c r="M53" s="58">
        <f t="shared" si="4"/>
        <v>1967.0719581763835</v>
      </c>
      <c r="N53" s="56">
        <f t="shared" si="23"/>
        <v>0</v>
      </c>
      <c r="O53" s="57">
        <f t="shared" si="24"/>
        <v>0</v>
      </c>
      <c r="P53" s="57">
        <f t="shared" si="25"/>
        <v>0</v>
      </c>
      <c r="Q53" s="58">
        <f t="shared" si="5"/>
        <v>0</v>
      </c>
      <c r="R53" s="84">
        <f t="shared" si="26"/>
        <v>365847.20966719912</v>
      </c>
      <c r="S53" s="85">
        <f t="shared" si="27"/>
        <v>897.44418642802202</v>
      </c>
      <c r="T53" s="86">
        <f t="shared" si="6"/>
        <v>1067.0543615293309</v>
      </c>
      <c r="U53" s="87">
        <f t="shared" si="28"/>
        <v>1964.4985479573529</v>
      </c>
      <c r="V53" s="84">
        <f t="shared" si="29"/>
        <v>0</v>
      </c>
      <c r="W53" s="85">
        <f t="shared" si="30"/>
        <v>0</v>
      </c>
      <c r="X53" s="86">
        <f t="shared" si="7"/>
        <v>0</v>
      </c>
      <c r="Y53" s="87">
        <f t="shared" si="31"/>
        <v>0</v>
      </c>
      <c r="Z53" s="101">
        <f t="shared" si="32"/>
        <v>0</v>
      </c>
      <c r="AA53" s="85">
        <f t="shared" si="33"/>
        <v>0</v>
      </c>
      <c r="AB53" s="86">
        <f t="shared" si="8"/>
        <v>0</v>
      </c>
      <c r="AC53" s="87">
        <f t="shared" si="34"/>
        <v>0</v>
      </c>
      <c r="AD53" s="132">
        <f t="shared" si="37"/>
        <v>0</v>
      </c>
      <c r="AE53" s="132">
        <f t="shared" si="9"/>
        <v>0</v>
      </c>
      <c r="AF53" s="132">
        <f t="shared" si="35"/>
        <v>0</v>
      </c>
      <c r="AG53" s="133">
        <f t="shared" si="10"/>
        <v>0</v>
      </c>
      <c r="AH53" s="124">
        <f t="shared" si="36"/>
        <v>0</v>
      </c>
      <c r="AI53" s="125">
        <f t="shared" si="11"/>
        <v>0</v>
      </c>
      <c r="AJ53" s="125">
        <v>0</v>
      </c>
      <c r="AK53" s="126">
        <f t="shared" si="12"/>
        <v>0</v>
      </c>
      <c r="AL53" s="22">
        <f t="shared" si="13"/>
        <v>1053611.4177277382</v>
      </c>
      <c r="AM53" s="22">
        <f t="shared" si="13"/>
        <v>2811.9747778691926</v>
      </c>
      <c r="AN53" s="22">
        <f t="shared" si="13"/>
        <v>2541.007936964259</v>
      </c>
      <c r="AO53" s="23">
        <f t="shared" si="13"/>
        <v>5352.9827148334516</v>
      </c>
    </row>
    <row r="54" spans="1:41" x14ac:dyDescent="0.25">
      <c r="A54" s="7">
        <v>33</v>
      </c>
      <c r="B54" s="56">
        <f t="shared" si="14"/>
        <v>337617.55154422647</v>
      </c>
      <c r="C54" s="57">
        <f t="shared" si="15"/>
        <v>1111.9294531175078</v>
      </c>
      <c r="D54" s="57">
        <f t="shared" si="16"/>
        <v>309.48275558220757</v>
      </c>
      <c r="E54" s="58">
        <f t="shared" si="2"/>
        <v>1421.4122086997154</v>
      </c>
      <c r="F54" s="56">
        <f t="shared" si="17"/>
        <v>0</v>
      </c>
      <c r="G54" s="57">
        <f t="shared" si="18"/>
        <v>0</v>
      </c>
      <c r="H54" s="57">
        <f t="shared" si="19"/>
        <v>0</v>
      </c>
      <c r="I54" s="58">
        <f t="shared" si="3"/>
        <v>0</v>
      </c>
      <c r="J54" s="56">
        <f t="shared" si="20"/>
        <v>348232.12592487142</v>
      </c>
      <c r="K54" s="57">
        <f t="shared" si="21"/>
        <v>806.29820509347883</v>
      </c>
      <c r="L54" s="57">
        <f t="shared" si="22"/>
        <v>1160.7737530829047</v>
      </c>
      <c r="M54" s="58">
        <f t="shared" si="4"/>
        <v>1967.0719581763835</v>
      </c>
      <c r="N54" s="56">
        <f t="shared" si="23"/>
        <v>0</v>
      </c>
      <c r="O54" s="57">
        <f t="shared" si="24"/>
        <v>0</v>
      </c>
      <c r="P54" s="57">
        <f t="shared" si="25"/>
        <v>0</v>
      </c>
      <c r="Q54" s="58">
        <f t="shared" si="5"/>
        <v>0</v>
      </c>
      <c r="R54" s="84">
        <f t="shared" si="26"/>
        <v>365558.0150899057</v>
      </c>
      <c r="S54" s="85">
        <f t="shared" si="27"/>
        <v>901.56183485839028</v>
      </c>
      <c r="T54" s="86">
        <f t="shared" si="6"/>
        <v>1066.2108773455584</v>
      </c>
      <c r="U54" s="87">
        <f t="shared" si="28"/>
        <v>1967.7727122039487</v>
      </c>
      <c r="V54" s="84">
        <f t="shared" si="29"/>
        <v>0</v>
      </c>
      <c r="W54" s="85">
        <f t="shared" si="30"/>
        <v>0</v>
      </c>
      <c r="X54" s="86">
        <f t="shared" si="7"/>
        <v>0</v>
      </c>
      <c r="Y54" s="87">
        <f t="shared" si="31"/>
        <v>0</v>
      </c>
      <c r="Z54" s="101">
        <f t="shared" si="32"/>
        <v>0</v>
      </c>
      <c r="AA54" s="85">
        <f t="shared" si="33"/>
        <v>0</v>
      </c>
      <c r="AB54" s="86">
        <f t="shared" si="8"/>
        <v>0</v>
      </c>
      <c r="AC54" s="87">
        <f t="shared" si="34"/>
        <v>0</v>
      </c>
      <c r="AD54" s="132">
        <f t="shared" si="37"/>
        <v>0</v>
      </c>
      <c r="AE54" s="132">
        <f t="shared" si="9"/>
        <v>0</v>
      </c>
      <c r="AF54" s="132">
        <f t="shared" si="35"/>
        <v>0</v>
      </c>
      <c r="AG54" s="133">
        <f t="shared" si="10"/>
        <v>0</v>
      </c>
      <c r="AH54" s="124">
        <f t="shared" si="36"/>
        <v>0</v>
      </c>
      <c r="AI54" s="125">
        <f t="shared" si="11"/>
        <v>0</v>
      </c>
      <c r="AJ54" s="125">
        <v>0</v>
      </c>
      <c r="AK54" s="126">
        <f t="shared" si="12"/>
        <v>0</v>
      </c>
      <c r="AL54" s="22">
        <f t="shared" si="13"/>
        <v>1051407.6925590036</v>
      </c>
      <c r="AM54" s="22">
        <f t="shared" si="13"/>
        <v>2819.7894930693769</v>
      </c>
      <c r="AN54" s="22">
        <f t="shared" si="13"/>
        <v>2536.4673860106705</v>
      </c>
      <c r="AO54" s="23">
        <f t="shared" si="13"/>
        <v>5356.2568790800478</v>
      </c>
    </row>
    <row r="55" spans="1:41" x14ac:dyDescent="0.25">
      <c r="A55" s="7">
        <v>34</v>
      </c>
      <c r="B55" s="56">
        <f t="shared" si="14"/>
        <v>336505.62209110899</v>
      </c>
      <c r="C55" s="57">
        <f t="shared" si="15"/>
        <v>1112.9487217828655</v>
      </c>
      <c r="D55" s="57">
        <f t="shared" si="16"/>
        <v>308.46348691684989</v>
      </c>
      <c r="E55" s="58">
        <f t="shared" si="2"/>
        <v>1421.4122086997154</v>
      </c>
      <c r="F55" s="56">
        <f t="shared" si="17"/>
        <v>0</v>
      </c>
      <c r="G55" s="57">
        <f t="shared" si="18"/>
        <v>0</v>
      </c>
      <c r="H55" s="57">
        <f t="shared" si="19"/>
        <v>0</v>
      </c>
      <c r="I55" s="58">
        <f t="shared" si="3"/>
        <v>0</v>
      </c>
      <c r="J55" s="56">
        <f t="shared" si="20"/>
        <v>347425.82771977794</v>
      </c>
      <c r="K55" s="57">
        <f t="shared" si="21"/>
        <v>808.98586577712376</v>
      </c>
      <c r="L55" s="57">
        <f t="shared" si="22"/>
        <v>1158.0860923992598</v>
      </c>
      <c r="M55" s="58">
        <f t="shared" si="4"/>
        <v>1967.0719581763835</v>
      </c>
      <c r="N55" s="56">
        <f t="shared" si="23"/>
        <v>0</v>
      </c>
      <c r="O55" s="57">
        <f t="shared" si="24"/>
        <v>0</v>
      </c>
      <c r="P55" s="57">
        <f t="shared" si="25"/>
        <v>0</v>
      </c>
      <c r="Q55" s="58">
        <f t="shared" si="5"/>
        <v>0</v>
      </c>
      <c r="R55" s="84">
        <f t="shared" si="26"/>
        <v>365264.21401047241</v>
      </c>
      <c r="S55" s="85">
        <f t="shared" si="27"/>
        <v>905.69837586041058</v>
      </c>
      <c r="T55" s="86">
        <f t="shared" si="6"/>
        <v>1065.3539575305447</v>
      </c>
      <c r="U55" s="87">
        <f t="shared" si="28"/>
        <v>1971.0523333909553</v>
      </c>
      <c r="V55" s="84">
        <f t="shared" si="29"/>
        <v>0</v>
      </c>
      <c r="W55" s="85">
        <f t="shared" si="30"/>
        <v>0</v>
      </c>
      <c r="X55" s="86">
        <f t="shared" si="7"/>
        <v>0</v>
      </c>
      <c r="Y55" s="87">
        <f t="shared" si="31"/>
        <v>0</v>
      </c>
      <c r="Z55" s="101">
        <f t="shared" si="32"/>
        <v>0</v>
      </c>
      <c r="AA55" s="85">
        <f t="shared" si="33"/>
        <v>0</v>
      </c>
      <c r="AB55" s="86">
        <f t="shared" si="8"/>
        <v>0</v>
      </c>
      <c r="AC55" s="87">
        <f t="shared" si="34"/>
        <v>0</v>
      </c>
      <c r="AD55" s="132">
        <f t="shared" si="37"/>
        <v>0</v>
      </c>
      <c r="AE55" s="132">
        <f t="shared" si="9"/>
        <v>0</v>
      </c>
      <c r="AF55" s="132">
        <f t="shared" si="35"/>
        <v>0</v>
      </c>
      <c r="AG55" s="133">
        <f t="shared" si="10"/>
        <v>0</v>
      </c>
      <c r="AH55" s="124">
        <f t="shared" si="36"/>
        <v>0</v>
      </c>
      <c r="AI55" s="125">
        <f t="shared" si="11"/>
        <v>0</v>
      </c>
      <c r="AJ55" s="125">
        <v>0</v>
      </c>
      <c r="AK55" s="126">
        <f t="shared" si="12"/>
        <v>0</v>
      </c>
      <c r="AL55" s="22">
        <f t="shared" si="13"/>
        <v>1049195.6638213594</v>
      </c>
      <c r="AM55" s="22">
        <f t="shared" si="13"/>
        <v>2827.6329634203998</v>
      </c>
      <c r="AN55" s="22">
        <f t="shared" si="13"/>
        <v>2531.9035368466543</v>
      </c>
      <c r="AO55" s="23">
        <f t="shared" si="13"/>
        <v>5359.5365002670542</v>
      </c>
    </row>
    <row r="56" spans="1:41" x14ac:dyDescent="0.25">
      <c r="A56" s="7">
        <v>35</v>
      </c>
      <c r="B56" s="56">
        <f t="shared" si="14"/>
        <v>335392.6733693261</v>
      </c>
      <c r="C56" s="57">
        <f t="shared" si="15"/>
        <v>1113.9689247778331</v>
      </c>
      <c r="D56" s="57">
        <f t="shared" si="16"/>
        <v>307.44328392188226</v>
      </c>
      <c r="E56" s="58">
        <f t="shared" si="2"/>
        <v>1421.4122086997154</v>
      </c>
      <c r="F56" s="56">
        <f t="shared" si="17"/>
        <v>0</v>
      </c>
      <c r="G56" s="57">
        <f t="shared" si="18"/>
        <v>0</v>
      </c>
      <c r="H56" s="57">
        <f t="shared" si="19"/>
        <v>0</v>
      </c>
      <c r="I56" s="58">
        <f t="shared" si="3"/>
        <v>0</v>
      </c>
      <c r="J56" s="56">
        <f t="shared" si="20"/>
        <v>346616.84185400081</v>
      </c>
      <c r="K56" s="57">
        <f t="shared" si="21"/>
        <v>811.68248532971415</v>
      </c>
      <c r="L56" s="57">
        <f t="shared" si="22"/>
        <v>1155.3894728466694</v>
      </c>
      <c r="M56" s="58">
        <f t="shared" si="4"/>
        <v>1967.0719581763835</v>
      </c>
      <c r="N56" s="56">
        <f t="shared" si="23"/>
        <v>0</v>
      </c>
      <c r="O56" s="57">
        <f t="shared" si="24"/>
        <v>0</v>
      </c>
      <c r="P56" s="57">
        <f t="shared" si="25"/>
        <v>0</v>
      </c>
      <c r="Q56" s="58">
        <f t="shared" si="5"/>
        <v>0</v>
      </c>
      <c r="R56" s="84">
        <f t="shared" si="26"/>
        <v>364965.77982733637</v>
      </c>
      <c r="S56" s="85">
        <f t="shared" si="27"/>
        <v>909.8538961168756</v>
      </c>
      <c r="T56" s="86">
        <f t="shared" si="6"/>
        <v>1064.4835244963979</v>
      </c>
      <c r="U56" s="87">
        <f t="shared" si="28"/>
        <v>1974.3374206132735</v>
      </c>
      <c r="V56" s="84">
        <f t="shared" si="29"/>
        <v>0</v>
      </c>
      <c r="W56" s="85">
        <f t="shared" si="30"/>
        <v>0</v>
      </c>
      <c r="X56" s="86">
        <f t="shared" si="7"/>
        <v>0</v>
      </c>
      <c r="Y56" s="87">
        <f t="shared" si="31"/>
        <v>0</v>
      </c>
      <c r="Z56" s="101">
        <f t="shared" si="32"/>
        <v>0</v>
      </c>
      <c r="AA56" s="85">
        <f t="shared" si="33"/>
        <v>0</v>
      </c>
      <c r="AB56" s="86">
        <f t="shared" si="8"/>
        <v>0</v>
      </c>
      <c r="AC56" s="87">
        <f t="shared" si="34"/>
        <v>0</v>
      </c>
      <c r="AD56" s="132">
        <f t="shared" si="37"/>
        <v>0</v>
      </c>
      <c r="AE56" s="132">
        <f t="shared" si="9"/>
        <v>0</v>
      </c>
      <c r="AF56" s="132">
        <f t="shared" si="35"/>
        <v>0</v>
      </c>
      <c r="AG56" s="133">
        <f t="shared" si="10"/>
        <v>0</v>
      </c>
      <c r="AH56" s="124">
        <f t="shared" si="36"/>
        <v>0</v>
      </c>
      <c r="AI56" s="125">
        <f t="shared" si="11"/>
        <v>0</v>
      </c>
      <c r="AJ56" s="125">
        <v>0</v>
      </c>
      <c r="AK56" s="126">
        <f t="shared" si="12"/>
        <v>0</v>
      </c>
      <c r="AL56" s="22">
        <f t="shared" si="13"/>
        <v>1046975.2950506632</v>
      </c>
      <c r="AM56" s="22">
        <f t="shared" si="13"/>
        <v>2835.5053062244228</v>
      </c>
      <c r="AN56" s="22">
        <f t="shared" si="13"/>
        <v>2527.3162812649498</v>
      </c>
      <c r="AO56" s="23">
        <f t="shared" si="13"/>
        <v>5362.8215874893722</v>
      </c>
    </row>
    <row r="57" spans="1:41" x14ac:dyDescent="0.25">
      <c r="A57" s="7">
        <v>36</v>
      </c>
      <c r="B57" s="56">
        <f t="shared" si="14"/>
        <v>334278.70444454829</v>
      </c>
      <c r="C57" s="57">
        <f t="shared" si="15"/>
        <v>1114.9900629588794</v>
      </c>
      <c r="D57" s="57">
        <f t="shared" si="16"/>
        <v>306.4221457408359</v>
      </c>
      <c r="E57" s="58">
        <f t="shared" si="2"/>
        <v>1421.4122086997154</v>
      </c>
      <c r="F57" s="56">
        <f t="shared" si="17"/>
        <v>0</v>
      </c>
      <c r="G57" s="57">
        <f t="shared" si="18"/>
        <v>0</v>
      </c>
      <c r="H57" s="57">
        <f t="shared" si="19"/>
        <v>0</v>
      </c>
      <c r="I57" s="58">
        <f t="shared" si="3"/>
        <v>0</v>
      </c>
      <c r="J57" s="56">
        <f t="shared" si="20"/>
        <v>345805.15936867113</v>
      </c>
      <c r="K57" s="57">
        <f t="shared" si="21"/>
        <v>814.38809361414633</v>
      </c>
      <c r="L57" s="57">
        <f t="shared" si="22"/>
        <v>1152.6838645622372</v>
      </c>
      <c r="M57" s="58">
        <f t="shared" si="4"/>
        <v>1967.0719581763835</v>
      </c>
      <c r="N57" s="56">
        <f t="shared" si="23"/>
        <v>0</v>
      </c>
      <c r="O57" s="57">
        <f t="shared" si="24"/>
        <v>0</v>
      </c>
      <c r="P57" s="57">
        <f t="shared" si="25"/>
        <v>0</v>
      </c>
      <c r="Q57" s="58">
        <f t="shared" si="5"/>
        <v>0</v>
      </c>
      <c r="R57" s="84">
        <f t="shared" si="26"/>
        <v>364662.68580777152</v>
      </c>
      <c r="S57" s="85">
        <f t="shared" si="27"/>
        <v>914.02848270829531</v>
      </c>
      <c r="T57" s="86">
        <f t="shared" si="6"/>
        <v>1063.599500272667</v>
      </c>
      <c r="U57" s="87">
        <f t="shared" si="28"/>
        <v>1977.6279829809623</v>
      </c>
      <c r="V57" s="84">
        <f t="shared" si="29"/>
        <v>0</v>
      </c>
      <c r="W57" s="85">
        <f t="shared" si="30"/>
        <v>0</v>
      </c>
      <c r="X57" s="86">
        <f t="shared" si="7"/>
        <v>0</v>
      </c>
      <c r="Y57" s="87">
        <f t="shared" si="31"/>
        <v>0</v>
      </c>
      <c r="Z57" s="101">
        <f t="shared" si="32"/>
        <v>0</v>
      </c>
      <c r="AA57" s="85">
        <f t="shared" si="33"/>
        <v>0</v>
      </c>
      <c r="AB57" s="86">
        <f t="shared" si="8"/>
        <v>0</v>
      </c>
      <c r="AC57" s="87">
        <f t="shared" si="34"/>
        <v>0</v>
      </c>
      <c r="AD57" s="132">
        <f t="shared" si="37"/>
        <v>0</v>
      </c>
      <c r="AE57" s="132">
        <f t="shared" si="9"/>
        <v>0</v>
      </c>
      <c r="AF57" s="132">
        <f t="shared" si="35"/>
        <v>0</v>
      </c>
      <c r="AG57" s="133">
        <f t="shared" si="10"/>
        <v>0</v>
      </c>
      <c r="AH57" s="124">
        <f t="shared" si="36"/>
        <v>0</v>
      </c>
      <c r="AI57" s="125">
        <f t="shared" si="11"/>
        <v>0</v>
      </c>
      <c r="AJ57" s="125">
        <v>0</v>
      </c>
      <c r="AK57" s="126">
        <f t="shared" si="12"/>
        <v>0</v>
      </c>
      <c r="AL57" s="22">
        <f t="shared" si="13"/>
        <v>1044746.5496209909</v>
      </c>
      <c r="AM57" s="22">
        <f t="shared" si="13"/>
        <v>2843.4066392813211</v>
      </c>
      <c r="AN57" s="22">
        <f t="shared" si="13"/>
        <v>2522.7055105757399</v>
      </c>
      <c r="AO57" s="23">
        <f t="shared" si="13"/>
        <v>5366.112149857061</v>
      </c>
    </row>
    <row r="58" spans="1:41" x14ac:dyDescent="0.25">
      <c r="A58" s="7">
        <v>37</v>
      </c>
      <c r="B58" s="56">
        <f t="shared" si="14"/>
        <v>333163.71438158944</v>
      </c>
      <c r="C58" s="57">
        <f t="shared" si="15"/>
        <v>1116.0121371832583</v>
      </c>
      <c r="D58" s="57">
        <f t="shared" si="16"/>
        <v>305.40007151645699</v>
      </c>
      <c r="E58" s="58">
        <f t="shared" si="2"/>
        <v>1421.4122086997154</v>
      </c>
      <c r="F58" s="56">
        <f t="shared" si="17"/>
        <v>0</v>
      </c>
      <c r="G58" s="57">
        <f t="shared" si="18"/>
        <v>0</v>
      </c>
      <c r="H58" s="57">
        <f t="shared" si="19"/>
        <v>0</v>
      </c>
      <c r="I58" s="58">
        <f t="shared" si="3"/>
        <v>0</v>
      </c>
      <c r="J58" s="56">
        <f t="shared" si="20"/>
        <v>344990.77127505699</v>
      </c>
      <c r="K58" s="57">
        <f t="shared" si="21"/>
        <v>817.10272059286012</v>
      </c>
      <c r="L58" s="57">
        <f t="shared" si="22"/>
        <v>1149.9692375835234</v>
      </c>
      <c r="M58" s="58">
        <f t="shared" si="4"/>
        <v>1967.0719581763835</v>
      </c>
      <c r="N58" s="56">
        <f t="shared" si="23"/>
        <v>0</v>
      </c>
      <c r="O58" s="57">
        <f t="shared" si="24"/>
        <v>0</v>
      </c>
      <c r="P58" s="57">
        <f t="shared" si="25"/>
        <v>0</v>
      </c>
      <c r="Q58" s="58">
        <f t="shared" si="5"/>
        <v>0</v>
      </c>
      <c r="R58" s="84">
        <f t="shared" si="26"/>
        <v>364354.90508727165</v>
      </c>
      <c r="S58" s="85">
        <f t="shared" si="27"/>
        <v>918.2222231147216</v>
      </c>
      <c r="T58" s="86">
        <f t="shared" si="6"/>
        <v>1062.7018065045424</v>
      </c>
      <c r="U58" s="87">
        <f t="shared" si="28"/>
        <v>1980.924029619264</v>
      </c>
      <c r="V58" s="84">
        <f t="shared" si="29"/>
        <v>0</v>
      </c>
      <c r="W58" s="85">
        <f t="shared" si="30"/>
        <v>0</v>
      </c>
      <c r="X58" s="86">
        <f t="shared" si="7"/>
        <v>0</v>
      </c>
      <c r="Y58" s="87">
        <f t="shared" si="31"/>
        <v>0</v>
      </c>
      <c r="Z58" s="101">
        <f t="shared" si="32"/>
        <v>0</v>
      </c>
      <c r="AA58" s="85">
        <f t="shared" si="33"/>
        <v>0</v>
      </c>
      <c r="AB58" s="86">
        <f t="shared" si="8"/>
        <v>0</v>
      </c>
      <c r="AC58" s="87">
        <f t="shared" si="34"/>
        <v>0</v>
      </c>
      <c r="AD58" s="132">
        <f t="shared" si="37"/>
        <v>0</v>
      </c>
      <c r="AE58" s="132">
        <f t="shared" si="9"/>
        <v>0</v>
      </c>
      <c r="AF58" s="132">
        <f t="shared" si="35"/>
        <v>0</v>
      </c>
      <c r="AG58" s="133">
        <f t="shared" si="10"/>
        <v>0</v>
      </c>
      <c r="AH58" s="124">
        <f t="shared" si="36"/>
        <v>0</v>
      </c>
      <c r="AI58" s="125">
        <f t="shared" si="11"/>
        <v>0</v>
      </c>
      <c r="AJ58" s="125">
        <v>0</v>
      </c>
      <c r="AK58" s="126">
        <f t="shared" si="12"/>
        <v>0</v>
      </c>
      <c r="AL58" s="22">
        <f t="shared" si="13"/>
        <v>1042509.390743918</v>
      </c>
      <c r="AM58" s="22">
        <f t="shared" si="13"/>
        <v>2851.3370808908403</v>
      </c>
      <c r="AN58" s="22">
        <f t="shared" si="13"/>
        <v>2518.0711156045227</v>
      </c>
      <c r="AO58" s="23">
        <f t="shared" si="13"/>
        <v>5369.408196495363</v>
      </c>
    </row>
    <row r="59" spans="1:41" x14ac:dyDescent="0.25">
      <c r="A59" s="7">
        <v>38</v>
      </c>
      <c r="B59" s="56">
        <f t="shared" si="14"/>
        <v>332047.70224440616</v>
      </c>
      <c r="C59" s="57">
        <f t="shared" si="15"/>
        <v>1117.0351483090099</v>
      </c>
      <c r="D59" s="57">
        <f t="shared" si="16"/>
        <v>304.37706039070565</v>
      </c>
      <c r="E59" s="58">
        <f t="shared" si="2"/>
        <v>1421.4122086997154</v>
      </c>
      <c r="F59" s="56">
        <f t="shared" si="17"/>
        <v>0</v>
      </c>
      <c r="G59" s="57">
        <f t="shared" si="18"/>
        <v>0</v>
      </c>
      <c r="H59" s="57">
        <f t="shared" si="19"/>
        <v>0</v>
      </c>
      <c r="I59" s="58">
        <f t="shared" si="3"/>
        <v>0</v>
      </c>
      <c r="J59" s="56">
        <f t="shared" si="20"/>
        <v>344173.66855446412</v>
      </c>
      <c r="K59" s="57">
        <f t="shared" si="21"/>
        <v>819.82639632816972</v>
      </c>
      <c r="L59" s="57">
        <f t="shared" si="22"/>
        <v>1147.2455618482138</v>
      </c>
      <c r="M59" s="58">
        <f t="shared" si="4"/>
        <v>1967.0719581763835</v>
      </c>
      <c r="N59" s="56">
        <f t="shared" si="23"/>
        <v>0</v>
      </c>
      <c r="O59" s="57">
        <f t="shared" si="24"/>
        <v>0</v>
      </c>
      <c r="P59" s="57">
        <f t="shared" si="25"/>
        <v>0</v>
      </c>
      <c r="Q59" s="58">
        <f t="shared" si="5"/>
        <v>0</v>
      </c>
      <c r="R59" s="84">
        <f t="shared" si="26"/>
        <v>364042.4106689305</v>
      </c>
      <c r="S59" s="85">
        <f t="shared" si="27"/>
        <v>922.43520521758228</v>
      </c>
      <c r="T59" s="86">
        <f t="shared" si="6"/>
        <v>1061.7903644510473</v>
      </c>
      <c r="U59" s="87">
        <f t="shared" si="28"/>
        <v>1984.2255696686295</v>
      </c>
      <c r="V59" s="84">
        <f t="shared" si="29"/>
        <v>0</v>
      </c>
      <c r="W59" s="85">
        <f t="shared" si="30"/>
        <v>0</v>
      </c>
      <c r="X59" s="86">
        <f t="shared" si="7"/>
        <v>0</v>
      </c>
      <c r="Y59" s="87">
        <f t="shared" si="31"/>
        <v>0</v>
      </c>
      <c r="Z59" s="101">
        <f t="shared" si="32"/>
        <v>0</v>
      </c>
      <c r="AA59" s="85">
        <f t="shared" si="33"/>
        <v>0</v>
      </c>
      <c r="AB59" s="86">
        <f t="shared" si="8"/>
        <v>0</v>
      </c>
      <c r="AC59" s="87">
        <f t="shared" si="34"/>
        <v>0</v>
      </c>
      <c r="AD59" s="132">
        <f t="shared" si="37"/>
        <v>0</v>
      </c>
      <c r="AE59" s="132">
        <f t="shared" si="9"/>
        <v>0</v>
      </c>
      <c r="AF59" s="132">
        <f t="shared" si="35"/>
        <v>0</v>
      </c>
      <c r="AG59" s="133">
        <f t="shared" si="10"/>
        <v>0</v>
      </c>
      <c r="AH59" s="124">
        <f t="shared" si="36"/>
        <v>0</v>
      </c>
      <c r="AI59" s="125">
        <f t="shared" si="11"/>
        <v>0</v>
      </c>
      <c r="AJ59" s="125">
        <v>0</v>
      </c>
      <c r="AK59" s="126">
        <f t="shared" si="12"/>
        <v>0</v>
      </c>
      <c r="AL59" s="22">
        <f t="shared" si="13"/>
        <v>1040263.7814678007</v>
      </c>
      <c r="AM59" s="22">
        <f t="shared" si="13"/>
        <v>2859.2967498547619</v>
      </c>
      <c r="AN59" s="22">
        <f t="shared" si="13"/>
        <v>2513.4129866899666</v>
      </c>
      <c r="AO59" s="23">
        <f t="shared" si="13"/>
        <v>5372.7097365447289</v>
      </c>
    </row>
    <row r="60" spans="1:41" x14ac:dyDescent="0.25">
      <c r="A60" s="7">
        <v>39</v>
      </c>
      <c r="B60" s="56">
        <f t="shared" si="14"/>
        <v>330930.66709609714</v>
      </c>
      <c r="C60" s="57">
        <f t="shared" si="15"/>
        <v>1118.0590971949596</v>
      </c>
      <c r="D60" s="57">
        <f t="shared" si="16"/>
        <v>303.3531115047557</v>
      </c>
      <c r="E60" s="58">
        <f t="shared" si="2"/>
        <v>1421.4122086997154</v>
      </c>
      <c r="F60" s="56">
        <f t="shared" si="17"/>
        <v>0</v>
      </c>
      <c r="G60" s="57">
        <f t="shared" si="18"/>
        <v>0</v>
      </c>
      <c r="H60" s="57">
        <f t="shared" si="19"/>
        <v>0</v>
      </c>
      <c r="I60" s="58">
        <f t="shared" si="3"/>
        <v>0</v>
      </c>
      <c r="J60" s="56">
        <f t="shared" si="20"/>
        <v>343353.84215813596</v>
      </c>
      <c r="K60" s="57">
        <f t="shared" si="21"/>
        <v>822.55915098259698</v>
      </c>
      <c r="L60" s="57">
        <f t="shared" si="22"/>
        <v>1144.5128071937866</v>
      </c>
      <c r="M60" s="58">
        <f t="shared" si="4"/>
        <v>1967.0719581763835</v>
      </c>
      <c r="N60" s="56">
        <f t="shared" si="23"/>
        <v>0</v>
      </c>
      <c r="O60" s="57">
        <f t="shared" si="24"/>
        <v>0</v>
      </c>
      <c r="P60" s="57">
        <f t="shared" si="25"/>
        <v>0</v>
      </c>
      <c r="Q60" s="58">
        <f t="shared" si="5"/>
        <v>0</v>
      </c>
      <c r="R60" s="84">
        <f t="shared" si="26"/>
        <v>363725.17542281916</v>
      </c>
      <c r="S60" s="85">
        <f t="shared" si="27"/>
        <v>926.66751730152123</v>
      </c>
      <c r="T60" s="86">
        <f t="shared" si="6"/>
        <v>1060.8650949832227</v>
      </c>
      <c r="U60" s="87">
        <f t="shared" si="28"/>
        <v>1987.5326122847439</v>
      </c>
      <c r="V60" s="84">
        <f t="shared" si="29"/>
        <v>0</v>
      </c>
      <c r="W60" s="85">
        <f t="shared" si="30"/>
        <v>0</v>
      </c>
      <c r="X60" s="86">
        <f t="shared" si="7"/>
        <v>0</v>
      </c>
      <c r="Y60" s="87">
        <f t="shared" si="31"/>
        <v>0</v>
      </c>
      <c r="Z60" s="101">
        <f t="shared" si="32"/>
        <v>0</v>
      </c>
      <c r="AA60" s="85">
        <f t="shared" si="33"/>
        <v>0</v>
      </c>
      <c r="AB60" s="86">
        <f t="shared" si="8"/>
        <v>0</v>
      </c>
      <c r="AC60" s="87">
        <f t="shared" si="34"/>
        <v>0</v>
      </c>
      <c r="AD60" s="132">
        <f t="shared" si="37"/>
        <v>0</v>
      </c>
      <c r="AE60" s="132">
        <f t="shared" si="9"/>
        <v>0</v>
      </c>
      <c r="AF60" s="132">
        <f t="shared" si="35"/>
        <v>0</v>
      </c>
      <c r="AG60" s="133">
        <f t="shared" si="10"/>
        <v>0</v>
      </c>
      <c r="AH60" s="124">
        <f t="shared" si="36"/>
        <v>0</v>
      </c>
      <c r="AI60" s="125">
        <f t="shared" si="11"/>
        <v>0</v>
      </c>
      <c r="AJ60" s="125">
        <v>0</v>
      </c>
      <c r="AK60" s="126">
        <f t="shared" si="12"/>
        <v>0</v>
      </c>
      <c r="AL60" s="22">
        <f t="shared" si="13"/>
        <v>1038009.6846770523</v>
      </c>
      <c r="AM60" s="22">
        <f t="shared" si="13"/>
        <v>2867.2857654790778</v>
      </c>
      <c r="AN60" s="22">
        <f t="shared" si="13"/>
        <v>2508.731013681765</v>
      </c>
      <c r="AO60" s="23">
        <f t="shared" si="13"/>
        <v>5376.0167791608428</v>
      </c>
    </row>
    <row r="61" spans="1:41" x14ac:dyDescent="0.25">
      <c r="A61" s="7">
        <v>40</v>
      </c>
      <c r="B61" s="56">
        <f t="shared" si="14"/>
        <v>329812.60799890215</v>
      </c>
      <c r="C61" s="57">
        <f t="shared" si="15"/>
        <v>1119.0839847007219</v>
      </c>
      <c r="D61" s="57">
        <f t="shared" si="16"/>
        <v>302.32822399899362</v>
      </c>
      <c r="E61" s="58">
        <f t="shared" si="2"/>
        <v>1421.4122086997154</v>
      </c>
      <c r="F61" s="56">
        <f t="shared" si="17"/>
        <v>0</v>
      </c>
      <c r="G61" s="57">
        <f t="shared" si="18"/>
        <v>0</v>
      </c>
      <c r="H61" s="57">
        <f t="shared" si="19"/>
        <v>0</v>
      </c>
      <c r="I61" s="58">
        <f t="shared" si="3"/>
        <v>0</v>
      </c>
      <c r="J61" s="56">
        <f t="shared" si="20"/>
        <v>342531.28300715337</v>
      </c>
      <c r="K61" s="57">
        <f t="shared" si="21"/>
        <v>825.30101481920565</v>
      </c>
      <c r="L61" s="57">
        <f t="shared" si="22"/>
        <v>1141.7709433571779</v>
      </c>
      <c r="M61" s="58">
        <f t="shared" si="4"/>
        <v>1967.0719581763835</v>
      </c>
      <c r="N61" s="56">
        <f t="shared" si="23"/>
        <v>0</v>
      </c>
      <c r="O61" s="57">
        <f t="shared" si="24"/>
        <v>0</v>
      </c>
      <c r="P61" s="57">
        <f t="shared" si="25"/>
        <v>0</v>
      </c>
      <c r="Q61" s="58">
        <f t="shared" si="5"/>
        <v>0</v>
      </c>
      <c r="R61" s="84">
        <f t="shared" si="26"/>
        <v>363403.17208536022</v>
      </c>
      <c r="S61" s="85">
        <f t="shared" si="27"/>
        <v>930.91924805625126</v>
      </c>
      <c r="T61" s="86">
        <f t="shared" si="6"/>
        <v>1059.9259185823007</v>
      </c>
      <c r="U61" s="87">
        <f t="shared" si="28"/>
        <v>1990.845166638552</v>
      </c>
      <c r="V61" s="84">
        <f t="shared" si="29"/>
        <v>0</v>
      </c>
      <c r="W61" s="85">
        <f t="shared" si="30"/>
        <v>0</v>
      </c>
      <c r="X61" s="86">
        <f t="shared" si="7"/>
        <v>0</v>
      </c>
      <c r="Y61" s="87">
        <f t="shared" si="31"/>
        <v>0</v>
      </c>
      <c r="Z61" s="101">
        <f t="shared" si="32"/>
        <v>0</v>
      </c>
      <c r="AA61" s="85">
        <f t="shared" si="33"/>
        <v>0</v>
      </c>
      <c r="AB61" s="86">
        <f t="shared" si="8"/>
        <v>0</v>
      </c>
      <c r="AC61" s="87">
        <f t="shared" si="34"/>
        <v>0</v>
      </c>
      <c r="AD61" s="132">
        <f t="shared" si="37"/>
        <v>0</v>
      </c>
      <c r="AE61" s="132">
        <f t="shared" si="9"/>
        <v>0</v>
      </c>
      <c r="AF61" s="132">
        <f t="shared" si="35"/>
        <v>0</v>
      </c>
      <c r="AG61" s="133">
        <f t="shared" si="10"/>
        <v>0</v>
      </c>
      <c r="AH61" s="124">
        <f t="shared" si="36"/>
        <v>0</v>
      </c>
      <c r="AI61" s="125">
        <f t="shared" si="11"/>
        <v>0</v>
      </c>
      <c r="AJ61" s="125">
        <v>0</v>
      </c>
      <c r="AK61" s="126">
        <f t="shared" si="12"/>
        <v>0</v>
      </c>
      <c r="AL61" s="22">
        <f t="shared" si="13"/>
        <v>1035747.0630914157</v>
      </c>
      <c r="AM61" s="22">
        <f t="shared" si="13"/>
        <v>2875.3042475761786</v>
      </c>
      <c r="AN61" s="22">
        <f t="shared" si="13"/>
        <v>2504.0250859384723</v>
      </c>
      <c r="AO61" s="23">
        <f t="shared" si="13"/>
        <v>5379.3293335146509</v>
      </c>
    </row>
    <row r="62" spans="1:41" x14ac:dyDescent="0.25">
      <c r="A62" s="7">
        <v>41</v>
      </c>
      <c r="B62" s="56">
        <f t="shared" si="14"/>
        <v>328693.52401420142</v>
      </c>
      <c r="C62" s="57">
        <f t="shared" si="15"/>
        <v>1120.1098116866974</v>
      </c>
      <c r="D62" s="57">
        <f t="shared" si="16"/>
        <v>301.30239701301798</v>
      </c>
      <c r="E62" s="58">
        <f t="shared" si="2"/>
        <v>1421.4122086997154</v>
      </c>
      <c r="F62" s="56">
        <f t="shared" si="17"/>
        <v>0</v>
      </c>
      <c r="G62" s="57">
        <f t="shared" si="18"/>
        <v>0</v>
      </c>
      <c r="H62" s="57">
        <f t="shared" si="19"/>
        <v>0</v>
      </c>
      <c r="I62" s="58">
        <f t="shared" si="3"/>
        <v>0</v>
      </c>
      <c r="J62" s="56">
        <f t="shared" si="20"/>
        <v>341705.98199233419</v>
      </c>
      <c r="K62" s="57">
        <f t="shared" si="21"/>
        <v>828.05201820193611</v>
      </c>
      <c r="L62" s="57">
        <f t="shared" si="22"/>
        <v>1139.0199399744474</v>
      </c>
      <c r="M62" s="58">
        <f t="shared" si="4"/>
        <v>1967.0719581763835</v>
      </c>
      <c r="N62" s="56">
        <f t="shared" si="23"/>
        <v>0</v>
      </c>
      <c r="O62" s="57">
        <f t="shared" si="24"/>
        <v>0</v>
      </c>
      <c r="P62" s="57">
        <f t="shared" si="25"/>
        <v>0</v>
      </c>
      <c r="Q62" s="58">
        <f t="shared" si="5"/>
        <v>0</v>
      </c>
      <c r="R62" s="84">
        <f t="shared" si="26"/>
        <v>363076.37325869949</v>
      </c>
      <c r="S62" s="85">
        <f t="shared" si="27"/>
        <v>935.19048657840926</v>
      </c>
      <c r="T62" s="86">
        <f t="shared" si="6"/>
        <v>1058.9727553378737</v>
      </c>
      <c r="U62" s="87">
        <f t="shared" si="28"/>
        <v>1994.1632419162829</v>
      </c>
      <c r="V62" s="84">
        <f t="shared" si="29"/>
        <v>0</v>
      </c>
      <c r="W62" s="85">
        <f t="shared" si="30"/>
        <v>0</v>
      </c>
      <c r="X62" s="86">
        <f t="shared" si="7"/>
        <v>0</v>
      </c>
      <c r="Y62" s="87">
        <f t="shared" si="31"/>
        <v>0</v>
      </c>
      <c r="Z62" s="101">
        <f t="shared" si="32"/>
        <v>0</v>
      </c>
      <c r="AA62" s="85">
        <f t="shared" si="33"/>
        <v>0</v>
      </c>
      <c r="AB62" s="86">
        <f t="shared" si="8"/>
        <v>0</v>
      </c>
      <c r="AC62" s="87">
        <f t="shared" si="34"/>
        <v>0</v>
      </c>
      <c r="AD62" s="132">
        <f t="shared" si="37"/>
        <v>0</v>
      </c>
      <c r="AE62" s="132">
        <f t="shared" si="9"/>
        <v>0</v>
      </c>
      <c r="AF62" s="132">
        <f t="shared" si="35"/>
        <v>0</v>
      </c>
      <c r="AG62" s="133">
        <f t="shared" si="10"/>
        <v>0</v>
      </c>
      <c r="AH62" s="124">
        <f t="shared" si="36"/>
        <v>0</v>
      </c>
      <c r="AI62" s="125">
        <f t="shared" si="11"/>
        <v>0</v>
      </c>
      <c r="AJ62" s="125">
        <v>0</v>
      </c>
      <c r="AK62" s="126">
        <f t="shared" si="12"/>
        <v>0</v>
      </c>
      <c r="AL62" s="22">
        <f t="shared" si="13"/>
        <v>1033475.879265235</v>
      </c>
      <c r="AM62" s="22">
        <f t="shared" si="13"/>
        <v>2883.3523164670428</v>
      </c>
      <c r="AN62" s="22">
        <f t="shared" si="13"/>
        <v>2499.2950923253393</v>
      </c>
      <c r="AO62" s="23">
        <f t="shared" si="13"/>
        <v>5382.6474087923816</v>
      </c>
    </row>
    <row r="63" spans="1:41" x14ac:dyDescent="0.25">
      <c r="A63" s="7">
        <v>42</v>
      </c>
      <c r="B63" s="56">
        <f t="shared" si="14"/>
        <v>327573.41420251474</v>
      </c>
      <c r="C63" s="57">
        <f t="shared" si="15"/>
        <v>1121.1365790140769</v>
      </c>
      <c r="D63" s="57">
        <f t="shared" si="16"/>
        <v>300.27562968563853</v>
      </c>
      <c r="E63" s="58">
        <f t="shared" si="2"/>
        <v>1421.4122086997154</v>
      </c>
      <c r="F63" s="56">
        <f t="shared" si="17"/>
        <v>0</v>
      </c>
      <c r="G63" s="57">
        <f t="shared" si="18"/>
        <v>0</v>
      </c>
      <c r="H63" s="57">
        <f t="shared" si="19"/>
        <v>0</v>
      </c>
      <c r="I63" s="58">
        <f t="shared" si="3"/>
        <v>0</v>
      </c>
      <c r="J63" s="56">
        <f t="shared" si="20"/>
        <v>340877.92997413228</v>
      </c>
      <c r="K63" s="57">
        <f t="shared" si="21"/>
        <v>830.81219159594252</v>
      </c>
      <c r="L63" s="57">
        <f t="shared" si="22"/>
        <v>1136.259766580441</v>
      </c>
      <c r="M63" s="58">
        <f t="shared" si="4"/>
        <v>1967.0719581763835</v>
      </c>
      <c r="N63" s="56">
        <f t="shared" si="23"/>
        <v>0</v>
      </c>
      <c r="O63" s="57">
        <f t="shared" si="24"/>
        <v>0</v>
      </c>
      <c r="P63" s="57">
        <f t="shared" si="25"/>
        <v>0</v>
      </c>
      <c r="Q63" s="58">
        <f t="shared" si="5"/>
        <v>0</v>
      </c>
      <c r="R63" s="84">
        <f t="shared" si="26"/>
        <v>362744.75141007465</v>
      </c>
      <c r="S63" s="85">
        <f t="shared" si="27"/>
        <v>939.48132237342566</v>
      </c>
      <c r="T63" s="86">
        <f t="shared" si="6"/>
        <v>1058.0055249460511</v>
      </c>
      <c r="U63" s="87">
        <f t="shared" si="28"/>
        <v>1997.4868473194767</v>
      </c>
      <c r="V63" s="84">
        <f t="shared" si="29"/>
        <v>0</v>
      </c>
      <c r="W63" s="85">
        <f t="shared" si="30"/>
        <v>0</v>
      </c>
      <c r="X63" s="86">
        <f t="shared" si="7"/>
        <v>0</v>
      </c>
      <c r="Y63" s="87">
        <f t="shared" si="31"/>
        <v>0</v>
      </c>
      <c r="Z63" s="101">
        <f t="shared" si="32"/>
        <v>0</v>
      </c>
      <c r="AA63" s="85">
        <f t="shared" si="33"/>
        <v>0</v>
      </c>
      <c r="AB63" s="86">
        <f t="shared" si="8"/>
        <v>0</v>
      </c>
      <c r="AC63" s="87">
        <f t="shared" si="34"/>
        <v>0</v>
      </c>
      <c r="AD63" s="132">
        <f t="shared" si="37"/>
        <v>0</v>
      </c>
      <c r="AE63" s="132">
        <f t="shared" si="9"/>
        <v>0</v>
      </c>
      <c r="AF63" s="132">
        <f t="shared" si="35"/>
        <v>0</v>
      </c>
      <c r="AG63" s="133">
        <f t="shared" si="10"/>
        <v>0</v>
      </c>
      <c r="AH63" s="124">
        <f t="shared" si="36"/>
        <v>0</v>
      </c>
      <c r="AI63" s="125">
        <f t="shared" si="11"/>
        <v>0</v>
      </c>
      <c r="AJ63" s="125">
        <v>0</v>
      </c>
      <c r="AK63" s="126">
        <f t="shared" si="12"/>
        <v>0</v>
      </c>
      <c r="AL63" s="22">
        <f t="shared" si="13"/>
        <v>1031196.0955867217</v>
      </c>
      <c r="AM63" s="22">
        <f t="shared" si="13"/>
        <v>2891.4300929834453</v>
      </c>
      <c r="AN63" s="22">
        <f t="shared" si="13"/>
        <v>2494.5409212121303</v>
      </c>
      <c r="AO63" s="23">
        <f t="shared" si="13"/>
        <v>5385.9710141955757</v>
      </c>
    </row>
    <row r="64" spans="1:41" x14ac:dyDescent="0.25">
      <c r="A64" s="7">
        <v>43</v>
      </c>
      <c r="B64" s="56">
        <f t="shared" si="14"/>
        <v>326452.27762350067</v>
      </c>
      <c r="C64" s="57">
        <f t="shared" si="15"/>
        <v>1122.1642875448397</v>
      </c>
      <c r="D64" s="57">
        <f t="shared" si="16"/>
        <v>299.2479211548756</v>
      </c>
      <c r="E64" s="58">
        <f t="shared" si="2"/>
        <v>1421.4122086997154</v>
      </c>
      <c r="F64" s="56">
        <f t="shared" si="17"/>
        <v>0</v>
      </c>
      <c r="G64" s="57">
        <f t="shared" si="18"/>
        <v>0</v>
      </c>
      <c r="H64" s="57">
        <f t="shared" si="19"/>
        <v>0</v>
      </c>
      <c r="I64" s="58">
        <f t="shared" si="3"/>
        <v>0</v>
      </c>
      <c r="J64" s="56">
        <f t="shared" si="20"/>
        <v>340047.11778253631</v>
      </c>
      <c r="K64" s="57">
        <f t="shared" si="21"/>
        <v>833.58156556792915</v>
      </c>
      <c r="L64" s="57">
        <f t="shared" si="22"/>
        <v>1133.4903926084544</v>
      </c>
      <c r="M64" s="58">
        <f t="shared" si="4"/>
        <v>1967.0719581763835</v>
      </c>
      <c r="N64" s="56">
        <f t="shared" si="23"/>
        <v>0</v>
      </c>
      <c r="O64" s="57">
        <f t="shared" si="24"/>
        <v>0</v>
      </c>
      <c r="P64" s="57">
        <f t="shared" si="25"/>
        <v>0</v>
      </c>
      <c r="Q64" s="58">
        <f t="shared" si="5"/>
        <v>0</v>
      </c>
      <c r="R64" s="84">
        <f t="shared" si="26"/>
        <v>362408.27887118072</v>
      </c>
      <c r="S64" s="85">
        <f t="shared" si="27"/>
        <v>943.79184535739887</v>
      </c>
      <c r="T64" s="86">
        <f t="shared" si="6"/>
        <v>1057.0241467076105</v>
      </c>
      <c r="U64" s="87">
        <f t="shared" si="28"/>
        <v>2000.8159920650094</v>
      </c>
      <c r="V64" s="84">
        <f t="shared" si="29"/>
        <v>0</v>
      </c>
      <c r="W64" s="85">
        <f t="shared" si="30"/>
        <v>0</v>
      </c>
      <c r="X64" s="86">
        <f t="shared" si="7"/>
        <v>0</v>
      </c>
      <c r="Y64" s="87">
        <f t="shared" si="31"/>
        <v>0</v>
      </c>
      <c r="Z64" s="101">
        <f t="shared" si="32"/>
        <v>0</v>
      </c>
      <c r="AA64" s="85">
        <f t="shared" si="33"/>
        <v>0</v>
      </c>
      <c r="AB64" s="86">
        <f t="shared" si="8"/>
        <v>0</v>
      </c>
      <c r="AC64" s="87">
        <f t="shared" si="34"/>
        <v>0</v>
      </c>
      <c r="AD64" s="132">
        <f t="shared" si="37"/>
        <v>0</v>
      </c>
      <c r="AE64" s="132">
        <f t="shared" si="9"/>
        <v>0</v>
      </c>
      <c r="AF64" s="132">
        <f t="shared" si="35"/>
        <v>0</v>
      </c>
      <c r="AG64" s="133">
        <f t="shared" si="10"/>
        <v>0</v>
      </c>
      <c r="AH64" s="124">
        <f t="shared" si="36"/>
        <v>0</v>
      </c>
      <c r="AI64" s="125">
        <f t="shared" si="11"/>
        <v>0</v>
      </c>
      <c r="AJ64" s="125">
        <v>0</v>
      </c>
      <c r="AK64" s="126">
        <f t="shared" si="12"/>
        <v>0</v>
      </c>
      <c r="AL64" s="22">
        <f t="shared" si="13"/>
        <v>1028907.6742772177</v>
      </c>
      <c r="AM64" s="22">
        <f t="shared" si="13"/>
        <v>2899.5376984701679</v>
      </c>
      <c r="AN64" s="22">
        <f t="shared" si="13"/>
        <v>2489.7624604709408</v>
      </c>
      <c r="AO64" s="23">
        <f t="shared" si="13"/>
        <v>5389.3001589411087</v>
      </c>
    </row>
    <row r="65" spans="1:41" x14ac:dyDescent="0.25">
      <c r="A65" s="7">
        <v>44</v>
      </c>
      <c r="B65" s="56">
        <f t="shared" si="14"/>
        <v>325330.11333595583</v>
      </c>
      <c r="C65" s="57">
        <f t="shared" si="15"/>
        <v>1123.1929381417558</v>
      </c>
      <c r="D65" s="57">
        <f t="shared" si="16"/>
        <v>298.21927055795953</v>
      </c>
      <c r="E65" s="58">
        <f t="shared" si="2"/>
        <v>1421.4122086997154</v>
      </c>
      <c r="F65" s="56">
        <f t="shared" si="17"/>
        <v>0</v>
      </c>
      <c r="G65" s="57">
        <f t="shared" si="18"/>
        <v>0</v>
      </c>
      <c r="H65" s="57">
        <f t="shared" si="19"/>
        <v>0</v>
      </c>
      <c r="I65" s="58">
        <f t="shared" si="3"/>
        <v>0</v>
      </c>
      <c r="J65" s="56">
        <f t="shared" si="20"/>
        <v>339213.53621696838</v>
      </c>
      <c r="K65" s="57">
        <f t="shared" si="21"/>
        <v>836.36017078648888</v>
      </c>
      <c r="L65" s="57">
        <f t="shared" si="22"/>
        <v>1130.7117873898947</v>
      </c>
      <c r="M65" s="58">
        <f t="shared" si="4"/>
        <v>1967.0719581763835</v>
      </c>
      <c r="N65" s="56">
        <f t="shared" si="23"/>
        <v>0</v>
      </c>
      <c r="O65" s="57">
        <f t="shared" si="24"/>
        <v>0</v>
      </c>
      <c r="P65" s="57">
        <f t="shared" si="25"/>
        <v>0</v>
      </c>
      <c r="Q65" s="58">
        <f t="shared" si="5"/>
        <v>0</v>
      </c>
      <c r="R65" s="84">
        <f t="shared" si="26"/>
        <v>362066.92783753306</v>
      </c>
      <c r="S65" s="85">
        <f t="shared" si="27"/>
        <v>948.12214585897982</v>
      </c>
      <c r="T65" s="86">
        <f t="shared" si="6"/>
        <v>1056.028539526138</v>
      </c>
      <c r="U65" s="87">
        <f t="shared" si="28"/>
        <v>2004.1506853851179</v>
      </c>
      <c r="V65" s="84">
        <f t="shared" si="29"/>
        <v>0</v>
      </c>
      <c r="W65" s="85">
        <f t="shared" si="30"/>
        <v>0</v>
      </c>
      <c r="X65" s="86">
        <f t="shared" si="7"/>
        <v>0</v>
      </c>
      <c r="Y65" s="87">
        <f t="shared" si="31"/>
        <v>0</v>
      </c>
      <c r="Z65" s="101">
        <f t="shared" si="32"/>
        <v>0</v>
      </c>
      <c r="AA65" s="85">
        <f t="shared" si="33"/>
        <v>0</v>
      </c>
      <c r="AB65" s="86">
        <f t="shared" si="8"/>
        <v>0</v>
      </c>
      <c r="AC65" s="87">
        <f t="shared" si="34"/>
        <v>0</v>
      </c>
      <c r="AD65" s="132">
        <f t="shared" si="37"/>
        <v>0</v>
      </c>
      <c r="AE65" s="132">
        <f t="shared" si="9"/>
        <v>0</v>
      </c>
      <c r="AF65" s="132">
        <f t="shared" si="35"/>
        <v>0</v>
      </c>
      <c r="AG65" s="133">
        <f t="shared" si="10"/>
        <v>0</v>
      </c>
      <c r="AH65" s="124">
        <f t="shared" si="36"/>
        <v>0</v>
      </c>
      <c r="AI65" s="125">
        <f t="shared" si="11"/>
        <v>0</v>
      </c>
      <c r="AJ65" s="125">
        <v>0</v>
      </c>
      <c r="AK65" s="126">
        <f t="shared" si="12"/>
        <v>0</v>
      </c>
      <c r="AL65" s="22">
        <f t="shared" si="13"/>
        <v>1026610.5773904573</v>
      </c>
      <c r="AM65" s="22">
        <f t="shared" si="13"/>
        <v>2907.6752547872247</v>
      </c>
      <c r="AN65" s="22">
        <f t="shared" si="13"/>
        <v>2484.9595974739923</v>
      </c>
      <c r="AO65" s="23">
        <f t="shared" si="13"/>
        <v>5392.634852261217</v>
      </c>
    </row>
    <row r="66" spans="1:41" x14ac:dyDescent="0.25">
      <c r="A66" s="7">
        <v>45</v>
      </c>
      <c r="B66" s="56">
        <f t="shared" si="14"/>
        <v>324206.92039781407</v>
      </c>
      <c r="C66" s="57">
        <f t="shared" si="15"/>
        <v>1124.2225316683857</v>
      </c>
      <c r="D66" s="57">
        <f t="shared" si="16"/>
        <v>297.18967703132955</v>
      </c>
      <c r="E66" s="58">
        <f t="shared" si="2"/>
        <v>1421.4122086997154</v>
      </c>
      <c r="F66" s="56">
        <f t="shared" si="17"/>
        <v>0</v>
      </c>
      <c r="G66" s="57">
        <f t="shared" si="18"/>
        <v>0</v>
      </c>
      <c r="H66" s="57">
        <f t="shared" si="19"/>
        <v>0</v>
      </c>
      <c r="I66" s="58">
        <f t="shared" si="3"/>
        <v>0</v>
      </c>
      <c r="J66" s="56">
        <f t="shared" si="20"/>
        <v>338377.17604618188</v>
      </c>
      <c r="K66" s="57">
        <f t="shared" si="21"/>
        <v>839.14803802244387</v>
      </c>
      <c r="L66" s="57">
        <f t="shared" si="22"/>
        <v>1127.9239201539397</v>
      </c>
      <c r="M66" s="58">
        <f t="shared" si="4"/>
        <v>1967.0719581763835</v>
      </c>
      <c r="N66" s="56">
        <f t="shared" si="23"/>
        <v>0</v>
      </c>
      <c r="O66" s="57">
        <f t="shared" si="24"/>
        <v>0</v>
      </c>
      <c r="P66" s="57">
        <f t="shared" si="25"/>
        <v>0</v>
      </c>
      <c r="Q66" s="58">
        <f t="shared" si="5"/>
        <v>0</v>
      </c>
      <c r="R66" s="84">
        <f t="shared" si="26"/>
        <v>361720.67036782688</v>
      </c>
      <c r="S66" s="85">
        <f t="shared" si="27"/>
        <v>952.47231462126479</v>
      </c>
      <c r="T66" s="86">
        <f t="shared" si="6"/>
        <v>1055.0186219061618</v>
      </c>
      <c r="U66" s="87">
        <f t="shared" si="28"/>
        <v>2007.4909365274266</v>
      </c>
      <c r="V66" s="84">
        <f t="shared" si="29"/>
        <v>0</v>
      </c>
      <c r="W66" s="85">
        <f t="shared" si="30"/>
        <v>0</v>
      </c>
      <c r="X66" s="86">
        <f t="shared" si="7"/>
        <v>0</v>
      </c>
      <c r="Y66" s="87">
        <f t="shared" si="31"/>
        <v>0</v>
      </c>
      <c r="Z66" s="101">
        <f t="shared" si="32"/>
        <v>0</v>
      </c>
      <c r="AA66" s="85">
        <f t="shared" si="33"/>
        <v>0</v>
      </c>
      <c r="AB66" s="86">
        <f t="shared" si="8"/>
        <v>0</v>
      </c>
      <c r="AC66" s="87">
        <f t="shared" si="34"/>
        <v>0</v>
      </c>
      <c r="AD66" s="132">
        <f t="shared" si="37"/>
        <v>0</v>
      </c>
      <c r="AE66" s="132">
        <f t="shared" si="9"/>
        <v>0</v>
      </c>
      <c r="AF66" s="132">
        <f t="shared" si="35"/>
        <v>0</v>
      </c>
      <c r="AG66" s="133">
        <f t="shared" si="10"/>
        <v>0</v>
      </c>
      <c r="AH66" s="124">
        <f t="shared" si="36"/>
        <v>0</v>
      </c>
      <c r="AI66" s="125">
        <f t="shared" si="11"/>
        <v>0</v>
      </c>
      <c r="AJ66" s="125">
        <v>0</v>
      </c>
      <c r="AK66" s="126">
        <f t="shared" si="12"/>
        <v>0</v>
      </c>
      <c r="AL66" s="22">
        <f t="shared" si="13"/>
        <v>1024304.7668118228</v>
      </c>
      <c r="AM66" s="22">
        <f t="shared" si="13"/>
        <v>2915.8428843120946</v>
      </c>
      <c r="AN66" s="22">
        <f t="shared" si="13"/>
        <v>2480.1322190914307</v>
      </c>
      <c r="AO66" s="23">
        <f t="shared" si="13"/>
        <v>5395.9751034035253</v>
      </c>
    </row>
    <row r="67" spans="1:41" x14ac:dyDescent="0.25">
      <c r="A67" s="7">
        <v>46</v>
      </c>
      <c r="B67" s="56">
        <f t="shared" si="14"/>
        <v>323082.6978661457</v>
      </c>
      <c r="C67" s="57">
        <f t="shared" si="15"/>
        <v>1125.2530689890818</v>
      </c>
      <c r="D67" s="57">
        <f t="shared" si="16"/>
        <v>296.15913971063355</v>
      </c>
      <c r="E67" s="58">
        <f t="shared" si="2"/>
        <v>1421.4122086997154</v>
      </c>
      <c r="F67" s="56">
        <f t="shared" si="17"/>
        <v>0</v>
      </c>
      <c r="G67" s="57">
        <f t="shared" si="18"/>
        <v>0</v>
      </c>
      <c r="H67" s="57">
        <f t="shared" si="19"/>
        <v>0</v>
      </c>
      <c r="I67" s="58">
        <f t="shared" si="3"/>
        <v>0</v>
      </c>
      <c r="J67" s="56">
        <f t="shared" si="20"/>
        <v>337538.02800815942</v>
      </c>
      <c r="K67" s="57">
        <f t="shared" si="21"/>
        <v>841.94519814918544</v>
      </c>
      <c r="L67" s="57">
        <f t="shared" si="22"/>
        <v>1125.1267600271981</v>
      </c>
      <c r="M67" s="58">
        <f t="shared" si="4"/>
        <v>1967.0719581763835</v>
      </c>
      <c r="N67" s="56">
        <f t="shared" si="23"/>
        <v>0</v>
      </c>
      <c r="O67" s="57">
        <f t="shared" si="24"/>
        <v>0</v>
      </c>
      <c r="P67" s="57">
        <f t="shared" si="25"/>
        <v>0</v>
      </c>
      <c r="Q67" s="58">
        <f t="shared" si="5"/>
        <v>0</v>
      </c>
      <c r="R67" s="84">
        <f t="shared" si="26"/>
        <v>361369.47838329431</v>
      </c>
      <c r="S67" s="85">
        <f t="shared" si="27"/>
        <v>956.84244280369717</v>
      </c>
      <c r="T67" s="86">
        <f t="shared" si="6"/>
        <v>1053.9943119512752</v>
      </c>
      <c r="U67" s="87">
        <f t="shared" si="28"/>
        <v>2010.8367547549724</v>
      </c>
      <c r="V67" s="84">
        <f t="shared" si="29"/>
        <v>0</v>
      </c>
      <c r="W67" s="85">
        <f t="shared" si="30"/>
        <v>0</v>
      </c>
      <c r="X67" s="86">
        <f t="shared" si="7"/>
        <v>0</v>
      </c>
      <c r="Y67" s="87">
        <f t="shared" si="31"/>
        <v>0</v>
      </c>
      <c r="Z67" s="101">
        <f t="shared" si="32"/>
        <v>0</v>
      </c>
      <c r="AA67" s="85">
        <f t="shared" si="33"/>
        <v>0</v>
      </c>
      <c r="AB67" s="86">
        <f t="shared" si="8"/>
        <v>0</v>
      </c>
      <c r="AC67" s="87">
        <f t="shared" si="34"/>
        <v>0</v>
      </c>
      <c r="AD67" s="132">
        <f t="shared" si="37"/>
        <v>0</v>
      </c>
      <c r="AE67" s="132">
        <f t="shared" si="9"/>
        <v>0</v>
      </c>
      <c r="AF67" s="132">
        <f t="shared" si="35"/>
        <v>0</v>
      </c>
      <c r="AG67" s="133">
        <f t="shared" si="10"/>
        <v>0</v>
      </c>
      <c r="AH67" s="124">
        <f t="shared" si="36"/>
        <v>0</v>
      </c>
      <c r="AI67" s="125">
        <f t="shared" si="11"/>
        <v>0</v>
      </c>
      <c r="AJ67" s="125">
        <v>0</v>
      </c>
      <c r="AK67" s="126">
        <f t="shared" si="12"/>
        <v>0</v>
      </c>
      <c r="AL67" s="22">
        <f t="shared" si="13"/>
        <v>1021990.2042575994</v>
      </c>
      <c r="AM67" s="22">
        <f t="shared" si="13"/>
        <v>2924.0407099419645</v>
      </c>
      <c r="AN67" s="22">
        <f t="shared" si="13"/>
        <v>2475.2802116891071</v>
      </c>
      <c r="AO67" s="23">
        <f t="shared" si="13"/>
        <v>5399.3209216310715</v>
      </c>
    </row>
    <row r="68" spans="1:41" x14ac:dyDescent="0.25">
      <c r="A68" s="7">
        <v>47</v>
      </c>
      <c r="B68" s="56">
        <f t="shared" si="14"/>
        <v>321957.44479715661</v>
      </c>
      <c r="C68" s="57">
        <f t="shared" si="15"/>
        <v>1126.2845509689885</v>
      </c>
      <c r="D68" s="57">
        <f t="shared" si="16"/>
        <v>295.12765773072687</v>
      </c>
      <c r="E68" s="58">
        <f t="shared" si="2"/>
        <v>1421.4122086997154</v>
      </c>
      <c r="F68" s="56">
        <f t="shared" si="17"/>
        <v>0</v>
      </c>
      <c r="G68" s="57">
        <f t="shared" si="18"/>
        <v>0</v>
      </c>
      <c r="H68" s="57">
        <f t="shared" si="19"/>
        <v>0</v>
      </c>
      <c r="I68" s="58">
        <f t="shared" si="3"/>
        <v>0</v>
      </c>
      <c r="J68" s="56">
        <f t="shared" si="20"/>
        <v>336696.08281001024</v>
      </c>
      <c r="K68" s="57">
        <f t="shared" si="21"/>
        <v>844.75168214301607</v>
      </c>
      <c r="L68" s="57">
        <f t="shared" si="22"/>
        <v>1122.3202760333675</v>
      </c>
      <c r="M68" s="58">
        <f t="shared" si="4"/>
        <v>1967.0719581763835</v>
      </c>
      <c r="N68" s="56">
        <f t="shared" si="23"/>
        <v>0</v>
      </c>
      <c r="O68" s="57">
        <f t="shared" si="24"/>
        <v>0</v>
      </c>
      <c r="P68" s="57">
        <f t="shared" si="25"/>
        <v>0</v>
      </c>
      <c r="Q68" s="58">
        <f t="shared" si="5"/>
        <v>0</v>
      </c>
      <c r="R68" s="84">
        <f t="shared" si="26"/>
        <v>361013.32366705808</v>
      </c>
      <c r="S68" s="85">
        <f t="shared" si="27"/>
        <v>961.23262198397811</v>
      </c>
      <c r="T68" s="86">
        <f t="shared" si="6"/>
        <v>1052.9555273622527</v>
      </c>
      <c r="U68" s="87">
        <f t="shared" si="28"/>
        <v>2014.1881493462308</v>
      </c>
      <c r="V68" s="84">
        <f t="shared" si="29"/>
        <v>0</v>
      </c>
      <c r="W68" s="85">
        <f t="shared" si="30"/>
        <v>0</v>
      </c>
      <c r="X68" s="86">
        <f t="shared" si="7"/>
        <v>0</v>
      </c>
      <c r="Y68" s="87">
        <f t="shared" si="31"/>
        <v>0</v>
      </c>
      <c r="Z68" s="101">
        <f t="shared" si="32"/>
        <v>0</v>
      </c>
      <c r="AA68" s="85">
        <f t="shared" si="33"/>
        <v>0</v>
      </c>
      <c r="AB68" s="86">
        <f t="shared" si="8"/>
        <v>0</v>
      </c>
      <c r="AC68" s="87">
        <f t="shared" si="34"/>
        <v>0</v>
      </c>
      <c r="AD68" s="132">
        <f t="shared" si="37"/>
        <v>0</v>
      </c>
      <c r="AE68" s="132">
        <f t="shared" si="9"/>
        <v>0</v>
      </c>
      <c r="AF68" s="132">
        <f t="shared" si="35"/>
        <v>0</v>
      </c>
      <c r="AG68" s="133">
        <f t="shared" si="10"/>
        <v>0</v>
      </c>
      <c r="AH68" s="124">
        <f t="shared" si="36"/>
        <v>0</v>
      </c>
      <c r="AI68" s="125">
        <f t="shared" si="11"/>
        <v>0</v>
      </c>
      <c r="AJ68" s="125">
        <v>0</v>
      </c>
      <c r="AK68" s="126">
        <f t="shared" si="12"/>
        <v>0</v>
      </c>
      <c r="AL68" s="22">
        <f t="shared" si="13"/>
        <v>1019666.8512742249</v>
      </c>
      <c r="AM68" s="22">
        <f t="shared" si="13"/>
        <v>2932.2688550959829</v>
      </c>
      <c r="AN68" s="22">
        <f t="shared" si="13"/>
        <v>2470.4034611263469</v>
      </c>
      <c r="AO68" s="23">
        <f t="shared" si="13"/>
        <v>5402.6723162223298</v>
      </c>
    </row>
    <row r="69" spans="1:41" x14ac:dyDescent="0.25">
      <c r="A69" s="7">
        <v>48</v>
      </c>
      <c r="B69" s="56">
        <f t="shared" si="14"/>
        <v>320831.16024618765</v>
      </c>
      <c r="C69" s="57">
        <f t="shared" si="15"/>
        <v>1127.3169784740435</v>
      </c>
      <c r="D69" s="57">
        <f t="shared" si="16"/>
        <v>294.09523022567203</v>
      </c>
      <c r="E69" s="58">
        <f t="shared" si="2"/>
        <v>1421.4122086997154</v>
      </c>
      <c r="F69" s="56">
        <f t="shared" si="17"/>
        <v>0</v>
      </c>
      <c r="G69" s="57">
        <f t="shared" si="18"/>
        <v>0</v>
      </c>
      <c r="H69" s="57">
        <f t="shared" si="19"/>
        <v>0</v>
      </c>
      <c r="I69" s="58">
        <f t="shared" si="3"/>
        <v>0</v>
      </c>
      <c r="J69" s="56">
        <f t="shared" si="20"/>
        <v>335851.33112786722</v>
      </c>
      <c r="K69" s="57">
        <f t="shared" si="21"/>
        <v>847.56752108349269</v>
      </c>
      <c r="L69" s="57">
        <f t="shared" si="22"/>
        <v>1119.5044370928908</v>
      </c>
      <c r="M69" s="58">
        <f t="shared" si="4"/>
        <v>1967.0719581763835</v>
      </c>
      <c r="N69" s="56">
        <f t="shared" si="23"/>
        <v>0</v>
      </c>
      <c r="O69" s="57">
        <f t="shared" si="24"/>
        <v>0</v>
      </c>
      <c r="P69" s="57">
        <f t="shared" si="25"/>
        <v>0</v>
      </c>
      <c r="Q69" s="58">
        <f t="shared" si="5"/>
        <v>0</v>
      </c>
      <c r="R69" s="84">
        <f t="shared" si="26"/>
        <v>360652.17786348256</v>
      </c>
      <c r="S69" s="85">
        <f t="shared" si="27"/>
        <v>965.64294415998393</v>
      </c>
      <c r="T69" s="86">
        <f t="shared" si="6"/>
        <v>1051.9021854351574</v>
      </c>
      <c r="U69" s="87">
        <f t="shared" si="28"/>
        <v>2017.5451295951414</v>
      </c>
      <c r="V69" s="84">
        <f t="shared" si="29"/>
        <v>0</v>
      </c>
      <c r="W69" s="85">
        <f t="shared" si="30"/>
        <v>0</v>
      </c>
      <c r="X69" s="86">
        <f t="shared" si="7"/>
        <v>0</v>
      </c>
      <c r="Y69" s="87">
        <f t="shared" si="31"/>
        <v>0</v>
      </c>
      <c r="Z69" s="101">
        <f t="shared" si="32"/>
        <v>0</v>
      </c>
      <c r="AA69" s="85">
        <f t="shared" si="33"/>
        <v>0</v>
      </c>
      <c r="AB69" s="86">
        <f t="shared" si="8"/>
        <v>0</v>
      </c>
      <c r="AC69" s="87">
        <f t="shared" si="34"/>
        <v>0</v>
      </c>
      <c r="AD69" s="132">
        <f t="shared" si="37"/>
        <v>0</v>
      </c>
      <c r="AE69" s="132">
        <f t="shared" si="9"/>
        <v>0</v>
      </c>
      <c r="AF69" s="132">
        <f t="shared" si="35"/>
        <v>0</v>
      </c>
      <c r="AG69" s="133">
        <f t="shared" si="10"/>
        <v>0</v>
      </c>
      <c r="AH69" s="124">
        <f t="shared" si="36"/>
        <v>0</v>
      </c>
      <c r="AI69" s="125">
        <f t="shared" si="11"/>
        <v>0</v>
      </c>
      <c r="AJ69" s="125">
        <v>0</v>
      </c>
      <c r="AK69" s="126">
        <f t="shared" si="12"/>
        <v>0</v>
      </c>
      <c r="AL69" s="22">
        <f t="shared" si="13"/>
        <v>1017334.6692375375</v>
      </c>
      <c r="AM69" s="22">
        <f t="shared" si="13"/>
        <v>2940.5274437175203</v>
      </c>
      <c r="AN69" s="22">
        <f t="shared" si="13"/>
        <v>2465.5018527537204</v>
      </c>
      <c r="AO69" s="23">
        <f t="shared" si="13"/>
        <v>5406.0292964712407</v>
      </c>
    </row>
    <row r="70" spans="1:41" x14ac:dyDescent="0.25">
      <c r="A70" s="7">
        <v>49</v>
      </c>
      <c r="B70" s="56">
        <f t="shared" si="14"/>
        <v>319703.84326771362</v>
      </c>
      <c r="C70" s="57">
        <f t="shared" si="15"/>
        <v>1128.3503523709778</v>
      </c>
      <c r="D70" s="57">
        <f t="shared" si="16"/>
        <v>293.06185632873746</v>
      </c>
      <c r="E70" s="58">
        <f t="shared" si="2"/>
        <v>1421.4122086997154</v>
      </c>
      <c r="F70" s="56">
        <f t="shared" si="17"/>
        <v>0</v>
      </c>
      <c r="G70" s="57">
        <f t="shared" si="18"/>
        <v>0</v>
      </c>
      <c r="H70" s="57">
        <f t="shared" si="19"/>
        <v>0</v>
      </c>
      <c r="I70" s="58">
        <f t="shared" si="3"/>
        <v>0</v>
      </c>
      <c r="J70" s="56">
        <f t="shared" si="20"/>
        <v>335003.7636067837</v>
      </c>
      <c r="K70" s="57">
        <f t="shared" si="21"/>
        <v>850.39274615377121</v>
      </c>
      <c r="L70" s="57">
        <f t="shared" si="22"/>
        <v>1116.6792120226123</v>
      </c>
      <c r="M70" s="58">
        <f t="shared" si="4"/>
        <v>1967.0719581763835</v>
      </c>
      <c r="N70" s="56">
        <f t="shared" si="23"/>
        <v>0</v>
      </c>
      <c r="O70" s="57">
        <f t="shared" si="24"/>
        <v>0</v>
      </c>
      <c r="P70" s="57">
        <f t="shared" si="25"/>
        <v>0</v>
      </c>
      <c r="Q70" s="58">
        <f t="shared" si="5"/>
        <v>0</v>
      </c>
      <c r="R70" s="84">
        <f t="shared" si="26"/>
        <v>360286.01247752149</v>
      </c>
      <c r="S70" s="85">
        <f t="shared" si="27"/>
        <v>970.07350175169563</v>
      </c>
      <c r="T70" s="86">
        <f t="shared" si="6"/>
        <v>1050.8342030594376</v>
      </c>
      <c r="U70" s="87">
        <f t="shared" si="28"/>
        <v>2020.9077048111333</v>
      </c>
      <c r="V70" s="84">
        <f t="shared" si="29"/>
        <v>0</v>
      </c>
      <c r="W70" s="85">
        <f t="shared" si="30"/>
        <v>0</v>
      </c>
      <c r="X70" s="86">
        <f t="shared" si="7"/>
        <v>0</v>
      </c>
      <c r="Y70" s="87">
        <f t="shared" si="31"/>
        <v>0</v>
      </c>
      <c r="Z70" s="101">
        <f t="shared" si="32"/>
        <v>0</v>
      </c>
      <c r="AA70" s="85">
        <f t="shared" si="33"/>
        <v>0</v>
      </c>
      <c r="AB70" s="86">
        <f t="shared" si="8"/>
        <v>0</v>
      </c>
      <c r="AC70" s="87">
        <f t="shared" si="34"/>
        <v>0</v>
      </c>
      <c r="AD70" s="132">
        <f t="shared" si="37"/>
        <v>0</v>
      </c>
      <c r="AE70" s="132">
        <f t="shared" si="9"/>
        <v>0</v>
      </c>
      <c r="AF70" s="132">
        <f t="shared" si="35"/>
        <v>0</v>
      </c>
      <c r="AG70" s="133">
        <f t="shared" si="10"/>
        <v>0</v>
      </c>
      <c r="AH70" s="124">
        <f t="shared" si="36"/>
        <v>0</v>
      </c>
      <c r="AI70" s="125">
        <f t="shared" si="11"/>
        <v>0</v>
      </c>
      <c r="AJ70" s="125">
        <v>0</v>
      </c>
      <c r="AK70" s="126">
        <f t="shared" si="12"/>
        <v>0</v>
      </c>
      <c r="AL70" s="22">
        <f t="shared" si="13"/>
        <v>1014993.6193520189</v>
      </c>
      <c r="AM70" s="22">
        <f t="shared" si="13"/>
        <v>2948.8166002764447</v>
      </c>
      <c r="AN70" s="22">
        <f t="shared" si="13"/>
        <v>2460.5752714107875</v>
      </c>
      <c r="AO70" s="23">
        <f t="shared" si="13"/>
        <v>5409.3918716872322</v>
      </c>
    </row>
    <row r="71" spans="1:41" x14ac:dyDescent="0.25">
      <c r="A71" s="7">
        <v>50</v>
      </c>
      <c r="B71" s="56">
        <f t="shared" si="14"/>
        <v>318575.49291534262</v>
      </c>
      <c r="C71" s="57">
        <f t="shared" si="15"/>
        <v>1129.384673527318</v>
      </c>
      <c r="D71" s="57">
        <f t="shared" si="16"/>
        <v>292.02753517239739</v>
      </c>
      <c r="E71" s="58">
        <f t="shared" si="2"/>
        <v>1421.4122086997154</v>
      </c>
      <c r="F71" s="56">
        <f t="shared" si="17"/>
        <v>0</v>
      </c>
      <c r="G71" s="57">
        <f t="shared" si="18"/>
        <v>0</v>
      </c>
      <c r="H71" s="57">
        <f t="shared" si="19"/>
        <v>0</v>
      </c>
      <c r="I71" s="58">
        <f t="shared" si="3"/>
        <v>0</v>
      </c>
      <c r="J71" s="56">
        <f t="shared" si="20"/>
        <v>334153.37086062995</v>
      </c>
      <c r="K71" s="57">
        <f t="shared" si="21"/>
        <v>853.22738864095027</v>
      </c>
      <c r="L71" s="57">
        <f t="shared" si="22"/>
        <v>1113.8445695354333</v>
      </c>
      <c r="M71" s="58">
        <f t="shared" si="4"/>
        <v>1967.0719581763835</v>
      </c>
      <c r="N71" s="56">
        <f t="shared" si="23"/>
        <v>0</v>
      </c>
      <c r="O71" s="57">
        <f t="shared" si="24"/>
        <v>0</v>
      </c>
      <c r="P71" s="57">
        <f t="shared" si="25"/>
        <v>0</v>
      </c>
      <c r="Q71" s="58">
        <f t="shared" si="5"/>
        <v>0</v>
      </c>
      <c r="R71" s="84">
        <f t="shared" si="26"/>
        <v>359914.79887406278</v>
      </c>
      <c r="S71" s="85">
        <f t="shared" si="27"/>
        <v>974.52438760313544</v>
      </c>
      <c r="T71" s="86">
        <f t="shared" si="6"/>
        <v>1049.7514967160164</v>
      </c>
      <c r="U71" s="87">
        <f t="shared" si="28"/>
        <v>2024.2758843191518</v>
      </c>
      <c r="V71" s="84">
        <f t="shared" si="29"/>
        <v>0</v>
      </c>
      <c r="W71" s="85">
        <f t="shared" si="30"/>
        <v>0</v>
      </c>
      <c r="X71" s="86">
        <f t="shared" si="7"/>
        <v>0</v>
      </c>
      <c r="Y71" s="87">
        <f t="shared" si="31"/>
        <v>0</v>
      </c>
      <c r="Z71" s="101">
        <f t="shared" si="32"/>
        <v>0</v>
      </c>
      <c r="AA71" s="85">
        <f t="shared" si="33"/>
        <v>0</v>
      </c>
      <c r="AB71" s="86">
        <f t="shared" si="8"/>
        <v>0</v>
      </c>
      <c r="AC71" s="87">
        <f t="shared" si="34"/>
        <v>0</v>
      </c>
      <c r="AD71" s="132">
        <f t="shared" si="37"/>
        <v>0</v>
      </c>
      <c r="AE71" s="132">
        <f t="shared" si="9"/>
        <v>0</v>
      </c>
      <c r="AF71" s="132">
        <f t="shared" si="35"/>
        <v>0</v>
      </c>
      <c r="AG71" s="133">
        <f t="shared" si="10"/>
        <v>0</v>
      </c>
      <c r="AH71" s="124">
        <f t="shared" si="36"/>
        <v>0</v>
      </c>
      <c r="AI71" s="125">
        <f t="shared" si="11"/>
        <v>0</v>
      </c>
      <c r="AJ71" s="125">
        <v>0</v>
      </c>
      <c r="AK71" s="126">
        <f t="shared" si="12"/>
        <v>0</v>
      </c>
      <c r="AL71" s="22">
        <f t="shared" si="13"/>
        <v>1012643.6626500352</v>
      </c>
      <c r="AM71" s="22">
        <f t="shared" si="13"/>
        <v>2957.1364497714039</v>
      </c>
      <c r="AN71" s="22">
        <f t="shared" si="13"/>
        <v>2455.623601423847</v>
      </c>
      <c r="AO71" s="23">
        <f t="shared" si="13"/>
        <v>5412.7600511952514</v>
      </c>
    </row>
    <row r="72" spans="1:41" x14ac:dyDescent="0.25">
      <c r="A72" s="7">
        <v>51</v>
      </c>
      <c r="B72" s="56">
        <f t="shared" si="14"/>
        <v>317446.10824181529</v>
      </c>
      <c r="C72" s="57">
        <f t="shared" si="15"/>
        <v>1130.4199428113848</v>
      </c>
      <c r="D72" s="57">
        <f t="shared" si="16"/>
        <v>290.99226588833068</v>
      </c>
      <c r="E72" s="58">
        <f t="shared" si="2"/>
        <v>1421.4122086997154</v>
      </c>
      <c r="F72" s="56">
        <f t="shared" si="17"/>
        <v>0</v>
      </c>
      <c r="G72" s="57">
        <f t="shared" si="18"/>
        <v>0</v>
      </c>
      <c r="H72" s="57">
        <f t="shared" si="19"/>
        <v>0</v>
      </c>
      <c r="I72" s="58">
        <f t="shared" si="3"/>
        <v>0</v>
      </c>
      <c r="J72" s="56">
        <f t="shared" si="20"/>
        <v>333300.14347198902</v>
      </c>
      <c r="K72" s="57">
        <f t="shared" si="21"/>
        <v>856.07147993642002</v>
      </c>
      <c r="L72" s="57">
        <f t="shared" si="22"/>
        <v>1111.0004782399635</v>
      </c>
      <c r="M72" s="58">
        <f t="shared" si="4"/>
        <v>1967.0719581763835</v>
      </c>
      <c r="N72" s="56">
        <f t="shared" si="23"/>
        <v>0</v>
      </c>
      <c r="O72" s="57">
        <f t="shared" si="24"/>
        <v>0</v>
      </c>
      <c r="P72" s="57">
        <f t="shared" si="25"/>
        <v>0</v>
      </c>
      <c r="Q72" s="58">
        <f t="shared" si="5"/>
        <v>0</v>
      </c>
      <c r="R72" s="84">
        <f t="shared" si="26"/>
        <v>359538.50827727042</v>
      </c>
      <c r="S72" s="85">
        <f t="shared" si="27"/>
        <v>978.99569498431174</v>
      </c>
      <c r="T72" s="86">
        <f t="shared" si="6"/>
        <v>1048.653982475372</v>
      </c>
      <c r="U72" s="87">
        <f t="shared" si="28"/>
        <v>2027.6496774596837</v>
      </c>
      <c r="V72" s="84">
        <f t="shared" si="29"/>
        <v>0</v>
      </c>
      <c r="W72" s="85">
        <f t="shared" si="30"/>
        <v>0</v>
      </c>
      <c r="X72" s="86">
        <f t="shared" si="7"/>
        <v>0</v>
      </c>
      <c r="Y72" s="87">
        <f t="shared" si="31"/>
        <v>0</v>
      </c>
      <c r="Z72" s="101">
        <f t="shared" si="32"/>
        <v>0</v>
      </c>
      <c r="AA72" s="85">
        <f t="shared" si="33"/>
        <v>0</v>
      </c>
      <c r="AB72" s="86">
        <f t="shared" si="8"/>
        <v>0</v>
      </c>
      <c r="AC72" s="87">
        <f t="shared" si="34"/>
        <v>0</v>
      </c>
      <c r="AD72" s="132">
        <f t="shared" si="37"/>
        <v>0</v>
      </c>
      <c r="AE72" s="132">
        <f t="shared" si="9"/>
        <v>0</v>
      </c>
      <c r="AF72" s="132">
        <f t="shared" si="35"/>
        <v>0</v>
      </c>
      <c r="AG72" s="133">
        <f t="shared" si="10"/>
        <v>0</v>
      </c>
      <c r="AH72" s="124">
        <f t="shared" si="36"/>
        <v>0</v>
      </c>
      <c r="AI72" s="125">
        <f t="shared" si="11"/>
        <v>0</v>
      </c>
      <c r="AJ72" s="125">
        <v>0</v>
      </c>
      <c r="AK72" s="126">
        <f t="shared" si="12"/>
        <v>0</v>
      </c>
      <c r="AL72" s="22">
        <f t="shared" si="13"/>
        <v>1010284.7599910747</v>
      </c>
      <c r="AM72" s="22">
        <f t="shared" si="13"/>
        <v>2965.4871177321165</v>
      </c>
      <c r="AN72" s="22">
        <f t="shared" si="13"/>
        <v>2450.6467266036661</v>
      </c>
      <c r="AO72" s="23">
        <f t="shared" si="13"/>
        <v>5416.1338443357827</v>
      </c>
    </row>
    <row r="73" spans="1:41" x14ac:dyDescent="0.25">
      <c r="A73" s="7">
        <v>52</v>
      </c>
      <c r="B73" s="56">
        <f t="shared" si="14"/>
        <v>316315.68829900393</v>
      </c>
      <c r="C73" s="57">
        <f t="shared" si="15"/>
        <v>1131.4561610922951</v>
      </c>
      <c r="D73" s="57">
        <f t="shared" si="16"/>
        <v>289.95604760742026</v>
      </c>
      <c r="E73" s="58">
        <f t="shared" si="2"/>
        <v>1421.4122086997154</v>
      </c>
      <c r="F73" s="56">
        <f t="shared" si="17"/>
        <v>0</v>
      </c>
      <c r="G73" s="57">
        <f t="shared" si="18"/>
        <v>0</v>
      </c>
      <c r="H73" s="57">
        <f t="shared" si="19"/>
        <v>0</v>
      </c>
      <c r="I73" s="58">
        <f t="shared" si="3"/>
        <v>0</v>
      </c>
      <c r="J73" s="56">
        <f t="shared" si="20"/>
        <v>332444.0719920526</v>
      </c>
      <c r="K73" s="57">
        <f t="shared" si="21"/>
        <v>858.92505153620823</v>
      </c>
      <c r="L73" s="57">
        <f t="shared" si="22"/>
        <v>1108.1469066401753</v>
      </c>
      <c r="M73" s="58">
        <f t="shared" si="4"/>
        <v>1967.0719581763835</v>
      </c>
      <c r="N73" s="56">
        <f t="shared" si="23"/>
        <v>0</v>
      </c>
      <c r="O73" s="57">
        <f t="shared" si="24"/>
        <v>0</v>
      </c>
      <c r="P73" s="57">
        <f t="shared" si="25"/>
        <v>0</v>
      </c>
      <c r="Q73" s="58">
        <f t="shared" si="5"/>
        <v>0</v>
      </c>
      <c r="R73" s="84">
        <f t="shared" si="26"/>
        <v>359157.11176992324</v>
      </c>
      <c r="S73" s="85">
        <f t="shared" si="27"/>
        <v>983.48751759317383</v>
      </c>
      <c r="T73" s="86">
        <f t="shared" si="6"/>
        <v>1047.5415759956095</v>
      </c>
      <c r="U73" s="87">
        <f t="shared" si="28"/>
        <v>2031.0290935887833</v>
      </c>
      <c r="V73" s="84">
        <f t="shared" si="29"/>
        <v>0</v>
      </c>
      <c r="W73" s="85">
        <f t="shared" si="30"/>
        <v>0</v>
      </c>
      <c r="X73" s="86">
        <f t="shared" si="7"/>
        <v>0</v>
      </c>
      <c r="Y73" s="87">
        <f t="shared" si="31"/>
        <v>0</v>
      </c>
      <c r="Z73" s="101">
        <f t="shared" si="32"/>
        <v>0</v>
      </c>
      <c r="AA73" s="85">
        <f t="shared" si="33"/>
        <v>0</v>
      </c>
      <c r="AB73" s="86">
        <f t="shared" si="8"/>
        <v>0</v>
      </c>
      <c r="AC73" s="87">
        <f t="shared" si="34"/>
        <v>0</v>
      </c>
      <c r="AD73" s="132">
        <f t="shared" si="37"/>
        <v>0</v>
      </c>
      <c r="AE73" s="132">
        <f t="shared" si="9"/>
        <v>0</v>
      </c>
      <c r="AF73" s="132">
        <f t="shared" si="35"/>
        <v>0</v>
      </c>
      <c r="AG73" s="133">
        <f t="shared" si="10"/>
        <v>0</v>
      </c>
      <c r="AH73" s="124">
        <f t="shared" si="36"/>
        <v>0</v>
      </c>
      <c r="AI73" s="125">
        <f t="shared" si="11"/>
        <v>0</v>
      </c>
      <c r="AJ73" s="125">
        <v>0</v>
      </c>
      <c r="AK73" s="126">
        <f t="shared" si="12"/>
        <v>0</v>
      </c>
      <c r="AL73" s="22">
        <f t="shared" si="13"/>
        <v>1007916.8720609797</v>
      </c>
      <c r="AM73" s="22">
        <f t="shared" si="13"/>
        <v>2973.8687302216772</v>
      </c>
      <c r="AN73" s="22">
        <f t="shared" si="13"/>
        <v>2445.6445302432048</v>
      </c>
      <c r="AO73" s="23">
        <f t="shared" si="13"/>
        <v>5419.5132604648825</v>
      </c>
    </row>
    <row r="74" spans="1:41" x14ac:dyDescent="0.25">
      <c r="A74" s="7">
        <v>53</v>
      </c>
      <c r="B74" s="56">
        <f t="shared" si="14"/>
        <v>315184.23213791166</v>
      </c>
      <c r="C74" s="57">
        <f t="shared" si="15"/>
        <v>1132.493329239963</v>
      </c>
      <c r="D74" s="57">
        <f t="shared" si="16"/>
        <v>288.91887945975236</v>
      </c>
      <c r="E74" s="58">
        <f t="shared" si="2"/>
        <v>1421.4122086997154</v>
      </c>
      <c r="F74" s="56">
        <f t="shared" si="17"/>
        <v>0</v>
      </c>
      <c r="G74" s="57">
        <f t="shared" si="18"/>
        <v>0</v>
      </c>
      <c r="H74" s="57">
        <f t="shared" si="19"/>
        <v>0</v>
      </c>
      <c r="I74" s="58">
        <f t="shared" si="3"/>
        <v>0</v>
      </c>
      <c r="J74" s="56">
        <f t="shared" si="20"/>
        <v>331585.14694051637</v>
      </c>
      <c r="K74" s="57">
        <f t="shared" si="21"/>
        <v>861.78813504132881</v>
      </c>
      <c r="L74" s="57">
        <f t="shared" si="22"/>
        <v>1105.2838231350547</v>
      </c>
      <c r="M74" s="58">
        <f t="shared" si="4"/>
        <v>1967.0719581763835</v>
      </c>
      <c r="N74" s="56">
        <f t="shared" si="23"/>
        <v>0</v>
      </c>
      <c r="O74" s="57">
        <f t="shared" si="24"/>
        <v>0</v>
      </c>
      <c r="P74" s="57">
        <f t="shared" si="25"/>
        <v>0</v>
      </c>
      <c r="Q74" s="58">
        <f t="shared" si="5"/>
        <v>0</v>
      </c>
      <c r="R74" s="84">
        <f t="shared" si="26"/>
        <v>358770.58029275062</v>
      </c>
      <c r="S74" s="85">
        <f t="shared" si="27"/>
        <v>987.99994955757529</v>
      </c>
      <c r="T74" s="86">
        <f t="shared" si="6"/>
        <v>1046.4141925205226</v>
      </c>
      <c r="U74" s="87">
        <f t="shared" si="28"/>
        <v>2034.4141420780979</v>
      </c>
      <c r="V74" s="84">
        <f t="shared" si="29"/>
        <v>0</v>
      </c>
      <c r="W74" s="85">
        <f t="shared" si="30"/>
        <v>0</v>
      </c>
      <c r="X74" s="86">
        <f t="shared" si="7"/>
        <v>0</v>
      </c>
      <c r="Y74" s="87">
        <f t="shared" si="31"/>
        <v>0</v>
      </c>
      <c r="Z74" s="101">
        <f t="shared" si="32"/>
        <v>0</v>
      </c>
      <c r="AA74" s="85">
        <f t="shared" si="33"/>
        <v>0</v>
      </c>
      <c r="AB74" s="86">
        <f t="shared" si="8"/>
        <v>0</v>
      </c>
      <c r="AC74" s="87">
        <f t="shared" si="34"/>
        <v>0</v>
      </c>
      <c r="AD74" s="132">
        <f t="shared" si="37"/>
        <v>0</v>
      </c>
      <c r="AE74" s="132">
        <f t="shared" si="9"/>
        <v>0</v>
      </c>
      <c r="AF74" s="132">
        <f t="shared" si="35"/>
        <v>0</v>
      </c>
      <c r="AG74" s="133">
        <f t="shared" si="10"/>
        <v>0</v>
      </c>
      <c r="AH74" s="124">
        <f t="shared" si="36"/>
        <v>0</v>
      </c>
      <c r="AI74" s="125">
        <f t="shared" si="11"/>
        <v>0</v>
      </c>
      <c r="AJ74" s="125">
        <v>0</v>
      </c>
      <c r="AK74" s="126">
        <f t="shared" si="12"/>
        <v>0</v>
      </c>
      <c r="AL74" s="22">
        <f t="shared" si="13"/>
        <v>1005539.9593711786</v>
      </c>
      <c r="AM74" s="22">
        <f t="shared" si="13"/>
        <v>2982.2814138388671</v>
      </c>
      <c r="AN74" s="22">
        <f t="shared" si="13"/>
        <v>2440.6168951153295</v>
      </c>
      <c r="AO74" s="23">
        <f t="shared" si="13"/>
        <v>5422.8983089541971</v>
      </c>
    </row>
    <row r="75" spans="1:41" x14ac:dyDescent="0.25">
      <c r="A75" s="7">
        <v>54</v>
      </c>
      <c r="B75" s="56">
        <f t="shared" si="14"/>
        <v>314051.73880867171</v>
      </c>
      <c r="C75" s="57">
        <f t="shared" si="15"/>
        <v>1133.5314481250996</v>
      </c>
      <c r="D75" s="57">
        <f t="shared" si="16"/>
        <v>287.88076057461575</v>
      </c>
      <c r="E75" s="58">
        <f t="shared" si="2"/>
        <v>1421.4122086997154</v>
      </c>
      <c r="F75" s="56">
        <f t="shared" si="17"/>
        <v>0</v>
      </c>
      <c r="G75" s="57">
        <f t="shared" si="18"/>
        <v>0</v>
      </c>
      <c r="H75" s="57">
        <f t="shared" si="19"/>
        <v>0</v>
      </c>
      <c r="I75" s="58">
        <f t="shared" si="3"/>
        <v>0</v>
      </c>
      <c r="J75" s="56">
        <f t="shared" si="20"/>
        <v>330723.35880547506</v>
      </c>
      <c r="K75" s="57">
        <f t="shared" si="21"/>
        <v>864.66076215813337</v>
      </c>
      <c r="L75" s="57">
        <f t="shared" si="22"/>
        <v>1102.4111960182502</v>
      </c>
      <c r="M75" s="58">
        <f t="shared" si="4"/>
        <v>1967.0719581763835</v>
      </c>
      <c r="N75" s="56">
        <f t="shared" si="23"/>
        <v>0</v>
      </c>
      <c r="O75" s="57">
        <f t="shared" si="24"/>
        <v>0</v>
      </c>
      <c r="P75" s="57">
        <f t="shared" si="25"/>
        <v>0</v>
      </c>
      <c r="Q75" s="58">
        <f t="shared" si="5"/>
        <v>0</v>
      </c>
      <c r="R75" s="84">
        <f t="shared" si="26"/>
        <v>358378.88464376505</v>
      </c>
      <c r="S75" s="85">
        <f t="shared" si="27"/>
        <v>992.53308543724665</v>
      </c>
      <c r="T75" s="86">
        <f t="shared" si="6"/>
        <v>1045.2717468776482</v>
      </c>
      <c r="U75" s="87">
        <f t="shared" si="28"/>
        <v>2037.8048323148948</v>
      </c>
      <c r="V75" s="84">
        <f t="shared" si="29"/>
        <v>0</v>
      </c>
      <c r="W75" s="85">
        <f t="shared" si="30"/>
        <v>0</v>
      </c>
      <c r="X75" s="86">
        <f t="shared" si="7"/>
        <v>0</v>
      </c>
      <c r="Y75" s="87">
        <f t="shared" si="31"/>
        <v>0</v>
      </c>
      <c r="Z75" s="101">
        <f t="shared" si="32"/>
        <v>0</v>
      </c>
      <c r="AA75" s="85">
        <f t="shared" si="33"/>
        <v>0</v>
      </c>
      <c r="AB75" s="86">
        <f t="shared" si="8"/>
        <v>0</v>
      </c>
      <c r="AC75" s="87">
        <f t="shared" si="34"/>
        <v>0</v>
      </c>
      <c r="AD75" s="132">
        <f t="shared" si="37"/>
        <v>0</v>
      </c>
      <c r="AE75" s="132">
        <f t="shared" si="9"/>
        <v>0</v>
      </c>
      <c r="AF75" s="132">
        <f t="shared" si="35"/>
        <v>0</v>
      </c>
      <c r="AG75" s="133">
        <f t="shared" si="10"/>
        <v>0</v>
      </c>
      <c r="AH75" s="124">
        <f t="shared" si="36"/>
        <v>0</v>
      </c>
      <c r="AI75" s="125">
        <f t="shared" si="11"/>
        <v>0</v>
      </c>
      <c r="AJ75" s="125">
        <v>0</v>
      </c>
      <c r="AK75" s="126">
        <f t="shared" si="12"/>
        <v>0</v>
      </c>
      <c r="AL75" s="22">
        <f t="shared" si="13"/>
        <v>1003153.9822579118</v>
      </c>
      <c r="AM75" s="22">
        <f t="shared" si="13"/>
        <v>2990.7252957204796</v>
      </c>
      <c r="AN75" s="22">
        <f t="shared" si="13"/>
        <v>2435.5637034705142</v>
      </c>
      <c r="AO75" s="23">
        <f t="shared" si="13"/>
        <v>5426.2889991909942</v>
      </c>
    </row>
    <row r="76" spans="1:41" x14ac:dyDescent="0.25">
      <c r="A76" s="7">
        <v>55</v>
      </c>
      <c r="B76" s="56">
        <f t="shared" si="14"/>
        <v>312918.20736054663</v>
      </c>
      <c r="C76" s="57">
        <f t="shared" si="15"/>
        <v>1134.5705186192145</v>
      </c>
      <c r="D76" s="57">
        <f t="shared" si="16"/>
        <v>286.84169008050105</v>
      </c>
      <c r="E76" s="58">
        <f t="shared" si="2"/>
        <v>1421.4122086997154</v>
      </c>
      <c r="F76" s="56">
        <f t="shared" si="17"/>
        <v>0</v>
      </c>
      <c r="G76" s="57">
        <f t="shared" si="18"/>
        <v>0</v>
      </c>
      <c r="H76" s="57">
        <f t="shared" si="19"/>
        <v>0</v>
      </c>
      <c r="I76" s="58">
        <f t="shared" si="3"/>
        <v>0</v>
      </c>
      <c r="J76" s="56">
        <f t="shared" si="20"/>
        <v>329858.69804331695</v>
      </c>
      <c r="K76" s="57">
        <f t="shared" si="21"/>
        <v>867.5429646986604</v>
      </c>
      <c r="L76" s="57">
        <f t="shared" si="22"/>
        <v>1099.5289934777231</v>
      </c>
      <c r="M76" s="58">
        <f t="shared" si="4"/>
        <v>1967.0719581763835</v>
      </c>
      <c r="N76" s="56">
        <f t="shared" si="23"/>
        <v>0</v>
      </c>
      <c r="O76" s="57">
        <f t="shared" si="24"/>
        <v>0</v>
      </c>
      <c r="P76" s="57">
        <f t="shared" si="25"/>
        <v>0</v>
      </c>
      <c r="Q76" s="58">
        <f t="shared" si="5"/>
        <v>0</v>
      </c>
      <c r="R76" s="84">
        <f t="shared" si="26"/>
        <v>357981.9954775917</v>
      </c>
      <c r="S76" s="85">
        <f t="shared" si="27"/>
        <v>997.08702022577722</v>
      </c>
      <c r="T76" s="86">
        <f t="shared" si="6"/>
        <v>1044.1141534763092</v>
      </c>
      <c r="U76" s="87">
        <f t="shared" si="28"/>
        <v>2041.2011737020864</v>
      </c>
      <c r="V76" s="84">
        <f t="shared" si="29"/>
        <v>0</v>
      </c>
      <c r="W76" s="85">
        <f t="shared" si="30"/>
        <v>0</v>
      </c>
      <c r="X76" s="86">
        <f t="shared" si="7"/>
        <v>0</v>
      </c>
      <c r="Y76" s="87">
        <f t="shared" si="31"/>
        <v>0</v>
      </c>
      <c r="Z76" s="101">
        <f t="shared" si="32"/>
        <v>0</v>
      </c>
      <c r="AA76" s="85">
        <f t="shared" si="33"/>
        <v>0</v>
      </c>
      <c r="AB76" s="86">
        <f t="shared" si="8"/>
        <v>0</v>
      </c>
      <c r="AC76" s="87">
        <f t="shared" si="34"/>
        <v>0</v>
      </c>
      <c r="AD76" s="132">
        <f t="shared" si="37"/>
        <v>0</v>
      </c>
      <c r="AE76" s="132">
        <f t="shared" si="9"/>
        <v>0</v>
      </c>
      <c r="AF76" s="132">
        <f t="shared" si="35"/>
        <v>0</v>
      </c>
      <c r="AG76" s="133">
        <f t="shared" si="10"/>
        <v>0</v>
      </c>
      <c r="AH76" s="124">
        <f t="shared" si="36"/>
        <v>0</v>
      </c>
      <c r="AI76" s="125">
        <f t="shared" si="11"/>
        <v>0</v>
      </c>
      <c r="AJ76" s="125">
        <v>0</v>
      </c>
      <c r="AK76" s="126">
        <f t="shared" si="12"/>
        <v>0</v>
      </c>
      <c r="AL76" s="22">
        <f t="shared" si="13"/>
        <v>1000758.9008814553</v>
      </c>
      <c r="AM76" s="22">
        <f t="shared" si="13"/>
        <v>2999.2005035436523</v>
      </c>
      <c r="AN76" s="22">
        <f t="shared" si="13"/>
        <v>2430.4848370345335</v>
      </c>
      <c r="AO76" s="23">
        <f t="shared" si="13"/>
        <v>5429.6853405781858</v>
      </c>
    </row>
    <row r="77" spans="1:41" x14ac:dyDescent="0.25">
      <c r="A77" s="7">
        <v>56</v>
      </c>
      <c r="B77" s="56">
        <f t="shared" si="14"/>
        <v>311783.63684192742</v>
      </c>
      <c r="C77" s="57">
        <f t="shared" si="15"/>
        <v>1135.6105415946154</v>
      </c>
      <c r="D77" s="57">
        <f t="shared" si="16"/>
        <v>285.80166710510014</v>
      </c>
      <c r="E77" s="58">
        <f t="shared" si="2"/>
        <v>1421.4122086997154</v>
      </c>
      <c r="F77" s="56">
        <f t="shared" si="17"/>
        <v>0</v>
      </c>
      <c r="G77" s="57">
        <f t="shared" si="18"/>
        <v>0</v>
      </c>
      <c r="H77" s="57">
        <f t="shared" si="19"/>
        <v>0</v>
      </c>
      <c r="I77" s="58">
        <f t="shared" si="3"/>
        <v>0</v>
      </c>
      <c r="J77" s="56">
        <f t="shared" si="20"/>
        <v>328991.15507861826</v>
      </c>
      <c r="K77" s="57">
        <f t="shared" si="21"/>
        <v>870.43477458098914</v>
      </c>
      <c r="L77" s="57">
        <f t="shared" si="22"/>
        <v>1096.6371835953944</v>
      </c>
      <c r="M77" s="58">
        <f t="shared" si="4"/>
        <v>1967.0719581763835</v>
      </c>
      <c r="N77" s="56">
        <f t="shared" si="23"/>
        <v>0</v>
      </c>
      <c r="O77" s="57">
        <f t="shared" si="24"/>
        <v>0</v>
      </c>
      <c r="P77" s="57">
        <f t="shared" si="25"/>
        <v>0</v>
      </c>
      <c r="Q77" s="58">
        <f t="shared" si="5"/>
        <v>0</v>
      </c>
      <c r="R77" s="84">
        <f t="shared" si="26"/>
        <v>357579.8833047949</v>
      </c>
      <c r="S77" s="85">
        <f t="shared" si="27"/>
        <v>1001.6618493526046</v>
      </c>
      <c r="T77" s="86">
        <f t="shared" si="6"/>
        <v>1042.941326305652</v>
      </c>
      <c r="U77" s="87">
        <f t="shared" si="28"/>
        <v>2044.6031756582565</v>
      </c>
      <c r="V77" s="84">
        <f t="shared" si="29"/>
        <v>0</v>
      </c>
      <c r="W77" s="85">
        <f t="shared" si="30"/>
        <v>0</v>
      </c>
      <c r="X77" s="86">
        <f t="shared" si="7"/>
        <v>0</v>
      </c>
      <c r="Y77" s="87">
        <f t="shared" si="31"/>
        <v>0</v>
      </c>
      <c r="Z77" s="101">
        <f t="shared" si="32"/>
        <v>0</v>
      </c>
      <c r="AA77" s="85">
        <f t="shared" si="33"/>
        <v>0</v>
      </c>
      <c r="AB77" s="86">
        <f t="shared" si="8"/>
        <v>0</v>
      </c>
      <c r="AC77" s="87">
        <f t="shared" si="34"/>
        <v>0</v>
      </c>
      <c r="AD77" s="132">
        <f t="shared" si="37"/>
        <v>0</v>
      </c>
      <c r="AE77" s="132">
        <f t="shared" si="9"/>
        <v>0</v>
      </c>
      <c r="AF77" s="132">
        <f t="shared" si="35"/>
        <v>0</v>
      </c>
      <c r="AG77" s="133">
        <f t="shared" si="10"/>
        <v>0</v>
      </c>
      <c r="AH77" s="124">
        <f t="shared" si="36"/>
        <v>0</v>
      </c>
      <c r="AI77" s="125">
        <f t="shared" si="11"/>
        <v>0</v>
      </c>
      <c r="AJ77" s="125">
        <v>0</v>
      </c>
      <c r="AK77" s="126">
        <f t="shared" si="12"/>
        <v>0</v>
      </c>
      <c r="AL77" s="22">
        <f t="shared" si="13"/>
        <v>998354.67522534064</v>
      </c>
      <c r="AM77" s="22">
        <f t="shared" si="13"/>
        <v>3007.7071655282089</v>
      </c>
      <c r="AN77" s="22">
        <f t="shared" si="13"/>
        <v>2425.3801770061464</v>
      </c>
      <c r="AO77" s="23">
        <f t="shared" si="13"/>
        <v>5433.0873425343561</v>
      </c>
    </row>
    <row r="78" spans="1:41" x14ac:dyDescent="0.25">
      <c r="A78" s="7">
        <v>57</v>
      </c>
      <c r="B78" s="56">
        <f t="shared" si="14"/>
        <v>310648.0263003328</v>
      </c>
      <c r="C78" s="57">
        <f t="shared" si="15"/>
        <v>1136.6515179244102</v>
      </c>
      <c r="D78" s="57">
        <f t="shared" si="16"/>
        <v>284.76069077530508</v>
      </c>
      <c r="E78" s="58">
        <f t="shared" si="2"/>
        <v>1421.4122086997154</v>
      </c>
      <c r="F78" s="56">
        <f t="shared" si="17"/>
        <v>0</v>
      </c>
      <c r="G78" s="57">
        <f t="shared" si="18"/>
        <v>0</v>
      </c>
      <c r="H78" s="57">
        <f t="shared" si="19"/>
        <v>0</v>
      </c>
      <c r="I78" s="58">
        <f t="shared" si="3"/>
        <v>0</v>
      </c>
      <c r="J78" s="56">
        <f t="shared" si="20"/>
        <v>328120.72030403727</v>
      </c>
      <c r="K78" s="57">
        <f t="shared" si="21"/>
        <v>873.33622382959265</v>
      </c>
      <c r="L78" s="57">
        <f t="shared" si="22"/>
        <v>1093.7357343467909</v>
      </c>
      <c r="M78" s="58">
        <f t="shared" si="4"/>
        <v>1967.0719581763835</v>
      </c>
      <c r="N78" s="56">
        <f t="shared" si="23"/>
        <v>0</v>
      </c>
      <c r="O78" s="57">
        <f t="shared" si="24"/>
        <v>0</v>
      </c>
      <c r="P78" s="57">
        <f t="shared" si="25"/>
        <v>0</v>
      </c>
      <c r="Q78" s="58">
        <f t="shared" si="5"/>
        <v>0</v>
      </c>
      <c r="R78" s="84">
        <f t="shared" si="26"/>
        <v>357172.51849120139</v>
      </c>
      <c r="S78" s="85">
        <f t="shared" si="27"/>
        <v>1006.2576686850161</v>
      </c>
      <c r="T78" s="86">
        <f t="shared" si="6"/>
        <v>1041.7531789326708</v>
      </c>
      <c r="U78" s="87">
        <f t="shared" si="28"/>
        <v>2048.010847617687</v>
      </c>
      <c r="V78" s="84">
        <f t="shared" si="29"/>
        <v>0</v>
      </c>
      <c r="W78" s="85">
        <f t="shared" si="30"/>
        <v>0</v>
      </c>
      <c r="X78" s="86">
        <f t="shared" si="7"/>
        <v>0</v>
      </c>
      <c r="Y78" s="87">
        <f t="shared" si="31"/>
        <v>0</v>
      </c>
      <c r="Z78" s="101">
        <f t="shared" si="32"/>
        <v>0</v>
      </c>
      <c r="AA78" s="85">
        <f t="shared" si="33"/>
        <v>0</v>
      </c>
      <c r="AB78" s="86">
        <f t="shared" si="8"/>
        <v>0</v>
      </c>
      <c r="AC78" s="87">
        <f t="shared" si="34"/>
        <v>0</v>
      </c>
      <c r="AD78" s="132">
        <f t="shared" si="37"/>
        <v>0</v>
      </c>
      <c r="AE78" s="132">
        <f t="shared" si="9"/>
        <v>0</v>
      </c>
      <c r="AF78" s="132">
        <f t="shared" si="35"/>
        <v>0</v>
      </c>
      <c r="AG78" s="133">
        <f t="shared" si="10"/>
        <v>0</v>
      </c>
      <c r="AH78" s="124">
        <f t="shared" si="36"/>
        <v>0</v>
      </c>
      <c r="AI78" s="125">
        <f t="shared" si="11"/>
        <v>0</v>
      </c>
      <c r="AJ78" s="125">
        <v>0</v>
      </c>
      <c r="AK78" s="126">
        <f t="shared" si="12"/>
        <v>0</v>
      </c>
      <c r="AL78" s="22">
        <f t="shared" si="13"/>
        <v>995941.26509557152</v>
      </c>
      <c r="AM78" s="22">
        <f t="shared" si="13"/>
        <v>3016.245410439019</v>
      </c>
      <c r="AN78" s="22">
        <f t="shared" si="13"/>
        <v>2420.2496040547667</v>
      </c>
      <c r="AO78" s="23">
        <f t="shared" si="13"/>
        <v>5436.4950144937866</v>
      </c>
    </row>
    <row r="79" spans="1:41" x14ac:dyDescent="0.25">
      <c r="A79" s="7">
        <v>58</v>
      </c>
      <c r="B79" s="56">
        <f t="shared" si="14"/>
        <v>309511.37478240841</v>
      </c>
      <c r="C79" s="57">
        <f t="shared" si="15"/>
        <v>1137.6934484825076</v>
      </c>
      <c r="D79" s="57">
        <f t="shared" si="16"/>
        <v>283.71876021720772</v>
      </c>
      <c r="E79" s="58">
        <f t="shared" si="2"/>
        <v>1421.4122086997154</v>
      </c>
      <c r="F79" s="56">
        <f t="shared" si="17"/>
        <v>0</v>
      </c>
      <c r="G79" s="57">
        <f t="shared" si="18"/>
        <v>0</v>
      </c>
      <c r="H79" s="57">
        <f t="shared" si="19"/>
        <v>0</v>
      </c>
      <c r="I79" s="58">
        <f t="shared" si="3"/>
        <v>0</v>
      </c>
      <c r="J79" s="56">
        <f t="shared" si="20"/>
        <v>327247.38408020767</v>
      </c>
      <c r="K79" s="57">
        <f t="shared" si="21"/>
        <v>876.24734457569116</v>
      </c>
      <c r="L79" s="57">
        <f t="shared" si="22"/>
        <v>1090.8246136006924</v>
      </c>
      <c r="M79" s="58">
        <f t="shared" si="4"/>
        <v>1967.0719581763835</v>
      </c>
      <c r="N79" s="56">
        <f t="shared" si="23"/>
        <v>0</v>
      </c>
      <c r="O79" s="57">
        <f t="shared" si="24"/>
        <v>0</v>
      </c>
      <c r="P79" s="57">
        <f t="shared" si="25"/>
        <v>0</v>
      </c>
      <c r="Q79" s="58">
        <f t="shared" si="5"/>
        <v>0</v>
      </c>
      <c r="R79" s="84">
        <f t="shared" si="26"/>
        <v>356759.87125722063</v>
      </c>
      <c r="S79" s="85">
        <f t="shared" si="27"/>
        <v>1010.8745745301562</v>
      </c>
      <c r="T79" s="86">
        <f t="shared" si="6"/>
        <v>1040.5496245002269</v>
      </c>
      <c r="U79" s="87">
        <f t="shared" si="28"/>
        <v>2051.4241990303831</v>
      </c>
      <c r="V79" s="84">
        <f t="shared" si="29"/>
        <v>0</v>
      </c>
      <c r="W79" s="85">
        <f t="shared" si="30"/>
        <v>0</v>
      </c>
      <c r="X79" s="86">
        <f t="shared" si="7"/>
        <v>0</v>
      </c>
      <c r="Y79" s="87">
        <f t="shared" si="31"/>
        <v>0</v>
      </c>
      <c r="Z79" s="101">
        <f t="shared" si="32"/>
        <v>0</v>
      </c>
      <c r="AA79" s="85">
        <f t="shared" si="33"/>
        <v>0</v>
      </c>
      <c r="AB79" s="86">
        <f t="shared" si="8"/>
        <v>0</v>
      </c>
      <c r="AC79" s="87">
        <f t="shared" si="34"/>
        <v>0</v>
      </c>
      <c r="AD79" s="132">
        <f t="shared" si="37"/>
        <v>0</v>
      </c>
      <c r="AE79" s="132">
        <f t="shared" si="9"/>
        <v>0</v>
      </c>
      <c r="AF79" s="132">
        <f t="shared" si="35"/>
        <v>0</v>
      </c>
      <c r="AG79" s="133">
        <f t="shared" si="10"/>
        <v>0</v>
      </c>
      <c r="AH79" s="124">
        <f t="shared" si="36"/>
        <v>0</v>
      </c>
      <c r="AI79" s="125">
        <f t="shared" si="11"/>
        <v>0</v>
      </c>
      <c r="AJ79" s="125">
        <v>0</v>
      </c>
      <c r="AK79" s="126">
        <f t="shared" si="12"/>
        <v>0</v>
      </c>
      <c r="AL79" s="22">
        <f t="shared" si="13"/>
        <v>993518.63011983666</v>
      </c>
      <c r="AM79" s="22">
        <f t="shared" si="13"/>
        <v>3024.815367588355</v>
      </c>
      <c r="AN79" s="22">
        <f t="shared" si="13"/>
        <v>2415.0929983181268</v>
      </c>
      <c r="AO79" s="23">
        <f t="shared" si="13"/>
        <v>5439.9083659064818</v>
      </c>
    </row>
    <row r="80" spans="1:41" x14ac:dyDescent="0.25">
      <c r="A80" s="7">
        <v>59</v>
      </c>
      <c r="B80" s="56">
        <f t="shared" si="14"/>
        <v>308373.68133392592</v>
      </c>
      <c r="C80" s="57">
        <f t="shared" si="15"/>
        <v>1138.7363341436167</v>
      </c>
      <c r="D80" s="57">
        <f t="shared" si="16"/>
        <v>282.67587455609873</v>
      </c>
      <c r="E80" s="58">
        <f t="shared" si="2"/>
        <v>1421.4122086997154</v>
      </c>
      <c r="F80" s="56">
        <f t="shared" si="17"/>
        <v>0</v>
      </c>
      <c r="G80" s="57">
        <f t="shared" si="18"/>
        <v>0</v>
      </c>
      <c r="H80" s="57">
        <f t="shared" si="19"/>
        <v>0</v>
      </c>
      <c r="I80" s="58">
        <f t="shared" si="3"/>
        <v>0</v>
      </c>
      <c r="J80" s="56">
        <f t="shared" si="20"/>
        <v>326371.13673563197</v>
      </c>
      <c r="K80" s="57">
        <f t="shared" si="21"/>
        <v>879.16816905761016</v>
      </c>
      <c r="L80" s="57">
        <f t="shared" si="22"/>
        <v>1087.9037891187734</v>
      </c>
      <c r="M80" s="58">
        <f t="shared" si="4"/>
        <v>1967.0719581763835</v>
      </c>
      <c r="N80" s="56">
        <f t="shared" si="23"/>
        <v>0</v>
      </c>
      <c r="O80" s="57">
        <f t="shared" si="24"/>
        <v>0</v>
      </c>
      <c r="P80" s="57">
        <f t="shared" si="25"/>
        <v>0</v>
      </c>
      <c r="Q80" s="58">
        <f t="shared" si="5"/>
        <v>0</v>
      </c>
      <c r="R80" s="84">
        <f t="shared" si="26"/>
        <v>356341.91167716164</v>
      </c>
      <c r="S80" s="85">
        <f t="shared" si="27"/>
        <v>1015.5126636370458</v>
      </c>
      <c r="T80" s="86">
        <f t="shared" si="6"/>
        <v>1039.3305757250548</v>
      </c>
      <c r="U80" s="87">
        <f t="shared" si="28"/>
        <v>2054.8432393621006</v>
      </c>
      <c r="V80" s="84">
        <f t="shared" si="29"/>
        <v>0</v>
      </c>
      <c r="W80" s="85">
        <f t="shared" si="30"/>
        <v>0</v>
      </c>
      <c r="X80" s="86">
        <f t="shared" si="7"/>
        <v>0</v>
      </c>
      <c r="Y80" s="87">
        <f t="shared" si="31"/>
        <v>0</v>
      </c>
      <c r="Z80" s="101">
        <f t="shared" si="32"/>
        <v>0</v>
      </c>
      <c r="AA80" s="85">
        <f t="shared" si="33"/>
        <v>0</v>
      </c>
      <c r="AB80" s="86">
        <f t="shared" si="8"/>
        <v>0</v>
      </c>
      <c r="AC80" s="87">
        <f t="shared" si="34"/>
        <v>0</v>
      </c>
      <c r="AD80" s="132">
        <f t="shared" si="37"/>
        <v>0</v>
      </c>
      <c r="AE80" s="132">
        <f t="shared" si="9"/>
        <v>0</v>
      </c>
      <c r="AF80" s="132">
        <f t="shared" si="35"/>
        <v>0</v>
      </c>
      <c r="AG80" s="133">
        <f t="shared" si="10"/>
        <v>0</v>
      </c>
      <c r="AH80" s="124">
        <f t="shared" si="36"/>
        <v>0</v>
      </c>
      <c r="AI80" s="125">
        <f t="shared" si="11"/>
        <v>0</v>
      </c>
      <c r="AJ80" s="125">
        <v>0</v>
      </c>
      <c r="AK80" s="126">
        <f t="shared" si="12"/>
        <v>0</v>
      </c>
      <c r="AL80" s="22">
        <f t="shared" si="13"/>
        <v>991086.72974671959</v>
      </c>
      <c r="AM80" s="22">
        <f t="shared" si="13"/>
        <v>3033.4171668382724</v>
      </c>
      <c r="AN80" s="22">
        <f t="shared" si="13"/>
        <v>2409.9102393999269</v>
      </c>
      <c r="AO80" s="23">
        <f t="shared" si="13"/>
        <v>5443.3274062381997</v>
      </c>
    </row>
    <row r="81" spans="1:41" x14ac:dyDescent="0.25">
      <c r="A81" s="7">
        <v>60</v>
      </c>
      <c r="B81" s="56">
        <f t="shared" si="14"/>
        <v>307234.94499978231</v>
      </c>
      <c r="C81" s="57">
        <f t="shared" si="15"/>
        <v>1139.7801757832483</v>
      </c>
      <c r="D81" s="57">
        <f t="shared" si="16"/>
        <v>281.6320329164671</v>
      </c>
      <c r="E81" s="58">
        <f t="shared" si="2"/>
        <v>1421.4122086997154</v>
      </c>
      <c r="F81" s="56">
        <f t="shared" si="17"/>
        <v>0</v>
      </c>
      <c r="G81" s="57">
        <f t="shared" si="18"/>
        <v>0</v>
      </c>
      <c r="H81" s="57">
        <f t="shared" si="19"/>
        <v>0</v>
      </c>
      <c r="I81" s="58">
        <f t="shared" si="3"/>
        <v>0</v>
      </c>
      <c r="J81" s="56">
        <f t="shared" si="20"/>
        <v>325491.96856657433</v>
      </c>
      <c r="K81" s="57">
        <f t="shared" si="21"/>
        <v>882.09872962113559</v>
      </c>
      <c r="L81" s="57">
        <f t="shared" si="22"/>
        <v>1084.9732285552479</v>
      </c>
      <c r="M81" s="58">
        <f t="shared" si="4"/>
        <v>1967.0719581763835</v>
      </c>
      <c r="N81" s="56">
        <f t="shared" si="23"/>
        <v>0</v>
      </c>
      <c r="O81" s="57">
        <f t="shared" si="24"/>
        <v>0</v>
      </c>
      <c r="P81" s="57">
        <f t="shared" si="25"/>
        <v>0</v>
      </c>
      <c r="Q81" s="58">
        <f t="shared" si="5"/>
        <v>0</v>
      </c>
      <c r="R81" s="84">
        <f t="shared" si="26"/>
        <v>355918.60967854713</v>
      </c>
      <c r="S81" s="85">
        <f t="shared" si="27"/>
        <v>1020.1720331986082</v>
      </c>
      <c r="T81" s="86">
        <f t="shared" si="6"/>
        <v>1038.0959448957626</v>
      </c>
      <c r="U81" s="87">
        <f t="shared" si="28"/>
        <v>2058.2679780943708</v>
      </c>
      <c r="V81" s="84">
        <f t="shared" si="29"/>
        <v>0</v>
      </c>
      <c r="W81" s="85">
        <f t="shared" si="30"/>
        <v>0</v>
      </c>
      <c r="X81" s="86">
        <f t="shared" si="7"/>
        <v>0</v>
      </c>
      <c r="Y81" s="87">
        <f t="shared" si="31"/>
        <v>0</v>
      </c>
      <c r="Z81" s="101">
        <f t="shared" si="32"/>
        <v>0</v>
      </c>
      <c r="AA81" s="85">
        <f t="shared" si="33"/>
        <v>0</v>
      </c>
      <c r="AB81" s="86">
        <f t="shared" si="8"/>
        <v>0</v>
      </c>
      <c r="AC81" s="87">
        <f t="shared" si="34"/>
        <v>0</v>
      </c>
      <c r="AD81" s="132">
        <f t="shared" si="37"/>
        <v>0</v>
      </c>
      <c r="AE81" s="132">
        <f t="shared" si="9"/>
        <v>0</v>
      </c>
      <c r="AF81" s="132">
        <f t="shared" si="35"/>
        <v>0</v>
      </c>
      <c r="AG81" s="133">
        <f t="shared" si="10"/>
        <v>0</v>
      </c>
      <c r="AH81" s="124">
        <f t="shared" si="36"/>
        <v>0</v>
      </c>
      <c r="AI81" s="125">
        <f t="shared" si="11"/>
        <v>0</v>
      </c>
      <c r="AJ81" s="125">
        <v>0</v>
      </c>
      <c r="AK81" s="126">
        <f t="shared" si="12"/>
        <v>0</v>
      </c>
      <c r="AL81" s="22">
        <f t="shared" si="13"/>
        <v>988645.52324490377</v>
      </c>
      <c r="AM81" s="22">
        <f t="shared" si="13"/>
        <v>3042.0509386029921</v>
      </c>
      <c r="AN81" s="22">
        <f t="shared" si="13"/>
        <v>2404.7012063674774</v>
      </c>
      <c r="AO81" s="23">
        <f t="shared" si="13"/>
        <v>5446.75214497047</v>
      </c>
    </row>
    <row r="82" spans="1:41" x14ac:dyDescent="0.25">
      <c r="A82" s="7">
        <v>61</v>
      </c>
      <c r="B82" s="56">
        <f t="shared" si="14"/>
        <v>306095.16482399905</v>
      </c>
      <c r="C82" s="57">
        <f t="shared" si="15"/>
        <v>1140.8249742777161</v>
      </c>
      <c r="D82" s="57">
        <f t="shared" si="16"/>
        <v>280.58723442199914</v>
      </c>
      <c r="E82" s="58">
        <f t="shared" si="2"/>
        <v>1421.4122086997154</v>
      </c>
      <c r="F82" s="56">
        <f t="shared" si="17"/>
        <v>0</v>
      </c>
      <c r="G82" s="57">
        <f t="shared" si="18"/>
        <v>0</v>
      </c>
      <c r="H82" s="57">
        <f t="shared" si="19"/>
        <v>0</v>
      </c>
      <c r="I82" s="58">
        <f t="shared" si="3"/>
        <v>0</v>
      </c>
      <c r="J82" s="56">
        <f t="shared" si="20"/>
        <v>324609.86983695318</v>
      </c>
      <c r="K82" s="57">
        <f t="shared" si="21"/>
        <v>885.03905871987286</v>
      </c>
      <c r="L82" s="57">
        <f t="shared" si="22"/>
        <v>1082.0328994565107</v>
      </c>
      <c r="M82" s="58">
        <f t="shared" si="4"/>
        <v>1967.0719581763835</v>
      </c>
      <c r="N82" s="56">
        <f t="shared" si="23"/>
        <v>0</v>
      </c>
      <c r="O82" s="57">
        <f t="shared" si="24"/>
        <v>0</v>
      </c>
      <c r="P82" s="57">
        <f t="shared" si="25"/>
        <v>0</v>
      </c>
      <c r="Q82" s="58">
        <f t="shared" si="5"/>
        <v>0</v>
      </c>
      <c r="R82" s="84">
        <f t="shared" si="26"/>
        <v>355489.93504142412</v>
      </c>
      <c r="S82" s="85">
        <f t="shared" si="27"/>
        <v>1024.8527808537078</v>
      </c>
      <c r="T82" s="86">
        <f t="shared" si="6"/>
        <v>1036.8456438708204</v>
      </c>
      <c r="U82" s="87">
        <f t="shared" si="28"/>
        <v>2061.6984247245282</v>
      </c>
      <c r="V82" s="84">
        <f t="shared" si="29"/>
        <v>0</v>
      </c>
      <c r="W82" s="85">
        <f t="shared" si="30"/>
        <v>0</v>
      </c>
      <c r="X82" s="86">
        <f t="shared" si="7"/>
        <v>0</v>
      </c>
      <c r="Y82" s="87">
        <f t="shared" si="31"/>
        <v>0</v>
      </c>
      <c r="Z82" s="101">
        <f t="shared" si="32"/>
        <v>0</v>
      </c>
      <c r="AA82" s="85">
        <f t="shared" si="33"/>
        <v>0</v>
      </c>
      <c r="AB82" s="86">
        <f t="shared" si="8"/>
        <v>0</v>
      </c>
      <c r="AC82" s="87">
        <f t="shared" si="34"/>
        <v>0</v>
      </c>
      <c r="AD82" s="132">
        <f t="shared" si="37"/>
        <v>0</v>
      </c>
      <c r="AE82" s="132">
        <f t="shared" si="9"/>
        <v>0</v>
      </c>
      <c r="AF82" s="132">
        <f t="shared" si="35"/>
        <v>0</v>
      </c>
      <c r="AG82" s="133">
        <f t="shared" si="10"/>
        <v>0</v>
      </c>
      <c r="AH82" s="124">
        <f t="shared" si="36"/>
        <v>0</v>
      </c>
      <c r="AI82" s="125">
        <f t="shared" si="11"/>
        <v>0</v>
      </c>
      <c r="AJ82" s="125">
        <v>0</v>
      </c>
      <c r="AK82" s="126">
        <f t="shared" si="12"/>
        <v>0</v>
      </c>
      <c r="AL82" s="22">
        <f t="shared" si="13"/>
        <v>986194.96970237629</v>
      </c>
      <c r="AM82" s="22">
        <f t="shared" si="13"/>
        <v>3050.716813851297</v>
      </c>
      <c r="AN82" s="22">
        <f t="shared" si="13"/>
        <v>2399.4657777493303</v>
      </c>
      <c r="AO82" s="23">
        <f t="shared" si="13"/>
        <v>5450.1825916006273</v>
      </c>
    </row>
    <row r="83" spans="1:41" x14ac:dyDescent="0.25">
      <c r="A83" s="7">
        <v>62</v>
      </c>
      <c r="B83" s="56">
        <f t="shared" si="14"/>
        <v>304954.33984972135</v>
      </c>
      <c r="C83" s="57">
        <f t="shared" si="15"/>
        <v>1141.8707305041376</v>
      </c>
      <c r="D83" s="57">
        <f t="shared" si="16"/>
        <v>279.54147819557789</v>
      </c>
      <c r="E83" s="58">
        <f t="shared" si="2"/>
        <v>1421.4122086997154</v>
      </c>
      <c r="F83" s="56">
        <f t="shared" si="17"/>
        <v>0</v>
      </c>
      <c r="G83" s="57">
        <f t="shared" si="18"/>
        <v>0</v>
      </c>
      <c r="H83" s="57">
        <f t="shared" si="19"/>
        <v>0</v>
      </c>
      <c r="I83" s="58">
        <f t="shared" si="3"/>
        <v>0</v>
      </c>
      <c r="J83" s="56">
        <f t="shared" si="20"/>
        <v>323724.8307782333</v>
      </c>
      <c r="K83" s="57">
        <f t="shared" si="21"/>
        <v>887.98918891560584</v>
      </c>
      <c r="L83" s="57">
        <f t="shared" si="22"/>
        <v>1079.0827692607777</v>
      </c>
      <c r="M83" s="58">
        <f t="shared" si="4"/>
        <v>1967.0719581763835</v>
      </c>
      <c r="N83" s="56">
        <f t="shared" si="23"/>
        <v>0</v>
      </c>
      <c r="O83" s="57">
        <f t="shared" si="24"/>
        <v>0</v>
      </c>
      <c r="P83" s="57">
        <f t="shared" si="25"/>
        <v>0</v>
      </c>
      <c r="Q83" s="58">
        <f t="shared" si="5"/>
        <v>0</v>
      </c>
      <c r="R83" s="84">
        <f t="shared" si="26"/>
        <v>355055.85739767138</v>
      </c>
      <c r="S83" s="85">
        <f t="shared" si="27"/>
        <v>1029.5550046891942</v>
      </c>
      <c r="T83" s="86">
        <f t="shared" si="6"/>
        <v>1035.5795840765416</v>
      </c>
      <c r="U83" s="87">
        <f t="shared" si="28"/>
        <v>2065.1345887657358</v>
      </c>
      <c r="V83" s="84">
        <f t="shared" si="29"/>
        <v>0</v>
      </c>
      <c r="W83" s="85">
        <f t="shared" si="30"/>
        <v>0</v>
      </c>
      <c r="X83" s="86">
        <f t="shared" si="7"/>
        <v>0</v>
      </c>
      <c r="Y83" s="87">
        <f t="shared" si="31"/>
        <v>0</v>
      </c>
      <c r="Z83" s="101">
        <f t="shared" si="32"/>
        <v>0</v>
      </c>
      <c r="AA83" s="85">
        <f t="shared" si="33"/>
        <v>0</v>
      </c>
      <c r="AB83" s="86">
        <f t="shared" si="8"/>
        <v>0</v>
      </c>
      <c r="AC83" s="87">
        <f t="shared" si="34"/>
        <v>0</v>
      </c>
      <c r="AD83" s="132">
        <f t="shared" si="37"/>
        <v>0</v>
      </c>
      <c r="AE83" s="132">
        <f t="shared" si="9"/>
        <v>0</v>
      </c>
      <c r="AF83" s="132">
        <f t="shared" si="35"/>
        <v>0</v>
      </c>
      <c r="AG83" s="133">
        <f t="shared" si="10"/>
        <v>0</v>
      </c>
      <c r="AH83" s="124">
        <f t="shared" si="36"/>
        <v>0</v>
      </c>
      <c r="AI83" s="125">
        <f t="shared" si="11"/>
        <v>0</v>
      </c>
      <c r="AJ83" s="125">
        <v>0</v>
      </c>
      <c r="AK83" s="126">
        <f t="shared" si="12"/>
        <v>0</v>
      </c>
      <c r="AL83" s="22">
        <f t="shared" si="13"/>
        <v>983735.02802562597</v>
      </c>
      <c r="AM83" s="22">
        <f t="shared" si="13"/>
        <v>3059.4149241089376</v>
      </c>
      <c r="AN83" s="22">
        <f t="shared" si="13"/>
        <v>2394.2038315328973</v>
      </c>
      <c r="AO83" s="23">
        <f t="shared" si="13"/>
        <v>5453.6187556418354</v>
      </c>
    </row>
    <row r="84" spans="1:41" x14ac:dyDescent="0.25">
      <c r="A84" s="7">
        <v>63</v>
      </c>
      <c r="B84" s="56">
        <f t="shared" si="14"/>
        <v>303812.46911921719</v>
      </c>
      <c r="C84" s="57">
        <f t="shared" si="15"/>
        <v>1142.917445340433</v>
      </c>
      <c r="D84" s="57">
        <f t="shared" si="16"/>
        <v>278.49476335928244</v>
      </c>
      <c r="E84" s="58">
        <f t="shared" si="2"/>
        <v>1421.4122086997154</v>
      </c>
      <c r="F84" s="56">
        <f t="shared" si="17"/>
        <v>0</v>
      </c>
      <c r="G84" s="57">
        <f t="shared" si="18"/>
        <v>0</v>
      </c>
      <c r="H84" s="57">
        <f t="shared" si="19"/>
        <v>0</v>
      </c>
      <c r="I84" s="58">
        <f t="shared" si="3"/>
        <v>0</v>
      </c>
      <c r="J84" s="56">
        <f t="shared" si="20"/>
        <v>322836.84158931772</v>
      </c>
      <c r="K84" s="57">
        <f t="shared" si="21"/>
        <v>890.94915287865774</v>
      </c>
      <c r="L84" s="57">
        <f t="shared" si="22"/>
        <v>1076.1228052977258</v>
      </c>
      <c r="M84" s="58">
        <f t="shared" si="4"/>
        <v>1967.0719581763835</v>
      </c>
      <c r="N84" s="56">
        <f t="shared" si="23"/>
        <v>0</v>
      </c>
      <c r="O84" s="57">
        <f t="shared" si="24"/>
        <v>0</v>
      </c>
      <c r="P84" s="57">
        <f t="shared" si="25"/>
        <v>0</v>
      </c>
      <c r="Q84" s="58">
        <f t="shared" si="5"/>
        <v>0</v>
      </c>
      <c r="R84" s="84">
        <f t="shared" si="26"/>
        <v>354616.34623030381</v>
      </c>
      <c r="S84" s="85">
        <f t="shared" si="27"/>
        <v>1034.2788032419592</v>
      </c>
      <c r="T84" s="86">
        <f t="shared" si="6"/>
        <v>1034.2976765050528</v>
      </c>
      <c r="U84" s="87">
        <f t="shared" si="28"/>
        <v>2068.5764797470119</v>
      </c>
      <c r="V84" s="84">
        <f t="shared" si="29"/>
        <v>0</v>
      </c>
      <c r="W84" s="85">
        <f t="shared" si="30"/>
        <v>0</v>
      </c>
      <c r="X84" s="86">
        <f t="shared" si="7"/>
        <v>0</v>
      </c>
      <c r="Y84" s="87">
        <f t="shared" si="31"/>
        <v>0</v>
      </c>
      <c r="Z84" s="101">
        <f t="shared" si="32"/>
        <v>0</v>
      </c>
      <c r="AA84" s="85">
        <f t="shared" si="33"/>
        <v>0</v>
      </c>
      <c r="AB84" s="86">
        <f t="shared" si="8"/>
        <v>0</v>
      </c>
      <c r="AC84" s="87">
        <f t="shared" si="34"/>
        <v>0</v>
      </c>
      <c r="AD84" s="132">
        <f t="shared" si="37"/>
        <v>0</v>
      </c>
      <c r="AE84" s="132">
        <f t="shared" si="9"/>
        <v>0</v>
      </c>
      <c r="AF84" s="132">
        <f t="shared" si="35"/>
        <v>0</v>
      </c>
      <c r="AG84" s="133">
        <f t="shared" si="10"/>
        <v>0</v>
      </c>
      <c r="AH84" s="124">
        <f t="shared" si="36"/>
        <v>0</v>
      </c>
      <c r="AI84" s="125">
        <f t="shared" si="11"/>
        <v>0</v>
      </c>
      <c r="AJ84" s="125">
        <v>0</v>
      </c>
      <c r="AK84" s="126">
        <f t="shared" si="12"/>
        <v>0</v>
      </c>
      <c r="AL84" s="22">
        <f t="shared" si="13"/>
        <v>981265.65693883877</v>
      </c>
      <c r="AM84" s="22">
        <f t="shared" si="13"/>
        <v>3068.1454014610499</v>
      </c>
      <c r="AN84" s="22">
        <f t="shared" si="13"/>
        <v>2388.9152451620612</v>
      </c>
      <c r="AO84" s="23">
        <f t="shared" si="13"/>
        <v>5457.0606466231111</v>
      </c>
    </row>
    <row r="85" spans="1:41" x14ac:dyDescent="0.25">
      <c r="A85" s="7">
        <v>64</v>
      </c>
      <c r="B85" s="56">
        <f t="shared" si="14"/>
        <v>302669.55167387676</v>
      </c>
      <c r="C85" s="57">
        <f t="shared" si="15"/>
        <v>1143.9651196653283</v>
      </c>
      <c r="D85" s="57">
        <f t="shared" si="16"/>
        <v>277.44708903438703</v>
      </c>
      <c r="E85" s="58">
        <f t="shared" si="2"/>
        <v>1421.4122086997154</v>
      </c>
      <c r="F85" s="56">
        <f t="shared" si="17"/>
        <v>0</v>
      </c>
      <c r="G85" s="57">
        <f t="shared" si="18"/>
        <v>0</v>
      </c>
      <c r="H85" s="57">
        <f t="shared" si="19"/>
        <v>0</v>
      </c>
      <c r="I85" s="58">
        <f t="shared" si="3"/>
        <v>0</v>
      </c>
      <c r="J85" s="56">
        <f t="shared" si="20"/>
        <v>321945.89243643906</v>
      </c>
      <c r="K85" s="57">
        <f t="shared" si="21"/>
        <v>893.91898338825331</v>
      </c>
      <c r="L85" s="57">
        <f t="shared" si="22"/>
        <v>1073.1529747881302</v>
      </c>
      <c r="M85" s="58">
        <f t="shared" si="4"/>
        <v>1967.0719581763835</v>
      </c>
      <c r="N85" s="56">
        <f t="shared" si="23"/>
        <v>0</v>
      </c>
      <c r="O85" s="57">
        <f t="shared" si="24"/>
        <v>0</v>
      </c>
      <c r="P85" s="57">
        <f t="shared" si="25"/>
        <v>0</v>
      </c>
      <c r="Q85" s="58">
        <f t="shared" si="5"/>
        <v>0</v>
      </c>
      <c r="R85" s="84">
        <f t="shared" si="26"/>
        <v>354171.37087277364</v>
      </c>
      <c r="S85" s="85">
        <f t="shared" si="27"/>
        <v>1039.0242755010006</v>
      </c>
      <c r="T85" s="86">
        <f t="shared" si="6"/>
        <v>1032.9998317122565</v>
      </c>
      <c r="U85" s="87">
        <f t="shared" si="28"/>
        <v>2072.0241072132571</v>
      </c>
      <c r="V85" s="84">
        <f t="shared" si="29"/>
        <v>0</v>
      </c>
      <c r="W85" s="85">
        <f t="shared" si="30"/>
        <v>0</v>
      </c>
      <c r="X85" s="86">
        <f t="shared" si="7"/>
        <v>0</v>
      </c>
      <c r="Y85" s="87">
        <f t="shared" si="31"/>
        <v>0</v>
      </c>
      <c r="Z85" s="101">
        <f t="shared" si="32"/>
        <v>0</v>
      </c>
      <c r="AA85" s="85">
        <f t="shared" si="33"/>
        <v>0</v>
      </c>
      <c r="AB85" s="86">
        <f t="shared" si="8"/>
        <v>0</v>
      </c>
      <c r="AC85" s="87">
        <f t="shared" si="34"/>
        <v>0</v>
      </c>
      <c r="AD85" s="132">
        <f t="shared" si="37"/>
        <v>0</v>
      </c>
      <c r="AE85" s="132">
        <f t="shared" si="9"/>
        <v>0</v>
      </c>
      <c r="AF85" s="132">
        <f t="shared" si="35"/>
        <v>0</v>
      </c>
      <c r="AG85" s="133">
        <f t="shared" si="10"/>
        <v>0</v>
      </c>
      <c r="AH85" s="124">
        <f t="shared" si="36"/>
        <v>0</v>
      </c>
      <c r="AI85" s="125">
        <f t="shared" si="11"/>
        <v>0</v>
      </c>
      <c r="AJ85" s="125">
        <v>0</v>
      </c>
      <c r="AK85" s="126">
        <f t="shared" si="12"/>
        <v>0</v>
      </c>
      <c r="AL85" s="22">
        <f t="shared" si="13"/>
        <v>978786.81498308945</v>
      </c>
      <c r="AM85" s="22">
        <f t="shared" si="13"/>
        <v>3076.9083785545822</v>
      </c>
      <c r="AN85" s="22">
        <f t="shared" si="13"/>
        <v>2383.5998955347741</v>
      </c>
      <c r="AO85" s="23">
        <f t="shared" si="13"/>
        <v>5460.5082740893558</v>
      </c>
    </row>
    <row r="86" spans="1:41" x14ac:dyDescent="0.25">
      <c r="A86" s="7">
        <v>65</v>
      </c>
      <c r="B86" s="56">
        <f t="shared" si="14"/>
        <v>301525.58655421145</v>
      </c>
      <c r="C86" s="57">
        <f t="shared" si="15"/>
        <v>1145.0137543583548</v>
      </c>
      <c r="D86" s="57">
        <f t="shared" si="16"/>
        <v>276.39845434136049</v>
      </c>
      <c r="E86" s="58">
        <f t="shared" si="2"/>
        <v>1421.4122086997154</v>
      </c>
      <c r="F86" s="56">
        <f t="shared" si="17"/>
        <v>0</v>
      </c>
      <c r="G86" s="57">
        <f t="shared" si="18"/>
        <v>0</v>
      </c>
      <c r="H86" s="57">
        <f t="shared" si="19"/>
        <v>0</v>
      </c>
      <c r="I86" s="58">
        <f t="shared" si="3"/>
        <v>0</v>
      </c>
      <c r="J86" s="56">
        <f t="shared" si="20"/>
        <v>321051.97345305083</v>
      </c>
      <c r="K86" s="57">
        <f t="shared" si="21"/>
        <v>896.89871333288079</v>
      </c>
      <c r="L86" s="57">
        <f t="shared" si="22"/>
        <v>1070.1732448435027</v>
      </c>
      <c r="M86" s="58">
        <f t="shared" si="4"/>
        <v>1967.0719581763835</v>
      </c>
      <c r="N86" s="56">
        <f t="shared" si="23"/>
        <v>0</v>
      </c>
      <c r="O86" s="57">
        <f t="shared" si="24"/>
        <v>0</v>
      </c>
      <c r="P86" s="57">
        <f t="shared" si="25"/>
        <v>0</v>
      </c>
      <c r="Q86" s="58">
        <f t="shared" si="5"/>
        <v>0</v>
      </c>
      <c r="R86" s="84">
        <f t="shared" si="26"/>
        <v>353720.9005082681</v>
      </c>
      <c r="S86" s="85">
        <f t="shared" si="27"/>
        <v>1043.7915209094972</v>
      </c>
      <c r="T86" s="86">
        <f t="shared" si="6"/>
        <v>1031.6859598157821</v>
      </c>
      <c r="U86" s="87">
        <f t="shared" si="28"/>
        <v>2075.4774807252793</v>
      </c>
      <c r="V86" s="84">
        <f t="shared" si="29"/>
        <v>0</v>
      </c>
      <c r="W86" s="85">
        <f t="shared" si="30"/>
        <v>0</v>
      </c>
      <c r="X86" s="86">
        <f t="shared" si="7"/>
        <v>0</v>
      </c>
      <c r="Y86" s="87">
        <f t="shared" si="31"/>
        <v>0</v>
      </c>
      <c r="Z86" s="101">
        <f t="shared" si="32"/>
        <v>0</v>
      </c>
      <c r="AA86" s="85">
        <f t="shared" si="33"/>
        <v>0</v>
      </c>
      <c r="AB86" s="86">
        <f t="shared" si="8"/>
        <v>0</v>
      </c>
      <c r="AC86" s="87">
        <f t="shared" si="34"/>
        <v>0</v>
      </c>
      <c r="AD86" s="132">
        <f t="shared" si="37"/>
        <v>0</v>
      </c>
      <c r="AE86" s="132">
        <f t="shared" si="9"/>
        <v>0</v>
      </c>
      <c r="AF86" s="132">
        <f t="shared" si="35"/>
        <v>0</v>
      </c>
      <c r="AG86" s="133">
        <f t="shared" si="10"/>
        <v>0</v>
      </c>
      <c r="AH86" s="124">
        <f t="shared" si="36"/>
        <v>0</v>
      </c>
      <c r="AI86" s="125">
        <f t="shared" si="11"/>
        <v>0</v>
      </c>
      <c r="AJ86" s="125">
        <v>0</v>
      </c>
      <c r="AK86" s="126">
        <f t="shared" si="12"/>
        <v>0</v>
      </c>
      <c r="AL86" s="22">
        <f t="shared" si="13"/>
        <v>976298.46051553031</v>
      </c>
      <c r="AM86" s="22">
        <f t="shared" si="13"/>
        <v>3085.7039886007328</v>
      </c>
      <c r="AN86" s="22">
        <f t="shared" si="13"/>
        <v>2378.2576590006456</v>
      </c>
      <c r="AO86" s="23">
        <f t="shared" si="13"/>
        <v>5463.961647601378</v>
      </c>
    </row>
    <row r="87" spans="1:41" x14ac:dyDescent="0.25">
      <c r="A87" s="7">
        <v>66</v>
      </c>
      <c r="B87" s="56">
        <f t="shared" si="14"/>
        <v>300380.57279985311</v>
      </c>
      <c r="C87" s="57">
        <f t="shared" si="15"/>
        <v>1146.0633502998501</v>
      </c>
      <c r="D87" s="57">
        <f t="shared" si="16"/>
        <v>275.34885839986532</v>
      </c>
      <c r="E87" s="58">
        <f t="shared" ref="E87:E150" si="38">IF($A87&gt;C$7,0,C$12)</f>
        <v>1421.4122086997154</v>
      </c>
      <c r="F87" s="56">
        <f t="shared" si="17"/>
        <v>0</v>
      </c>
      <c r="G87" s="57">
        <f t="shared" si="18"/>
        <v>0</v>
      </c>
      <c r="H87" s="57">
        <f t="shared" si="19"/>
        <v>0</v>
      </c>
      <c r="I87" s="58">
        <f t="shared" ref="I87:I150" si="39">IF($A87&gt;G$7,0,G$12)</f>
        <v>0</v>
      </c>
      <c r="J87" s="56">
        <f t="shared" si="20"/>
        <v>320155.07473971794</v>
      </c>
      <c r="K87" s="57">
        <f t="shared" si="21"/>
        <v>899.8883757106571</v>
      </c>
      <c r="L87" s="57">
        <f t="shared" si="22"/>
        <v>1067.1835824657264</v>
      </c>
      <c r="M87" s="58">
        <f t="shared" ref="M87:M150" si="40">IF($A87&gt;K$7,0,K$12)</f>
        <v>1967.0719581763835</v>
      </c>
      <c r="N87" s="56">
        <f t="shared" si="23"/>
        <v>0</v>
      </c>
      <c r="O87" s="57">
        <f t="shared" si="24"/>
        <v>0</v>
      </c>
      <c r="P87" s="57">
        <f t="shared" si="25"/>
        <v>0</v>
      </c>
      <c r="Q87" s="58">
        <f t="shared" ref="Q87:Q150" si="41">IF($A87&gt;O$7,0,O$12)</f>
        <v>0</v>
      </c>
      <c r="R87" s="84">
        <f t="shared" si="26"/>
        <v>353264.90416900418</v>
      </c>
      <c r="S87" s="85">
        <f t="shared" si="27"/>
        <v>1048.5806393668927</v>
      </c>
      <c r="T87" s="86">
        <f t="shared" ref="T87:T150" si="42">R87*S$9</f>
        <v>1030.3559704929289</v>
      </c>
      <c r="U87" s="87">
        <f t="shared" si="28"/>
        <v>2078.9366098598216</v>
      </c>
      <c r="V87" s="84">
        <f t="shared" si="29"/>
        <v>0</v>
      </c>
      <c r="W87" s="85">
        <f t="shared" si="30"/>
        <v>0</v>
      </c>
      <c r="X87" s="86">
        <f t="shared" ref="X87:X150" si="43">V87*W$9</f>
        <v>0</v>
      </c>
      <c r="Y87" s="87">
        <f t="shared" si="31"/>
        <v>0</v>
      </c>
      <c r="Z87" s="101">
        <f t="shared" si="32"/>
        <v>0</v>
      </c>
      <c r="AA87" s="85">
        <f t="shared" si="33"/>
        <v>0</v>
      </c>
      <c r="AB87" s="86">
        <f t="shared" ref="AB87:AB150" si="44">Z87*AA$9</f>
        <v>0</v>
      </c>
      <c r="AC87" s="87">
        <f t="shared" si="34"/>
        <v>0</v>
      </c>
      <c r="AD87" s="132">
        <f t="shared" si="37"/>
        <v>0</v>
      </c>
      <c r="AE87" s="132">
        <f t="shared" ref="AE87:AE150" si="45">IF(A87&lt;&gt;AE$7,0,AD87)</f>
        <v>0</v>
      </c>
      <c r="AF87" s="132">
        <f t="shared" si="35"/>
        <v>0</v>
      </c>
      <c r="AG87" s="133">
        <f t="shared" ref="AG87:AG150" si="46">AF87+AE87</f>
        <v>0</v>
      </c>
      <c r="AH87" s="124">
        <f t="shared" si="36"/>
        <v>0</v>
      </c>
      <c r="AI87" s="125">
        <f t="shared" ref="AI87:AI150" si="47">IF($A87=AI$7,$AH87,0)</f>
        <v>0</v>
      </c>
      <c r="AJ87" s="125">
        <v>0</v>
      </c>
      <c r="AK87" s="126">
        <f t="shared" ref="AK87:AK150" si="48">IF(A87=AI$7,AI87,0)</f>
        <v>0</v>
      </c>
      <c r="AL87" s="22">
        <f t="shared" ref="AL87:AO150" si="49">B87+F87+J87+N87+R87+V87+Z87+AD87+AH87</f>
        <v>973800.55170857522</v>
      </c>
      <c r="AM87" s="22">
        <f t="shared" si="49"/>
        <v>3094.5323653773999</v>
      </c>
      <c r="AN87" s="22">
        <f t="shared" si="49"/>
        <v>2372.8884113585209</v>
      </c>
      <c r="AO87" s="23">
        <f t="shared" si="49"/>
        <v>5467.4207767359203</v>
      </c>
    </row>
    <row r="88" spans="1:41" x14ac:dyDescent="0.25">
      <c r="A88" s="7">
        <v>67</v>
      </c>
      <c r="B88" s="56">
        <f t="shared" ref="B88:B151" si="50">B87-C87</f>
        <v>299234.50944955327</v>
      </c>
      <c r="C88" s="57">
        <f t="shared" ref="C88:C151" si="51">E88-D88</f>
        <v>1147.1139083709581</v>
      </c>
      <c r="D88" s="57">
        <f t="shared" ref="D88:D151" si="52">C$9*B88</f>
        <v>274.29830032875714</v>
      </c>
      <c r="E88" s="58">
        <f t="shared" si="38"/>
        <v>1421.4122086997154</v>
      </c>
      <c r="F88" s="56">
        <f t="shared" ref="F88:F151" si="53">F87-G87</f>
        <v>0</v>
      </c>
      <c r="G88" s="57">
        <f t="shared" ref="G88:G151" si="54">I88-H88</f>
        <v>0</v>
      </c>
      <c r="H88" s="57">
        <f t="shared" ref="H88:H151" si="55">G$9*F88</f>
        <v>0</v>
      </c>
      <c r="I88" s="58">
        <f t="shared" si="39"/>
        <v>0</v>
      </c>
      <c r="J88" s="56">
        <f t="shared" ref="J88:J151" si="56">J87-K87</f>
        <v>319255.1863640073</v>
      </c>
      <c r="K88" s="57">
        <f t="shared" ref="K88:K151" si="57">M88-L88</f>
        <v>902.88800362969255</v>
      </c>
      <c r="L88" s="57">
        <f t="shared" ref="L88:L151" si="58">K$9*J88</f>
        <v>1064.183954546691</v>
      </c>
      <c r="M88" s="58">
        <f t="shared" si="40"/>
        <v>1967.0719581763835</v>
      </c>
      <c r="N88" s="56">
        <f t="shared" ref="N88:N151" si="59">N87-O87</f>
        <v>0</v>
      </c>
      <c r="O88" s="57">
        <f t="shared" ref="O88:O151" si="60">Q88-P88</f>
        <v>0</v>
      </c>
      <c r="P88" s="57">
        <f t="shared" ref="P88:P151" si="61">O$9*N88</f>
        <v>0</v>
      </c>
      <c r="Q88" s="58">
        <f t="shared" si="41"/>
        <v>0</v>
      </c>
      <c r="R88" s="84">
        <f t="shared" ref="R88:R151" si="62">(R87-S87)*(1+S$11)</f>
        <v>352803.35073552007</v>
      </c>
      <c r="S88" s="85">
        <f t="shared" ref="S88:S151" si="63">IF(R88&gt;1,U88-T88,0)</f>
        <v>1053.3917312309877</v>
      </c>
      <c r="T88" s="86">
        <f t="shared" si="42"/>
        <v>1029.0097729786003</v>
      </c>
      <c r="U88" s="87">
        <f t="shared" ref="U88:U151" si="64">IF(R88&lt;1,0,U87*(1+S$11))</f>
        <v>2082.401504209588</v>
      </c>
      <c r="V88" s="84">
        <f t="shared" ref="V88:V151" si="65">(V87-W87)*(1+W$11)</f>
        <v>0</v>
      </c>
      <c r="W88" s="85">
        <f t="shared" ref="W88:W151" si="66">IF(V88&gt;1,Y88-X88,0)</f>
        <v>0</v>
      </c>
      <c r="X88" s="86">
        <f t="shared" si="43"/>
        <v>0</v>
      </c>
      <c r="Y88" s="87">
        <f t="shared" ref="Y88:Y151" si="67">IF(V88&lt;1,0,Y87*(1+W$11))</f>
        <v>0</v>
      </c>
      <c r="Z88" s="101">
        <f t="shared" ref="Z88:Z151" si="68">(Z87-AA87)*(1+AA$11)</f>
        <v>0</v>
      </c>
      <c r="AA88" s="85">
        <f t="shared" ref="AA88:AA151" si="69">IF(Z88&gt;1,AC88-AB88,0)</f>
        <v>0</v>
      </c>
      <c r="AB88" s="86">
        <f t="shared" si="44"/>
        <v>0</v>
      </c>
      <c r="AC88" s="87">
        <f t="shared" ref="AC88:AC151" si="70">IF(Z88&lt;1,0,AC87*(1+AA$11))</f>
        <v>0</v>
      </c>
      <c r="AD88" s="132">
        <f t="shared" si="37"/>
        <v>0</v>
      </c>
      <c r="AE88" s="132">
        <f t="shared" si="45"/>
        <v>0</v>
      </c>
      <c r="AF88" s="132">
        <f t="shared" ref="AF88:AF151" si="71">IF(A88&lt;=AE$7,AE$9*AD88,0)</f>
        <v>0</v>
      </c>
      <c r="AG88" s="133">
        <f t="shared" si="46"/>
        <v>0</v>
      </c>
      <c r="AH88" s="124">
        <f t="shared" ref="AH88:AH151" si="72">IF(A88&lt;=AI$7,AH87*(1+AI$9)*(1+AI$11),0)</f>
        <v>0</v>
      </c>
      <c r="AI88" s="125">
        <f t="shared" si="47"/>
        <v>0</v>
      </c>
      <c r="AJ88" s="125">
        <v>0</v>
      </c>
      <c r="AK88" s="126">
        <f t="shared" si="48"/>
        <v>0</v>
      </c>
      <c r="AL88" s="22">
        <f t="shared" si="49"/>
        <v>971293.04654908064</v>
      </c>
      <c r="AM88" s="22">
        <f t="shared" si="49"/>
        <v>3103.3936432316386</v>
      </c>
      <c r="AN88" s="22">
        <f t="shared" si="49"/>
        <v>2367.4920278540485</v>
      </c>
      <c r="AO88" s="23">
        <f t="shared" si="49"/>
        <v>5470.8856710856871</v>
      </c>
    </row>
    <row r="89" spans="1:41" x14ac:dyDescent="0.25">
      <c r="A89" s="7">
        <v>68</v>
      </c>
      <c r="B89" s="56">
        <f t="shared" si="50"/>
        <v>298087.39554118231</v>
      </c>
      <c r="C89" s="57">
        <f t="shared" si="51"/>
        <v>1148.1654294536315</v>
      </c>
      <c r="D89" s="57">
        <f t="shared" si="52"/>
        <v>273.2467792460838</v>
      </c>
      <c r="E89" s="58">
        <f t="shared" si="38"/>
        <v>1421.4122086997154</v>
      </c>
      <c r="F89" s="56">
        <f t="shared" si="53"/>
        <v>0</v>
      </c>
      <c r="G89" s="57">
        <f t="shared" si="54"/>
        <v>0</v>
      </c>
      <c r="H89" s="57">
        <f t="shared" si="55"/>
        <v>0</v>
      </c>
      <c r="I89" s="58">
        <f t="shared" si="39"/>
        <v>0</v>
      </c>
      <c r="J89" s="56">
        <f t="shared" si="56"/>
        <v>318352.29836037761</v>
      </c>
      <c r="K89" s="57">
        <f t="shared" si="57"/>
        <v>905.89763030845802</v>
      </c>
      <c r="L89" s="57">
        <f t="shared" si="58"/>
        <v>1061.1743278679255</v>
      </c>
      <c r="M89" s="58">
        <f t="shared" si="40"/>
        <v>1967.0719581763835</v>
      </c>
      <c r="N89" s="56">
        <f t="shared" si="59"/>
        <v>0</v>
      </c>
      <c r="O89" s="57">
        <f t="shared" si="60"/>
        <v>0</v>
      </c>
      <c r="P89" s="57">
        <f t="shared" si="61"/>
        <v>0</v>
      </c>
      <c r="Q89" s="58">
        <f t="shared" si="41"/>
        <v>0</v>
      </c>
      <c r="R89" s="84">
        <f t="shared" si="62"/>
        <v>352336.20893596287</v>
      </c>
      <c r="S89" s="85">
        <f t="shared" si="63"/>
        <v>1058.2248973200458</v>
      </c>
      <c r="T89" s="86">
        <f t="shared" si="42"/>
        <v>1027.647276063225</v>
      </c>
      <c r="U89" s="87">
        <f t="shared" si="64"/>
        <v>2085.8721733832708</v>
      </c>
      <c r="V89" s="84">
        <f t="shared" si="65"/>
        <v>0</v>
      </c>
      <c r="W89" s="85">
        <f t="shared" si="66"/>
        <v>0</v>
      </c>
      <c r="X89" s="86">
        <f t="shared" si="43"/>
        <v>0</v>
      </c>
      <c r="Y89" s="87">
        <f t="shared" si="67"/>
        <v>0</v>
      </c>
      <c r="Z89" s="101">
        <f t="shared" si="68"/>
        <v>0</v>
      </c>
      <c r="AA89" s="85">
        <f t="shared" si="69"/>
        <v>0</v>
      </c>
      <c r="AB89" s="86">
        <f t="shared" si="44"/>
        <v>0</v>
      </c>
      <c r="AC89" s="87">
        <f t="shared" si="70"/>
        <v>0</v>
      </c>
      <c r="AD89" s="132">
        <f t="shared" ref="AD89:AD152" si="73">IF(A89&lt;=AE$7,(1+AE$11)*AD88,0)</f>
        <v>0</v>
      </c>
      <c r="AE89" s="132">
        <f t="shared" si="45"/>
        <v>0</v>
      </c>
      <c r="AF89" s="132">
        <f t="shared" si="71"/>
        <v>0</v>
      </c>
      <c r="AG89" s="133">
        <f t="shared" si="46"/>
        <v>0</v>
      </c>
      <c r="AH89" s="124">
        <f t="shared" si="72"/>
        <v>0</v>
      </c>
      <c r="AI89" s="125">
        <f t="shared" si="47"/>
        <v>0</v>
      </c>
      <c r="AJ89" s="125">
        <v>0</v>
      </c>
      <c r="AK89" s="126">
        <f t="shared" si="48"/>
        <v>0</v>
      </c>
      <c r="AL89" s="22">
        <f t="shared" si="49"/>
        <v>968775.90283752279</v>
      </c>
      <c r="AM89" s="22">
        <f t="shared" si="49"/>
        <v>3112.2879570821351</v>
      </c>
      <c r="AN89" s="22">
        <f t="shared" si="49"/>
        <v>2362.0683831772344</v>
      </c>
      <c r="AO89" s="23">
        <f t="shared" si="49"/>
        <v>5474.35634025937</v>
      </c>
    </row>
    <row r="90" spans="1:41" x14ac:dyDescent="0.25">
      <c r="A90" s="7">
        <v>69</v>
      </c>
      <c r="B90" s="56">
        <f t="shared" si="50"/>
        <v>296939.23011172866</v>
      </c>
      <c r="C90" s="57">
        <f t="shared" si="51"/>
        <v>1149.2179144306308</v>
      </c>
      <c r="D90" s="57">
        <f t="shared" si="52"/>
        <v>272.19429426908459</v>
      </c>
      <c r="E90" s="58">
        <f t="shared" si="38"/>
        <v>1421.4122086997154</v>
      </c>
      <c r="F90" s="56">
        <f t="shared" si="53"/>
        <v>0</v>
      </c>
      <c r="G90" s="57">
        <f t="shared" si="54"/>
        <v>0</v>
      </c>
      <c r="H90" s="57">
        <f t="shared" si="55"/>
        <v>0</v>
      </c>
      <c r="I90" s="58">
        <f t="shared" si="39"/>
        <v>0</v>
      </c>
      <c r="J90" s="56">
        <f t="shared" si="56"/>
        <v>317446.40073006914</v>
      </c>
      <c r="K90" s="57">
        <f t="shared" si="57"/>
        <v>908.91728907615288</v>
      </c>
      <c r="L90" s="57">
        <f t="shared" si="58"/>
        <v>1058.1546691002306</v>
      </c>
      <c r="M90" s="58">
        <f t="shared" si="40"/>
        <v>1967.0719581763835</v>
      </c>
      <c r="N90" s="56">
        <f t="shared" si="59"/>
        <v>0</v>
      </c>
      <c r="O90" s="57">
        <f t="shared" si="60"/>
        <v>0</v>
      </c>
      <c r="P90" s="57">
        <f t="shared" si="61"/>
        <v>0</v>
      </c>
      <c r="Q90" s="58">
        <f t="shared" si="41"/>
        <v>0</v>
      </c>
      <c r="R90" s="84">
        <f t="shared" si="62"/>
        <v>351863.44734537392</v>
      </c>
      <c r="S90" s="85">
        <f t="shared" si="63"/>
        <v>1063.0802389149023</v>
      </c>
      <c r="T90" s="86">
        <f t="shared" si="42"/>
        <v>1026.2683880906741</v>
      </c>
      <c r="U90" s="87">
        <f t="shared" si="64"/>
        <v>2089.3486270055764</v>
      </c>
      <c r="V90" s="84">
        <f t="shared" si="65"/>
        <v>0</v>
      </c>
      <c r="W90" s="85">
        <f t="shared" si="66"/>
        <v>0</v>
      </c>
      <c r="X90" s="86">
        <f t="shared" si="43"/>
        <v>0</v>
      </c>
      <c r="Y90" s="87">
        <f t="shared" si="67"/>
        <v>0</v>
      </c>
      <c r="Z90" s="101">
        <f t="shared" si="68"/>
        <v>0</v>
      </c>
      <c r="AA90" s="85">
        <f t="shared" si="69"/>
        <v>0</v>
      </c>
      <c r="AB90" s="86">
        <f t="shared" si="44"/>
        <v>0</v>
      </c>
      <c r="AC90" s="87">
        <f t="shared" si="70"/>
        <v>0</v>
      </c>
      <c r="AD90" s="132">
        <f t="shared" si="73"/>
        <v>0</v>
      </c>
      <c r="AE90" s="132">
        <f t="shared" si="45"/>
        <v>0</v>
      </c>
      <c r="AF90" s="132">
        <f t="shared" si="71"/>
        <v>0</v>
      </c>
      <c r="AG90" s="133">
        <f t="shared" si="46"/>
        <v>0</v>
      </c>
      <c r="AH90" s="124">
        <f t="shared" si="72"/>
        <v>0</v>
      </c>
      <c r="AI90" s="125">
        <f t="shared" si="47"/>
        <v>0</v>
      </c>
      <c r="AJ90" s="125">
        <v>0</v>
      </c>
      <c r="AK90" s="126">
        <f t="shared" si="48"/>
        <v>0</v>
      </c>
      <c r="AL90" s="22">
        <f t="shared" si="49"/>
        <v>966249.07818717172</v>
      </c>
      <c r="AM90" s="22">
        <f t="shared" si="49"/>
        <v>3121.215442421686</v>
      </c>
      <c r="AN90" s="22">
        <f t="shared" si="49"/>
        <v>2356.6173514599895</v>
      </c>
      <c r="AO90" s="23">
        <f t="shared" si="49"/>
        <v>5477.8327938816756</v>
      </c>
    </row>
    <row r="91" spans="1:41" x14ac:dyDescent="0.25">
      <c r="A91" s="7">
        <v>70</v>
      </c>
      <c r="B91" s="56">
        <f t="shared" si="50"/>
        <v>295790.012197298</v>
      </c>
      <c r="C91" s="57">
        <f t="shared" si="51"/>
        <v>1150.2713641855255</v>
      </c>
      <c r="D91" s="57">
        <f t="shared" si="52"/>
        <v>271.14084451418984</v>
      </c>
      <c r="E91" s="58">
        <f t="shared" si="38"/>
        <v>1421.4122086997154</v>
      </c>
      <c r="F91" s="56">
        <f t="shared" si="53"/>
        <v>0</v>
      </c>
      <c r="G91" s="57">
        <f t="shared" si="54"/>
        <v>0</v>
      </c>
      <c r="H91" s="57">
        <f t="shared" si="55"/>
        <v>0</v>
      </c>
      <c r="I91" s="58">
        <f t="shared" si="39"/>
        <v>0</v>
      </c>
      <c r="J91" s="56">
        <f t="shared" si="56"/>
        <v>316537.483440993</v>
      </c>
      <c r="K91" s="57">
        <f t="shared" si="57"/>
        <v>911.94701337307356</v>
      </c>
      <c r="L91" s="57">
        <f t="shared" si="58"/>
        <v>1055.12494480331</v>
      </c>
      <c r="M91" s="58">
        <f t="shared" si="40"/>
        <v>1967.0719581763835</v>
      </c>
      <c r="N91" s="56">
        <f t="shared" si="59"/>
        <v>0</v>
      </c>
      <c r="O91" s="57">
        <f t="shared" si="60"/>
        <v>0</v>
      </c>
      <c r="P91" s="57">
        <f t="shared" si="61"/>
        <v>0</v>
      </c>
      <c r="Q91" s="58">
        <f t="shared" si="41"/>
        <v>0</v>
      </c>
      <c r="R91" s="84">
        <f t="shared" si="62"/>
        <v>351385.0343849698</v>
      </c>
      <c r="S91" s="85">
        <f t="shared" si="63"/>
        <v>1067.9578577610903</v>
      </c>
      <c r="T91" s="86">
        <f t="shared" si="42"/>
        <v>1024.873016956162</v>
      </c>
      <c r="U91" s="87">
        <f t="shared" si="64"/>
        <v>2092.8308747172523</v>
      </c>
      <c r="V91" s="84">
        <f t="shared" si="65"/>
        <v>0</v>
      </c>
      <c r="W91" s="85">
        <f t="shared" si="66"/>
        <v>0</v>
      </c>
      <c r="X91" s="86">
        <f t="shared" si="43"/>
        <v>0</v>
      </c>
      <c r="Y91" s="87">
        <f t="shared" si="67"/>
        <v>0</v>
      </c>
      <c r="Z91" s="101">
        <f t="shared" si="68"/>
        <v>0</v>
      </c>
      <c r="AA91" s="85">
        <f t="shared" si="69"/>
        <v>0</v>
      </c>
      <c r="AB91" s="86">
        <f t="shared" si="44"/>
        <v>0</v>
      </c>
      <c r="AC91" s="87">
        <f t="shared" si="70"/>
        <v>0</v>
      </c>
      <c r="AD91" s="132">
        <f t="shared" si="73"/>
        <v>0</v>
      </c>
      <c r="AE91" s="132">
        <f t="shared" si="45"/>
        <v>0</v>
      </c>
      <c r="AF91" s="132">
        <f t="shared" si="71"/>
        <v>0</v>
      </c>
      <c r="AG91" s="133">
        <f t="shared" si="46"/>
        <v>0</v>
      </c>
      <c r="AH91" s="124">
        <f t="shared" si="72"/>
        <v>0</v>
      </c>
      <c r="AI91" s="125">
        <f t="shared" si="47"/>
        <v>0</v>
      </c>
      <c r="AJ91" s="125">
        <v>0</v>
      </c>
      <c r="AK91" s="126">
        <f t="shared" si="48"/>
        <v>0</v>
      </c>
      <c r="AL91" s="22">
        <f t="shared" si="49"/>
        <v>963712.53002326074</v>
      </c>
      <c r="AM91" s="22">
        <f t="shared" si="49"/>
        <v>3130.1762353196891</v>
      </c>
      <c r="AN91" s="22">
        <f t="shared" si="49"/>
        <v>2351.1388062736619</v>
      </c>
      <c r="AO91" s="23">
        <f t="shared" si="49"/>
        <v>5481.3150415933515</v>
      </c>
    </row>
    <row r="92" spans="1:41" x14ac:dyDescent="0.25">
      <c r="A92" s="7">
        <v>71</v>
      </c>
      <c r="B92" s="56">
        <f t="shared" si="50"/>
        <v>294639.74083311245</v>
      </c>
      <c r="C92" s="57">
        <f t="shared" si="51"/>
        <v>1151.3257796026955</v>
      </c>
      <c r="D92" s="57">
        <f t="shared" si="52"/>
        <v>270.08642909701973</v>
      </c>
      <c r="E92" s="58">
        <f t="shared" si="38"/>
        <v>1421.4122086997154</v>
      </c>
      <c r="F92" s="56">
        <f t="shared" si="53"/>
        <v>0</v>
      </c>
      <c r="G92" s="57">
        <f t="shared" si="54"/>
        <v>0</v>
      </c>
      <c r="H92" s="57">
        <f t="shared" si="55"/>
        <v>0</v>
      </c>
      <c r="I92" s="58">
        <f t="shared" si="39"/>
        <v>0</v>
      </c>
      <c r="J92" s="56">
        <f t="shared" si="56"/>
        <v>315625.53642761993</v>
      </c>
      <c r="K92" s="57">
        <f t="shared" si="57"/>
        <v>914.98683675098368</v>
      </c>
      <c r="L92" s="57">
        <f t="shared" si="58"/>
        <v>1052.0851214253998</v>
      </c>
      <c r="M92" s="58">
        <f t="shared" si="40"/>
        <v>1967.0719581763835</v>
      </c>
      <c r="N92" s="56">
        <f t="shared" si="59"/>
        <v>0</v>
      </c>
      <c r="O92" s="57">
        <f t="shared" si="60"/>
        <v>0</v>
      </c>
      <c r="P92" s="57">
        <f t="shared" si="61"/>
        <v>0</v>
      </c>
      <c r="Q92" s="58">
        <f t="shared" si="41"/>
        <v>0</v>
      </c>
      <c r="R92" s="84">
        <f t="shared" si="62"/>
        <v>350900.93832142075</v>
      </c>
      <c r="S92" s="85">
        <f t="shared" si="63"/>
        <v>1072.8578560709707</v>
      </c>
      <c r="T92" s="86">
        <f t="shared" si="42"/>
        <v>1023.4610701041439</v>
      </c>
      <c r="U92" s="87">
        <f t="shared" si="64"/>
        <v>2096.3189261751145</v>
      </c>
      <c r="V92" s="84">
        <f t="shared" si="65"/>
        <v>0</v>
      </c>
      <c r="W92" s="85">
        <f t="shared" si="66"/>
        <v>0</v>
      </c>
      <c r="X92" s="86">
        <f t="shared" si="43"/>
        <v>0</v>
      </c>
      <c r="Y92" s="87">
        <f t="shared" si="67"/>
        <v>0</v>
      </c>
      <c r="Z92" s="101">
        <f t="shared" si="68"/>
        <v>0</v>
      </c>
      <c r="AA92" s="85">
        <f t="shared" si="69"/>
        <v>0</v>
      </c>
      <c r="AB92" s="86">
        <f t="shared" si="44"/>
        <v>0</v>
      </c>
      <c r="AC92" s="87">
        <f t="shared" si="70"/>
        <v>0</v>
      </c>
      <c r="AD92" s="132">
        <f t="shared" si="73"/>
        <v>0</v>
      </c>
      <c r="AE92" s="132">
        <f t="shared" si="45"/>
        <v>0</v>
      </c>
      <c r="AF92" s="132">
        <f t="shared" si="71"/>
        <v>0</v>
      </c>
      <c r="AG92" s="133">
        <f t="shared" si="46"/>
        <v>0</v>
      </c>
      <c r="AH92" s="124">
        <f t="shared" si="72"/>
        <v>0</v>
      </c>
      <c r="AI92" s="125">
        <f t="shared" si="47"/>
        <v>0</v>
      </c>
      <c r="AJ92" s="125">
        <v>0</v>
      </c>
      <c r="AK92" s="126">
        <f t="shared" si="48"/>
        <v>0</v>
      </c>
      <c r="AL92" s="22">
        <f t="shared" si="49"/>
        <v>961166.21558215306</v>
      </c>
      <c r="AM92" s="22">
        <f t="shared" si="49"/>
        <v>3139.1704724246497</v>
      </c>
      <c r="AN92" s="22">
        <f t="shared" si="49"/>
        <v>2345.6326206265635</v>
      </c>
      <c r="AO92" s="23">
        <f t="shared" si="49"/>
        <v>5484.8030930512141</v>
      </c>
    </row>
    <row r="93" spans="1:41" x14ac:dyDescent="0.25">
      <c r="A93" s="7">
        <v>72</v>
      </c>
      <c r="B93" s="56">
        <f t="shared" si="50"/>
        <v>293488.41505350976</v>
      </c>
      <c r="C93" s="57">
        <f t="shared" si="51"/>
        <v>1152.3811615673314</v>
      </c>
      <c r="D93" s="57">
        <f t="shared" si="52"/>
        <v>269.03104713238395</v>
      </c>
      <c r="E93" s="58">
        <f t="shared" si="38"/>
        <v>1421.4122086997154</v>
      </c>
      <c r="F93" s="56">
        <f t="shared" si="53"/>
        <v>0</v>
      </c>
      <c r="G93" s="57">
        <f t="shared" si="54"/>
        <v>0</v>
      </c>
      <c r="H93" s="57">
        <f t="shared" si="55"/>
        <v>0</v>
      </c>
      <c r="I93" s="58">
        <f t="shared" si="39"/>
        <v>0</v>
      </c>
      <c r="J93" s="56">
        <f t="shared" si="56"/>
        <v>314710.54959086893</v>
      </c>
      <c r="K93" s="57">
        <f t="shared" si="57"/>
        <v>918.036792873487</v>
      </c>
      <c r="L93" s="57">
        <f t="shared" si="58"/>
        <v>1049.0351653028965</v>
      </c>
      <c r="M93" s="58">
        <f t="shared" si="40"/>
        <v>1967.0719581763835</v>
      </c>
      <c r="N93" s="56">
        <f t="shared" si="59"/>
        <v>0</v>
      </c>
      <c r="O93" s="57">
        <f t="shared" si="60"/>
        <v>0</v>
      </c>
      <c r="P93" s="57">
        <f t="shared" si="61"/>
        <v>0</v>
      </c>
      <c r="Q93" s="58">
        <f t="shared" si="41"/>
        <v>0</v>
      </c>
      <c r="R93" s="84">
        <f t="shared" si="62"/>
        <v>350411.12726612535</v>
      </c>
      <c r="S93" s="85">
        <f t="shared" si="63"/>
        <v>1077.780336525874</v>
      </c>
      <c r="T93" s="86">
        <f t="shared" si="42"/>
        <v>1022.032454526199</v>
      </c>
      <c r="U93" s="87">
        <f t="shared" si="64"/>
        <v>2099.812791052073</v>
      </c>
      <c r="V93" s="84">
        <f t="shared" si="65"/>
        <v>0</v>
      </c>
      <c r="W93" s="85">
        <f t="shared" si="66"/>
        <v>0</v>
      </c>
      <c r="X93" s="86">
        <f t="shared" si="43"/>
        <v>0</v>
      </c>
      <c r="Y93" s="87">
        <f t="shared" si="67"/>
        <v>0</v>
      </c>
      <c r="Z93" s="101">
        <f t="shared" si="68"/>
        <v>0</v>
      </c>
      <c r="AA93" s="85">
        <f t="shared" si="69"/>
        <v>0</v>
      </c>
      <c r="AB93" s="86">
        <f t="shared" si="44"/>
        <v>0</v>
      </c>
      <c r="AC93" s="87">
        <f t="shared" si="70"/>
        <v>0</v>
      </c>
      <c r="AD93" s="132">
        <f t="shared" si="73"/>
        <v>0</v>
      </c>
      <c r="AE93" s="132">
        <f t="shared" si="45"/>
        <v>0</v>
      </c>
      <c r="AF93" s="132">
        <f t="shared" si="71"/>
        <v>0</v>
      </c>
      <c r="AG93" s="133">
        <f t="shared" si="46"/>
        <v>0</v>
      </c>
      <c r="AH93" s="124">
        <f t="shared" si="72"/>
        <v>0</v>
      </c>
      <c r="AI93" s="125">
        <f t="shared" si="47"/>
        <v>0</v>
      </c>
      <c r="AJ93" s="125">
        <v>0</v>
      </c>
      <c r="AK93" s="126">
        <f t="shared" si="48"/>
        <v>0</v>
      </c>
      <c r="AL93" s="22">
        <f t="shared" si="49"/>
        <v>958610.09191050404</v>
      </c>
      <c r="AM93" s="22">
        <f t="shared" si="49"/>
        <v>3148.1982909666922</v>
      </c>
      <c r="AN93" s="22">
        <f t="shared" si="49"/>
        <v>2340.0986669614795</v>
      </c>
      <c r="AO93" s="23">
        <f t="shared" si="49"/>
        <v>5488.2969579281726</v>
      </c>
    </row>
    <row r="94" spans="1:41" x14ac:dyDescent="0.25">
      <c r="A94" s="7">
        <v>73</v>
      </c>
      <c r="B94" s="56">
        <f t="shared" si="50"/>
        <v>292336.03389194241</v>
      </c>
      <c r="C94" s="57">
        <f t="shared" si="51"/>
        <v>1153.4375109654347</v>
      </c>
      <c r="D94" s="57">
        <f t="shared" si="52"/>
        <v>267.97469773428054</v>
      </c>
      <c r="E94" s="58">
        <f t="shared" si="38"/>
        <v>1421.4122086997154</v>
      </c>
      <c r="F94" s="56">
        <f t="shared" si="53"/>
        <v>0</v>
      </c>
      <c r="G94" s="57">
        <f t="shared" si="54"/>
        <v>0</v>
      </c>
      <c r="H94" s="57">
        <f t="shared" si="55"/>
        <v>0</v>
      </c>
      <c r="I94" s="58">
        <f t="shared" si="39"/>
        <v>0</v>
      </c>
      <c r="J94" s="56">
        <f t="shared" si="56"/>
        <v>313792.51279799547</v>
      </c>
      <c r="K94" s="57">
        <f t="shared" si="57"/>
        <v>921.09691551639867</v>
      </c>
      <c r="L94" s="57">
        <f t="shared" si="58"/>
        <v>1045.9750426599849</v>
      </c>
      <c r="M94" s="58">
        <f t="shared" si="40"/>
        <v>1967.0719581763835</v>
      </c>
      <c r="N94" s="56">
        <f t="shared" si="59"/>
        <v>0</v>
      </c>
      <c r="O94" s="57">
        <f t="shared" si="60"/>
        <v>0</v>
      </c>
      <c r="P94" s="57">
        <f t="shared" si="61"/>
        <v>0</v>
      </c>
      <c r="Q94" s="58">
        <f t="shared" si="41"/>
        <v>0</v>
      </c>
      <c r="R94" s="84">
        <f t="shared" si="62"/>
        <v>349915.56917448214</v>
      </c>
      <c r="S94" s="85">
        <f t="shared" si="63"/>
        <v>1082.7254022782536</v>
      </c>
      <c r="T94" s="86">
        <f t="shared" si="42"/>
        <v>1020.5870767589063</v>
      </c>
      <c r="U94" s="87">
        <f t="shared" si="64"/>
        <v>2103.3124790371598</v>
      </c>
      <c r="V94" s="84">
        <f t="shared" si="65"/>
        <v>0</v>
      </c>
      <c r="W94" s="85">
        <f t="shared" si="66"/>
        <v>0</v>
      </c>
      <c r="X94" s="86">
        <f t="shared" si="43"/>
        <v>0</v>
      </c>
      <c r="Y94" s="87">
        <f t="shared" si="67"/>
        <v>0</v>
      </c>
      <c r="Z94" s="101">
        <f t="shared" si="68"/>
        <v>0</v>
      </c>
      <c r="AA94" s="85">
        <f t="shared" si="69"/>
        <v>0</v>
      </c>
      <c r="AB94" s="86">
        <f t="shared" si="44"/>
        <v>0</v>
      </c>
      <c r="AC94" s="87">
        <f t="shared" si="70"/>
        <v>0</v>
      </c>
      <c r="AD94" s="132">
        <f t="shared" si="73"/>
        <v>0</v>
      </c>
      <c r="AE94" s="132">
        <f t="shared" si="45"/>
        <v>0</v>
      </c>
      <c r="AF94" s="132">
        <f t="shared" si="71"/>
        <v>0</v>
      </c>
      <c r="AG94" s="133">
        <f t="shared" si="46"/>
        <v>0</v>
      </c>
      <c r="AH94" s="124">
        <f t="shared" si="72"/>
        <v>0</v>
      </c>
      <c r="AI94" s="125">
        <f t="shared" si="47"/>
        <v>0</v>
      </c>
      <c r="AJ94" s="125">
        <v>0</v>
      </c>
      <c r="AK94" s="126">
        <f t="shared" si="48"/>
        <v>0</v>
      </c>
      <c r="AL94" s="22">
        <f t="shared" si="49"/>
        <v>956044.11586441996</v>
      </c>
      <c r="AM94" s="22">
        <f t="shared" si="49"/>
        <v>3157.2598287600867</v>
      </c>
      <c r="AN94" s="22">
        <f t="shared" si="49"/>
        <v>2334.5368171531718</v>
      </c>
      <c r="AO94" s="23">
        <f t="shared" si="49"/>
        <v>5491.7966459132585</v>
      </c>
    </row>
    <row r="95" spans="1:41" x14ac:dyDescent="0.25">
      <c r="A95" s="7">
        <v>74</v>
      </c>
      <c r="B95" s="56">
        <f t="shared" si="50"/>
        <v>291182.59638097696</v>
      </c>
      <c r="C95" s="57">
        <f t="shared" si="51"/>
        <v>1154.4948286838198</v>
      </c>
      <c r="D95" s="57">
        <f t="shared" si="52"/>
        <v>266.91738001589556</v>
      </c>
      <c r="E95" s="58">
        <f t="shared" si="38"/>
        <v>1421.4122086997154</v>
      </c>
      <c r="F95" s="56">
        <f t="shared" si="53"/>
        <v>0</v>
      </c>
      <c r="G95" s="57">
        <f t="shared" si="54"/>
        <v>0</v>
      </c>
      <c r="H95" s="57">
        <f t="shared" si="55"/>
        <v>0</v>
      </c>
      <c r="I95" s="58">
        <f t="shared" si="39"/>
        <v>0</v>
      </c>
      <c r="J95" s="56">
        <f t="shared" si="56"/>
        <v>312871.41588247905</v>
      </c>
      <c r="K95" s="57">
        <f t="shared" si="57"/>
        <v>924.16723856811996</v>
      </c>
      <c r="L95" s="57">
        <f t="shared" si="58"/>
        <v>1042.9047196082636</v>
      </c>
      <c r="M95" s="58">
        <f t="shared" si="40"/>
        <v>1967.0719581763835</v>
      </c>
      <c r="N95" s="56">
        <f t="shared" si="59"/>
        <v>0</v>
      </c>
      <c r="O95" s="57">
        <f t="shared" si="60"/>
        <v>0</v>
      </c>
      <c r="P95" s="57">
        <f t="shared" si="61"/>
        <v>0</v>
      </c>
      <c r="Q95" s="58">
        <f t="shared" si="41"/>
        <v>0</v>
      </c>
      <c r="R95" s="84">
        <f t="shared" si="62"/>
        <v>349414.23184515757</v>
      </c>
      <c r="S95" s="85">
        <f t="shared" si="63"/>
        <v>1087.6931569538458</v>
      </c>
      <c r="T95" s="86">
        <f t="shared" si="42"/>
        <v>1019.1248428817096</v>
      </c>
      <c r="U95" s="87">
        <f t="shared" si="64"/>
        <v>2106.8179998355554</v>
      </c>
      <c r="V95" s="84">
        <f t="shared" si="65"/>
        <v>0</v>
      </c>
      <c r="W95" s="85">
        <f t="shared" si="66"/>
        <v>0</v>
      </c>
      <c r="X95" s="86">
        <f t="shared" si="43"/>
        <v>0</v>
      </c>
      <c r="Y95" s="87">
        <f t="shared" si="67"/>
        <v>0</v>
      </c>
      <c r="Z95" s="101">
        <f t="shared" si="68"/>
        <v>0</v>
      </c>
      <c r="AA95" s="85">
        <f t="shared" si="69"/>
        <v>0</v>
      </c>
      <c r="AB95" s="86">
        <f t="shared" si="44"/>
        <v>0</v>
      </c>
      <c r="AC95" s="87">
        <f t="shared" si="70"/>
        <v>0</v>
      </c>
      <c r="AD95" s="132">
        <f t="shared" si="73"/>
        <v>0</v>
      </c>
      <c r="AE95" s="132">
        <f t="shared" si="45"/>
        <v>0</v>
      </c>
      <c r="AF95" s="132">
        <f t="shared" si="71"/>
        <v>0</v>
      </c>
      <c r="AG95" s="133">
        <f t="shared" si="46"/>
        <v>0</v>
      </c>
      <c r="AH95" s="124">
        <f t="shared" si="72"/>
        <v>0</v>
      </c>
      <c r="AI95" s="125">
        <f t="shared" si="47"/>
        <v>0</v>
      </c>
      <c r="AJ95" s="125">
        <v>0</v>
      </c>
      <c r="AK95" s="126">
        <f t="shared" si="48"/>
        <v>0</v>
      </c>
      <c r="AL95" s="22">
        <f t="shared" si="49"/>
        <v>953468.24410861358</v>
      </c>
      <c r="AM95" s="22">
        <f t="shared" si="49"/>
        <v>3166.3552242057858</v>
      </c>
      <c r="AN95" s="22">
        <f t="shared" si="49"/>
        <v>2328.9469425058687</v>
      </c>
      <c r="AO95" s="23">
        <f t="shared" si="49"/>
        <v>5495.3021667116545</v>
      </c>
    </row>
    <row r="96" spans="1:41" x14ac:dyDescent="0.25">
      <c r="A96" s="7">
        <v>75</v>
      </c>
      <c r="B96" s="56">
        <f t="shared" si="50"/>
        <v>290028.10155229311</v>
      </c>
      <c r="C96" s="57">
        <f t="shared" si="51"/>
        <v>1155.5531156101133</v>
      </c>
      <c r="D96" s="57">
        <f t="shared" si="52"/>
        <v>265.85909308960203</v>
      </c>
      <c r="E96" s="58">
        <f t="shared" si="38"/>
        <v>1421.4122086997154</v>
      </c>
      <c r="F96" s="56">
        <f t="shared" si="53"/>
        <v>0</v>
      </c>
      <c r="G96" s="57">
        <f t="shared" si="54"/>
        <v>0</v>
      </c>
      <c r="H96" s="57">
        <f t="shared" si="55"/>
        <v>0</v>
      </c>
      <c r="I96" s="58">
        <f t="shared" si="39"/>
        <v>0</v>
      </c>
      <c r="J96" s="56">
        <f t="shared" si="56"/>
        <v>311947.24864391092</v>
      </c>
      <c r="K96" s="57">
        <f t="shared" si="57"/>
        <v>927.24779603001366</v>
      </c>
      <c r="L96" s="57">
        <f t="shared" si="58"/>
        <v>1039.8241621463699</v>
      </c>
      <c r="M96" s="58">
        <f t="shared" si="40"/>
        <v>1967.0719581763835</v>
      </c>
      <c r="N96" s="56">
        <f t="shared" si="59"/>
        <v>0</v>
      </c>
      <c r="O96" s="57">
        <f t="shared" si="60"/>
        <v>0</v>
      </c>
      <c r="P96" s="57">
        <f t="shared" si="61"/>
        <v>0</v>
      </c>
      <c r="Q96" s="58">
        <f t="shared" si="41"/>
        <v>0</v>
      </c>
      <c r="R96" s="84">
        <f t="shared" si="62"/>
        <v>348907.08291935077</v>
      </c>
      <c r="S96" s="85">
        <f t="shared" si="63"/>
        <v>1092.6837046538417</v>
      </c>
      <c r="T96" s="86">
        <f t="shared" si="42"/>
        <v>1017.6456585147731</v>
      </c>
      <c r="U96" s="87">
        <f t="shared" si="64"/>
        <v>2110.3293631686147</v>
      </c>
      <c r="V96" s="84">
        <f t="shared" si="65"/>
        <v>0</v>
      </c>
      <c r="W96" s="85">
        <f t="shared" si="66"/>
        <v>0</v>
      </c>
      <c r="X96" s="86">
        <f t="shared" si="43"/>
        <v>0</v>
      </c>
      <c r="Y96" s="87">
        <f t="shared" si="67"/>
        <v>0</v>
      </c>
      <c r="Z96" s="101">
        <f t="shared" si="68"/>
        <v>0</v>
      </c>
      <c r="AA96" s="85">
        <f t="shared" si="69"/>
        <v>0</v>
      </c>
      <c r="AB96" s="86">
        <f t="shared" si="44"/>
        <v>0</v>
      </c>
      <c r="AC96" s="87">
        <f t="shared" si="70"/>
        <v>0</v>
      </c>
      <c r="AD96" s="132">
        <f t="shared" si="73"/>
        <v>0</v>
      </c>
      <c r="AE96" s="132">
        <f t="shared" si="45"/>
        <v>0</v>
      </c>
      <c r="AF96" s="132">
        <f t="shared" si="71"/>
        <v>0</v>
      </c>
      <c r="AG96" s="133">
        <f t="shared" si="46"/>
        <v>0</v>
      </c>
      <c r="AH96" s="124">
        <f t="shared" si="72"/>
        <v>0</v>
      </c>
      <c r="AI96" s="125">
        <f t="shared" si="47"/>
        <v>0</v>
      </c>
      <c r="AJ96" s="125">
        <v>0</v>
      </c>
      <c r="AK96" s="126">
        <f t="shared" si="48"/>
        <v>0</v>
      </c>
      <c r="AL96" s="22">
        <f t="shared" si="49"/>
        <v>950882.43311555474</v>
      </c>
      <c r="AM96" s="22">
        <f t="shared" si="49"/>
        <v>3175.4846162939689</v>
      </c>
      <c r="AN96" s="22">
        <f t="shared" si="49"/>
        <v>2323.328913750745</v>
      </c>
      <c r="AO96" s="23">
        <f t="shared" si="49"/>
        <v>5498.8135300447138</v>
      </c>
    </row>
    <row r="97" spans="1:41" x14ac:dyDescent="0.25">
      <c r="A97" s="7">
        <v>76</v>
      </c>
      <c r="B97" s="56">
        <f t="shared" si="50"/>
        <v>288872.54843668302</v>
      </c>
      <c r="C97" s="57">
        <f t="shared" si="51"/>
        <v>1156.612372632756</v>
      </c>
      <c r="D97" s="57">
        <f t="shared" si="52"/>
        <v>264.79983606695941</v>
      </c>
      <c r="E97" s="58">
        <f t="shared" si="38"/>
        <v>1421.4122086997154</v>
      </c>
      <c r="F97" s="56">
        <f t="shared" si="53"/>
        <v>0</v>
      </c>
      <c r="G97" s="57">
        <f t="shared" si="54"/>
        <v>0</v>
      </c>
      <c r="H97" s="57">
        <f t="shared" si="55"/>
        <v>0</v>
      </c>
      <c r="I97" s="58">
        <f t="shared" si="39"/>
        <v>0</v>
      </c>
      <c r="J97" s="56">
        <f t="shared" si="56"/>
        <v>311020.0008478809</v>
      </c>
      <c r="K97" s="57">
        <f t="shared" si="57"/>
        <v>930.33862201678039</v>
      </c>
      <c r="L97" s="57">
        <f t="shared" si="58"/>
        <v>1036.7333361596031</v>
      </c>
      <c r="M97" s="58">
        <f t="shared" si="40"/>
        <v>1967.0719581763835</v>
      </c>
      <c r="N97" s="56">
        <f t="shared" si="59"/>
        <v>0</v>
      </c>
      <c r="O97" s="57">
        <f t="shared" si="60"/>
        <v>0</v>
      </c>
      <c r="P97" s="57">
        <f t="shared" si="61"/>
        <v>0</v>
      </c>
      <c r="Q97" s="58">
        <f t="shared" si="41"/>
        <v>0</v>
      </c>
      <c r="R97" s="84">
        <f t="shared" si="62"/>
        <v>348394.08988005482</v>
      </c>
      <c r="S97" s="85">
        <f t="shared" si="63"/>
        <v>1097.6971499570695</v>
      </c>
      <c r="T97" s="86">
        <f t="shared" si="42"/>
        <v>1016.1494288168266</v>
      </c>
      <c r="U97" s="87">
        <f t="shared" si="64"/>
        <v>2113.846578773896</v>
      </c>
      <c r="V97" s="84">
        <f t="shared" si="65"/>
        <v>0</v>
      </c>
      <c r="W97" s="85">
        <f t="shared" si="66"/>
        <v>0</v>
      </c>
      <c r="X97" s="86">
        <f t="shared" si="43"/>
        <v>0</v>
      </c>
      <c r="Y97" s="87">
        <f t="shared" si="67"/>
        <v>0</v>
      </c>
      <c r="Z97" s="101">
        <f t="shared" si="68"/>
        <v>0</v>
      </c>
      <c r="AA97" s="85">
        <f t="shared" si="69"/>
        <v>0</v>
      </c>
      <c r="AB97" s="86">
        <f t="shared" si="44"/>
        <v>0</v>
      </c>
      <c r="AC97" s="87">
        <f t="shared" si="70"/>
        <v>0</v>
      </c>
      <c r="AD97" s="132">
        <f t="shared" si="73"/>
        <v>0</v>
      </c>
      <c r="AE97" s="132">
        <f t="shared" si="45"/>
        <v>0</v>
      </c>
      <c r="AF97" s="132">
        <f t="shared" si="71"/>
        <v>0</v>
      </c>
      <c r="AG97" s="133">
        <f t="shared" si="46"/>
        <v>0</v>
      </c>
      <c r="AH97" s="124">
        <f t="shared" si="72"/>
        <v>0</v>
      </c>
      <c r="AI97" s="125">
        <f t="shared" si="47"/>
        <v>0</v>
      </c>
      <c r="AJ97" s="125">
        <v>0</v>
      </c>
      <c r="AK97" s="126">
        <f t="shared" si="48"/>
        <v>0</v>
      </c>
      <c r="AL97" s="22">
        <f t="shared" si="49"/>
        <v>948286.63916461868</v>
      </c>
      <c r="AM97" s="22">
        <f t="shared" si="49"/>
        <v>3184.6481446066059</v>
      </c>
      <c r="AN97" s="22">
        <f t="shared" si="49"/>
        <v>2317.6826010433892</v>
      </c>
      <c r="AO97" s="23">
        <f t="shared" si="49"/>
        <v>5502.3307456499952</v>
      </c>
    </row>
    <row r="98" spans="1:41" x14ac:dyDescent="0.25">
      <c r="A98" s="7">
        <v>77</v>
      </c>
      <c r="B98" s="56">
        <f t="shared" si="50"/>
        <v>287715.93606405024</v>
      </c>
      <c r="C98" s="57">
        <f t="shared" si="51"/>
        <v>1157.6726006410026</v>
      </c>
      <c r="D98" s="57">
        <f t="shared" si="52"/>
        <v>263.73960805871269</v>
      </c>
      <c r="E98" s="58">
        <f t="shared" si="38"/>
        <v>1421.4122086997154</v>
      </c>
      <c r="F98" s="56">
        <f t="shared" si="53"/>
        <v>0</v>
      </c>
      <c r="G98" s="57">
        <f t="shared" si="54"/>
        <v>0</v>
      </c>
      <c r="H98" s="57">
        <f t="shared" si="55"/>
        <v>0</v>
      </c>
      <c r="I98" s="58">
        <f t="shared" si="39"/>
        <v>0</v>
      </c>
      <c r="J98" s="56">
        <f t="shared" si="56"/>
        <v>310089.66222586413</v>
      </c>
      <c r="K98" s="57">
        <f t="shared" si="57"/>
        <v>933.43975075683647</v>
      </c>
      <c r="L98" s="57">
        <f t="shared" si="58"/>
        <v>1033.6322074195471</v>
      </c>
      <c r="M98" s="58">
        <f t="shared" si="40"/>
        <v>1967.0719581763835</v>
      </c>
      <c r="N98" s="56">
        <f t="shared" si="59"/>
        <v>0</v>
      </c>
      <c r="O98" s="57">
        <f t="shared" si="60"/>
        <v>0</v>
      </c>
      <c r="P98" s="57">
        <f t="shared" si="61"/>
        <v>0</v>
      </c>
      <c r="Q98" s="58">
        <f t="shared" si="41"/>
        <v>0</v>
      </c>
      <c r="R98" s="84">
        <f t="shared" si="62"/>
        <v>347875.22005131462</v>
      </c>
      <c r="S98" s="85">
        <f t="shared" si="63"/>
        <v>1102.733597922185</v>
      </c>
      <c r="T98" s="86">
        <f t="shared" si="42"/>
        <v>1014.6360584830011</v>
      </c>
      <c r="U98" s="87">
        <f t="shared" si="64"/>
        <v>2117.3696564051861</v>
      </c>
      <c r="V98" s="84">
        <f t="shared" si="65"/>
        <v>0</v>
      </c>
      <c r="W98" s="85">
        <f t="shared" si="66"/>
        <v>0</v>
      </c>
      <c r="X98" s="86">
        <f t="shared" si="43"/>
        <v>0</v>
      </c>
      <c r="Y98" s="87">
        <f t="shared" si="67"/>
        <v>0</v>
      </c>
      <c r="Z98" s="101">
        <f t="shared" si="68"/>
        <v>0</v>
      </c>
      <c r="AA98" s="85">
        <f t="shared" si="69"/>
        <v>0</v>
      </c>
      <c r="AB98" s="86">
        <f t="shared" si="44"/>
        <v>0</v>
      </c>
      <c r="AC98" s="87">
        <f t="shared" si="70"/>
        <v>0</v>
      </c>
      <c r="AD98" s="132">
        <f t="shared" si="73"/>
        <v>0</v>
      </c>
      <c r="AE98" s="132">
        <f t="shared" si="45"/>
        <v>0</v>
      </c>
      <c r="AF98" s="132">
        <f t="shared" si="71"/>
        <v>0</v>
      </c>
      <c r="AG98" s="133">
        <f t="shared" si="46"/>
        <v>0</v>
      </c>
      <c r="AH98" s="124">
        <f t="shared" si="72"/>
        <v>0</v>
      </c>
      <c r="AI98" s="125">
        <f t="shared" si="47"/>
        <v>0</v>
      </c>
      <c r="AJ98" s="125">
        <v>0</v>
      </c>
      <c r="AK98" s="126">
        <f t="shared" si="48"/>
        <v>0</v>
      </c>
      <c r="AL98" s="22">
        <f t="shared" si="49"/>
        <v>945680.81834122911</v>
      </c>
      <c r="AM98" s="22">
        <f t="shared" si="49"/>
        <v>3193.8459493200244</v>
      </c>
      <c r="AN98" s="22">
        <f t="shared" si="49"/>
        <v>2312.0078739612609</v>
      </c>
      <c r="AO98" s="23">
        <f t="shared" si="49"/>
        <v>5505.8538232812853</v>
      </c>
    </row>
    <row r="99" spans="1:41" x14ac:dyDescent="0.25">
      <c r="A99" s="7">
        <v>78</v>
      </c>
      <c r="B99" s="56">
        <f t="shared" si="50"/>
        <v>286558.26346340927</v>
      </c>
      <c r="C99" s="57">
        <f t="shared" si="51"/>
        <v>1158.7338005249235</v>
      </c>
      <c r="D99" s="57">
        <f t="shared" si="52"/>
        <v>262.6784081747918</v>
      </c>
      <c r="E99" s="58">
        <f t="shared" si="38"/>
        <v>1421.4122086997154</v>
      </c>
      <c r="F99" s="56">
        <f t="shared" si="53"/>
        <v>0</v>
      </c>
      <c r="G99" s="57">
        <f t="shared" si="54"/>
        <v>0</v>
      </c>
      <c r="H99" s="57">
        <f t="shared" si="55"/>
        <v>0</v>
      </c>
      <c r="I99" s="58">
        <f t="shared" si="39"/>
        <v>0</v>
      </c>
      <c r="J99" s="56">
        <f t="shared" si="56"/>
        <v>309156.22247510729</v>
      </c>
      <c r="K99" s="57">
        <f t="shared" si="57"/>
        <v>936.55121659269253</v>
      </c>
      <c r="L99" s="57">
        <f t="shared" si="58"/>
        <v>1030.520741583691</v>
      </c>
      <c r="M99" s="58">
        <f t="shared" si="40"/>
        <v>1967.0719581763835</v>
      </c>
      <c r="N99" s="56">
        <f t="shared" si="59"/>
        <v>0</v>
      </c>
      <c r="O99" s="57">
        <f t="shared" si="60"/>
        <v>0</v>
      </c>
      <c r="P99" s="57">
        <f t="shared" si="61"/>
        <v>0</v>
      </c>
      <c r="Q99" s="58">
        <f t="shared" si="41"/>
        <v>0</v>
      </c>
      <c r="R99" s="84">
        <f t="shared" si="62"/>
        <v>347350.44059748144</v>
      </c>
      <c r="S99" s="85">
        <f t="shared" si="63"/>
        <v>1107.793154089874</v>
      </c>
      <c r="T99" s="86">
        <f t="shared" si="42"/>
        <v>1013.1054517426543</v>
      </c>
      <c r="U99" s="87">
        <f t="shared" si="64"/>
        <v>2120.8986058325281</v>
      </c>
      <c r="V99" s="84">
        <f t="shared" si="65"/>
        <v>0</v>
      </c>
      <c r="W99" s="85">
        <f t="shared" si="66"/>
        <v>0</v>
      </c>
      <c r="X99" s="86">
        <f t="shared" si="43"/>
        <v>0</v>
      </c>
      <c r="Y99" s="87">
        <f t="shared" si="67"/>
        <v>0</v>
      </c>
      <c r="Z99" s="101">
        <f t="shared" si="68"/>
        <v>0</v>
      </c>
      <c r="AA99" s="85">
        <f t="shared" si="69"/>
        <v>0</v>
      </c>
      <c r="AB99" s="86">
        <f t="shared" si="44"/>
        <v>0</v>
      </c>
      <c r="AC99" s="87">
        <f t="shared" si="70"/>
        <v>0</v>
      </c>
      <c r="AD99" s="132">
        <f t="shared" si="73"/>
        <v>0</v>
      </c>
      <c r="AE99" s="132">
        <f t="shared" si="45"/>
        <v>0</v>
      </c>
      <c r="AF99" s="132">
        <f t="shared" si="71"/>
        <v>0</v>
      </c>
      <c r="AG99" s="133">
        <f t="shared" si="46"/>
        <v>0</v>
      </c>
      <c r="AH99" s="124">
        <f t="shared" si="72"/>
        <v>0</v>
      </c>
      <c r="AI99" s="125">
        <f t="shared" si="47"/>
        <v>0</v>
      </c>
      <c r="AJ99" s="125">
        <v>0</v>
      </c>
      <c r="AK99" s="126">
        <f t="shared" si="48"/>
        <v>0</v>
      </c>
      <c r="AL99" s="22">
        <f t="shared" si="49"/>
        <v>943064.92653599801</v>
      </c>
      <c r="AM99" s="22">
        <f t="shared" si="49"/>
        <v>3203.07817120749</v>
      </c>
      <c r="AN99" s="22">
        <f t="shared" si="49"/>
        <v>2306.3046015011369</v>
      </c>
      <c r="AO99" s="23">
        <f t="shared" si="49"/>
        <v>5509.3827727086273</v>
      </c>
    </row>
    <row r="100" spans="1:41" x14ac:dyDescent="0.25">
      <c r="A100" s="7">
        <v>79</v>
      </c>
      <c r="B100" s="56">
        <f t="shared" si="50"/>
        <v>285399.52966288436</v>
      </c>
      <c r="C100" s="57">
        <f t="shared" si="51"/>
        <v>1159.7959731754047</v>
      </c>
      <c r="D100" s="57">
        <f t="shared" si="52"/>
        <v>261.61623552431064</v>
      </c>
      <c r="E100" s="58">
        <f t="shared" si="38"/>
        <v>1421.4122086997154</v>
      </c>
      <c r="F100" s="56">
        <f t="shared" si="53"/>
        <v>0</v>
      </c>
      <c r="G100" s="57">
        <f t="shared" si="54"/>
        <v>0</v>
      </c>
      <c r="H100" s="57">
        <f t="shared" si="55"/>
        <v>0</v>
      </c>
      <c r="I100" s="58">
        <f t="shared" si="39"/>
        <v>0</v>
      </c>
      <c r="J100" s="56">
        <f t="shared" si="56"/>
        <v>308219.67125851457</v>
      </c>
      <c r="K100" s="57">
        <f t="shared" si="57"/>
        <v>939.67305398133499</v>
      </c>
      <c r="L100" s="57">
        <f t="shared" si="58"/>
        <v>1027.3989041950485</v>
      </c>
      <c r="M100" s="58">
        <f t="shared" si="40"/>
        <v>1967.0719581763835</v>
      </c>
      <c r="N100" s="56">
        <f t="shared" si="59"/>
        <v>0</v>
      </c>
      <c r="O100" s="57">
        <f t="shared" si="60"/>
        <v>0</v>
      </c>
      <c r="P100" s="57">
        <f t="shared" si="61"/>
        <v>0</v>
      </c>
      <c r="Q100" s="58">
        <f t="shared" si="41"/>
        <v>0</v>
      </c>
      <c r="R100" s="84">
        <f t="shared" si="62"/>
        <v>346819.71852246387</v>
      </c>
      <c r="S100" s="85">
        <f t="shared" si="63"/>
        <v>1112.875924485063</v>
      </c>
      <c r="T100" s="86">
        <f t="shared" si="42"/>
        <v>1011.5575123571863</v>
      </c>
      <c r="U100" s="87">
        <f t="shared" si="64"/>
        <v>2124.4334368422492</v>
      </c>
      <c r="V100" s="84">
        <f t="shared" si="65"/>
        <v>0</v>
      </c>
      <c r="W100" s="85">
        <f t="shared" si="66"/>
        <v>0</v>
      </c>
      <c r="X100" s="86">
        <f t="shared" si="43"/>
        <v>0</v>
      </c>
      <c r="Y100" s="87">
        <f t="shared" si="67"/>
        <v>0</v>
      </c>
      <c r="Z100" s="101">
        <f t="shared" si="68"/>
        <v>0</v>
      </c>
      <c r="AA100" s="85">
        <f t="shared" si="69"/>
        <v>0</v>
      </c>
      <c r="AB100" s="86">
        <f t="shared" si="44"/>
        <v>0</v>
      </c>
      <c r="AC100" s="87">
        <f t="shared" si="70"/>
        <v>0</v>
      </c>
      <c r="AD100" s="132">
        <f t="shared" si="73"/>
        <v>0</v>
      </c>
      <c r="AE100" s="132">
        <f t="shared" si="45"/>
        <v>0</v>
      </c>
      <c r="AF100" s="132">
        <f t="shared" si="71"/>
        <v>0</v>
      </c>
      <c r="AG100" s="133">
        <f t="shared" si="46"/>
        <v>0</v>
      </c>
      <c r="AH100" s="124">
        <f t="shared" si="72"/>
        <v>0</v>
      </c>
      <c r="AI100" s="125">
        <f t="shared" si="47"/>
        <v>0</v>
      </c>
      <c r="AJ100" s="125">
        <v>0</v>
      </c>
      <c r="AK100" s="126">
        <f t="shared" si="48"/>
        <v>0</v>
      </c>
      <c r="AL100" s="22">
        <f t="shared" si="49"/>
        <v>940438.91944386275</v>
      </c>
      <c r="AM100" s="22">
        <f t="shared" si="49"/>
        <v>3212.3449516418027</v>
      </c>
      <c r="AN100" s="22">
        <f t="shared" si="49"/>
        <v>2300.5726520765456</v>
      </c>
      <c r="AO100" s="23">
        <f t="shared" si="49"/>
        <v>5512.9176037183479</v>
      </c>
    </row>
    <row r="101" spans="1:41" x14ac:dyDescent="0.25">
      <c r="A101" s="7">
        <v>80</v>
      </c>
      <c r="B101" s="56">
        <f t="shared" si="50"/>
        <v>284239.73368970898</v>
      </c>
      <c r="C101" s="57">
        <f t="shared" si="51"/>
        <v>1160.8591194841488</v>
      </c>
      <c r="D101" s="57">
        <f t="shared" si="52"/>
        <v>260.55308921556656</v>
      </c>
      <c r="E101" s="58">
        <f t="shared" si="38"/>
        <v>1421.4122086997154</v>
      </c>
      <c r="F101" s="56">
        <f t="shared" si="53"/>
        <v>0</v>
      </c>
      <c r="G101" s="57">
        <f t="shared" si="54"/>
        <v>0</v>
      </c>
      <c r="H101" s="57">
        <f t="shared" si="55"/>
        <v>0</v>
      </c>
      <c r="I101" s="58">
        <f t="shared" si="39"/>
        <v>0</v>
      </c>
      <c r="J101" s="56">
        <f t="shared" si="56"/>
        <v>307279.99820453324</v>
      </c>
      <c r="K101" s="57">
        <f t="shared" si="57"/>
        <v>942.80529749460607</v>
      </c>
      <c r="L101" s="57">
        <f t="shared" si="58"/>
        <v>1024.2666606817775</v>
      </c>
      <c r="M101" s="58">
        <f t="shared" si="40"/>
        <v>1967.0719581763835</v>
      </c>
      <c r="N101" s="56">
        <f t="shared" si="59"/>
        <v>0</v>
      </c>
      <c r="O101" s="57">
        <f t="shared" si="60"/>
        <v>0</v>
      </c>
      <c r="P101" s="57">
        <f t="shared" si="61"/>
        <v>0</v>
      </c>
      <c r="Q101" s="58">
        <f t="shared" si="41"/>
        <v>0</v>
      </c>
      <c r="R101" s="84">
        <f t="shared" si="62"/>
        <v>346283.02066897549</v>
      </c>
      <c r="S101" s="85">
        <f t="shared" si="63"/>
        <v>1117.9820156191413</v>
      </c>
      <c r="T101" s="86">
        <f t="shared" si="42"/>
        <v>1009.9921436178452</v>
      </c>
      <c r="U101" s="87">
        <f t="shared" si="64"/>
        <v>2127.9741592369865</v>
      </c>
      <c r="V101" s="84">
        <f t="shared" si="65"/>
        <v>0</v>
      </c>
      <c r="W101" s="85">
        <f t="shared" si="66"/>
        <v>0</v>
      </c>
      <c r="X101" s="86">
        <f t="shared" si="43"/>
        <v>0</v>
      </c>
      <c r="Y101" s="87">
        <f t="shared" si="67"/>
        <v>0</v>
      </c>
      <c r="Z101" s="101">
        <f t="shared" si="68"/>
        <v>0</v>
      </c>
      <c r="AA101" s="85">
        <f t="shared" si="69"/>
        <v>0</v>
      </c>
      <c r="AB101" s="86">
        <f t="shared" si="44"/>
        <v>0</v>
      </c>
      <c r="AC101" s="87">
        <f t="shared" si="70"/>
        <v>0</v>
      </c>
      <c r="AD101" s="132">
        <f t="shared" si="73"/>
        <v>0</v>
      </c>
      <c r="AE101" s="132">
        <f t="shared" si="45"/>
        <v>0</v>
      </c>
      <c r="AF101" s="132">
        <f t="shared" si="71"/>
        <v>0</v>
      </c>
      <c r="AG101" s="133">
        <f t="shared" si="46"/>
        <v>0</v>
      </c>
      <c r="AH101" s="124">
        <f t="shared" si="72"/>
        <v>0</v>
      </c>
      <c r="AI101" s="125">
        <f t="shared" si="47"/>
        <v>0</v>
      </c>
      <c r="AJ101" s="125">
        <v>0</v>
      </c>
      <c r="AK101" s="126">
        <f t="shared" si="48"/>
        <v>0</v>
      </c>
      <c r="AL101" s="22">
        <f t="shared" si="49"/>
        <v>937802.75256321765</v>
      </c>
      <c r="AM101" s="22">
        <f t="shared" si="49"/>
        <v>3221.6464325978964</v>
      </c>
      <c r="AN101" s="22">
        <f t="shared" si="49"/>
        <v>2294.8118935151892</v>
      </c>
      <c r="AO101" s="23">
        <f t="shared" si="49"/>
        <v>5516.4583261130856</v>
      </c>
    </row>
    <row r="102" spans="1:41" x14ac:dyDescent="0.25">
      <c r="A102" s="7">
        <v>81</v>
      </c>
      <c r="B102" s="56">
        <f t="shared" si="50"/>
        <v>283078.87457022484</v>
      </c>
      <c r="C102" s="57">
        <f t="shared" si="51"/>
        <v>1161.9232403436758</v>
      </c>
      <c r="D102" s="57">
        <f t="shared" si="52"/>
        <v>259.48896835603944</v>
      </c>
      <c r="E102" s="58">
        <f t="shared" si="38"/>
        <v>1421.4122086997154</v>
      </c>
      <c r="F102" s="56">
        <f t="shared" si="53"/>
        <v>0</v>
      </c>
      <c r="G102" s="57">
        <f t="shared" si="54"/>
        <v>0</v>
      </c>
      <c r="H102" s="57">
        <f t="shared" si="55"/>
        <v>0</v>
      </c>
      <c r="I102" s="58">
        <f t="shared" si="39"/>
        <v>0</v>
      </c>
      <c r="J102" s="56">
        <f t="shared" si="56"/>
        <v>306337.19290703861</v>
      </c>
      <c r="K102" s="57">
        <f t="shared" si="57"/>
        <v>945.94798181958811</v>
      </c>
      <c r="L102" s="57">
        <f t="shared" si="58"/>
        <v>1021.1239763567954</v>
      </c>
      <c r="M102" s="58">
        <f t="shared" si="40"/>
        <v>1967.0719581763835</v>
      </c>
      <c r="N102" s="56">
        <f t="shared" si="59"/>
        <v>0</v>
      </c>
      <c r="O102" s="57">
        <f t="shared" si="60"/>
        <v>0</v>
      </c>
      <c r="P102" s="57">
        <f t="shared" si="61"/>
        <v>0</v>
      </c>
      <c r="Q102" s="58">
        <f t="shared" si="41"/>
        <v>0</v>
      </c>
      <c r="R102" s="84">
        <f t="shared" si="62"/>
        <v>345740.31371777866</v>
      </c>
      <c r="S102" s="85">
        <f t="shared" si="63"/>
        <v>1123.1115344921936</v>
      </c>
      <c r="T102" s="86">
        <f t="shared" si="42"/>
        <v>1008.4092483435211</v>
      </c>
      <c r="U102" s="87">
        <f t="shared" si="64"/>
        <v>2131.5207828357147</v>
      </c>
      <c r="V102" s="84">
        <f t="shared" si="65"/>
        <v>0</v>
      </c>
      <c r="W102" s="85">
        <f t="shared" si="66"/>
        <v>0</v>
      </c>
      <c r="X102" s="86">
        <f t="shared" si="43"/>
        <v>0</v>
      </c>
      <c r="Y102" s="87">
        <f t="shared" si="67"/>
        <v>0</v>
      </c>
      <c r="Z102" s="101">
        <f t="shared" si="68"/>
        <v>0</v>
      </c>
      <c r="AA102" s="85">
        <f t="shared" si="69"/>
        <v>0</v>
      </c>
      <c r="AB102" s="86">
        <f t="shared" si="44"/>
        <v>0</v>
      </c>
      <c r="AC102" s="87">
        <f t="shared" si="70"/>
        <v>0</v>
      </c>
      <c r="AD102" s="132">
        <f t="shared" si="73"/>
        <v>0</v>
      </c>
      <c r="AE102" s="132">
        <f t="shared" si="45"/>
        <v>0</v>
      </c>
      <c r="AF102" s="132">
        <f t="shared" si="71"/>
        <v>0</v>
      </c>
      <c r="AG102" s="133">
        <f t="shared" si="46"/>
        <v>0</v>
      </c>
      <c r="AH102" s="124">
        <f t="shared" si="72"/>
        <v>0</v>
      </c>
      <c r="AI102" s="125">
        <f t="shared" si="47"/>
        <v>0</v>
      </c>
      <c r="AJ102" s="125">
        <v>0</v>
      </c>
      <c r="AK102" s="126">
        <f t="shared" si="48"/>
        <v>0</v>
      </c>
      <c r="AL102" s="22">
        <f t="shared" si="49"/>
        <v>935156.38119504217</v>
      </c>
      <c r="AM102" s="22">
        <f t="shared" si="49"/>
        <v>3230.9827566554577</v>
      </c>
      <c r="AN102" s="22">
        <f t="shared" si="49"/>
        <v>2289.0221930563557</v>
      </c>
      <c r="AO102" s="23">
        <f t="shared" si="49"/>
        <v>5520.0049497118143</v>
      </c>
    </row>
    <row r="103" spans="1:41" x14ac:dyDescent="0.25">
      <c r="A103" s="7">
        <v>82</v>
      </c>
      <c r="B103" s="56">
        <f t="shared" si="50"/>
        <v>281916.95132988115</v>
      </c>
      <c r="C103" s="57">
        <f t="shared" si="51"/>
        <v>1162.9883366473243</v>
      </c>
      <c r="D103" s="57">
        <f t="shared" si="52"/>
        <v>258.42387205239106</v>
      </c>
      <c r="E103" s="58">
        <f t="shared" si="38"/>
        <v>1421.4122086997154</v>
      </c>
      <c r="F103" s="56">
        <f t="shared" si="53"/>
        <v>0</v>
      </c>
      <c r="G103" s="57">
        <f t="shared" si="54"/>
        <v>0</v>
      </c>
      <c r="H103" s="57">
        <f t="shared" si="55"/>
        <v>0</v>
      </c>
      <c r="I103" s="58">
        <f t="shared" si="39"/>
        <v>0</v>
      </c>
      <c r="J103" s="56">
        <f t="shared" si="56"/>
        <v>305391.24492521904</v>
      </c>
      <c r="K103" s="57">
        <f t="shared" si="57"/>
        <v>949.10114175898661</v>
      </c>
      <c r="L103" s="57">
        <f t="shared" si="58"/>
        <v>1017.9708164173969</v>
      </c>
      <c r="M103" s="58">
        <f t="shared" si="40"/>
        <v>1967.0719581763835</v>
      </c>
      <c r="N103" s="56">
        <f t="shared" si="59"/>
        <v>0</v>
      </c>
      <c r="O103" s="57">
        <f t="shared" si="60"/>
        <v>0</v>
      </c>
      <c r="P103" s="57">
        <f t="shared" si="61"/>
        <v>0</v>
      </c>
      <c r="Q103" s="58">
        <f t="shared" si="41"/>
        <v>0</v>
      </c>
      <c r="R103" s="84">
        <f t="shared" si="62"/>
        <v>345191.5641869253</v>
      </c>
      <c r="S103" s="85">
        <f t="shared" si="63"/>
        <v>1128.264588595242</v>
      </c>
      <c r="T103" s="86">
        <f t="shared" si="42"/>
        <v>1006.8087288785322</v>
      </c>
      <c r="U103" s="87">
        <f t="shared" si="64"/>
        <v>2135.0733174737743</v>
      </c>
      <c r="V103" s="84">
        <f t="shared" si="65"/>
        <v>0</v>
      </c>
      <c r="W103" s="85">
        <f t="shared" si="66"/>
        <v>0</v>
      </c>
      <c r="X103" s="86">
        <f t="shared" si="43"/>
        <v>0</v>
      </c>
      <c r="Y103" s="87">
        <f t="shared" si="67"/>
        <v>0</v>
      </c>
      <c r="Z103" s="101">
        <f t="shared" si="68"/>
        <v>0</v>
      </c>
      <c r="AA103" s="85">
        <f t="shared" si="69"/>
        <v>0</v>
      </c>
      <c r="AB103" s="86">
        <f t="shared" si="44"/>
        <v>0</v>
      </c>
      <c r="AC103" s="87">
        <f t="shared" si="70"/>
        <v>0</v>
      </c>
      <c r="AD103" s="132">
        <f t="shared" si="73"/>
        <v>0</v>
      </c>
      <c r="AE103" s="132">
        <f t="shared" si="45"/>
        <v>0</v>
      </c>
      <c r="AF103" s="132">
        <f t="shared" si="71"/>
        <v>0</v>
      </c>
      <c r="AG103" s="133">
        <f t="shared" si="46"/>
        <v>0</v>
      </c>
      <c r="AH103" s="124">
        <f t="shared" si="72"/>
        <v>0</v>
      </c>
      <c r="AI103" s="125">
        <f t="shared" si="47"/>
        <v>0</v>
      </c>
      <c r="AJ103" s="125">
        <v>0</v>
      </c>
      <c r="AK103" s="126">
        <f t="shared" si="48"/>
        <v>0</v>
      </c>
      <c r="AL103" s="22">
        <f t="shared" si="49"/>
        <v>932499.76044202549</v>
      </c>
      <c r="AM103" s="22">
        <f t="shared" si="49"/>
        <v>3240.3540670015532</v>
      </c>
      <c r="AN103" s="22">
        <f t="shared" si="49"/>
        <v>2283.2034173483203</v>
      </c>
      <c r="AO103" s="23">
        <f t="shared" si="49"/>
        <v>5523.5574843498734</v>
      </c>
    </row>
    <row r="104" spans="1:41" x14ac:dyDescent="0.25">
      <c r="A104" s="7">
        <v>83</v>
      </c>
      <c r="B104" s="56">
        <f t="shared" si="50"/>
        <v>280753.96299323381</v>
      </c>
      <c r="C104" s="57">
        <f t="shared" si="51"/>
        <v>1164.054409289251</v>
      </c>
      <c r="D104" s="57">
        <f t="shared" si="52"/>
        <v>257.35779941046434</v>
      </c>
      <c r="E104" s="58">
        <f t="shared" si="38"/>
        <v>1421.4122086997154</v>
      </c>
      <c r="F104" s="56">
        <f t="shared" si="53"/>
        <v>0</v>
      </c>
      <c r="G104" s="57">
        <f t="shared" si="54"/>
        <v>0</v>
      </c>
      <c r="H104" s="57">
        <f t="shared" si="55"/>
        <v>0</v>
      </c>
      <c r="I104" s="58">
        <f t="shared" si="39"/>
        <v>0</v>
      </c>
      <c r="J104" s="56">
        <f t="shared" si="56"/>
        <v>304442.14378346008</v>
      </c>
      <c r="K104" s="57">
        <f t="shared" si="57"/>
        <v>952.26481223151654</v>
      </c>
      <c r="L104" s="57">
        <f t="shared" si="58"/>
        <v>1014.807145944867</v>
      </c>
      <c r="M104" s="58">
        <f t="shared" si="40"/>
        <v>1967.0719581763835</v>
      </c>
      <c r="N104" s="56">
        <f t="shared" si="59"/>
        <v>0</v>
      </c>
      <c r="O104" s="57">
        <f t="shared" si="60"/>
        <v>0</v>
      </c>
      <c r="P104" s="57">
        <f t="shared" si="61"/>
        <v>0</v>
      </c>
      <c r="Q104" s="58">
        <f t="shared" si="41"/>
        <v>0</v>
      </c>
      <c r="R104" s="84">
        <f t="shared" si="62"/>
        <v>344636.73843099392</v>
      </c>
      <c r="S104" s="85">
        <f t="shared" si="63"/>
        <v>1133.4412859124982</v>
      </c>
      <c r="T104" s="86">
        <f t="shared" si="42"/>
        <v>1005.190487090399</v>
      </c>
      <c r="U104" s="87">
        <f t="shared" si="64"/>
        <v>2138.6317730028973</v>
      </c>
      <c r="V104" s="84">
        <f t="shared" si="65"/>
        <v>0</v>
      </c>
      <c r="W104" s="85">
        <f t="shared" si="66"/>
        <v>0</v>
      </c>
      <c r="X104" s="86">
        <f t="shared" si="43"/>
        <v>0</v>
      </c>
      <c r="Y104" s="87">
        <f t="shared" si="67"/>
        <v>0</v>
      </c>
      <c r="Z104" s="101">
        <f t="shared" si="68"/>
        <v>0</v>
      </c>
      <c r="AA104" s="85">
        <f t="shared" si="69"/>
        <v>0</v>
      </c>
      <c r="AB104" s="86">
        <f t="shared" si="44"/>
        <v>0</v>
      </c>
      <c r="AC104" s="87">
        <f t="shared" si="70"/>
        <v>0</v>
      </c>
      <c r="AD104" s="132">
        <f t="shared" si="73"/>
        <v>0</v>
      </c>
      <c r="AE104" s="132">
        <f t="shared" si="45"/>
        <v>0</v>
      </c>
      <c r="AF104" s="132">
        <f t="shared" si="71"/>
        <v>0</v>
      </c>
      <c r="AG104" s="133">
        <f t="shared" si="46"/>
        <v>0</v>
      </c>
      <c r="AH104" s="124">
        <f t="shared" si="72"/>
        <v>0</v>
      </c>
      <c r="AI104" s="125">
        <f t="shared" si="47"/>
        <v>0</v>
      </c>
      <c r="AJ104" s="125">
        <v>0</v>
      </c>
      <c r="AK104" s="126">
        <f t="shared" si="48"/>
        <v>0</v>
      </c>
      <c r="AL104" s="22">
        <f t="shared" si="49"/>
        <v>929832.8452076877</v>
      </c>
      <c r="AM104" s="22">
        <f t="shared" si="49"/>
        <v>3249.7605074332655</v>
      </c>
      <c r="AN104" s="22">
        <f t="shared" si="49"/>
        <v>2277.3554324457305</v>
      </c>
      <c r="AO104" s="23">
        <f t="shared" si="49"/>
        <v>5527.1159398789969</v>
      </c>
    </row>
    <row r="105" spans="1:41" x14ac:dyDescent="0.25">
      <c r="A105" s="7">
        <v>84</v>
      </c>
      <c r="B105" s="56">
        <f t="shared" si="50"/>
        <v>279589.90858394455</v>
      </c>
      <c r="C105" s="57">
        <f t="shared" si="51"/>
        <v>1165.121459164433</v>
      </c>
      <c r="D105" s="57">
        <f t="shared" si="52"/>
        <v>256.29074953528249</v>
      </c>
      <c r="E105" s="58">
        <f t="shared" si="38"/>
        <v>1421.4122086997154</v>
      </c>
      <c r="F105" s="56">
        <f t="shared" si="53"/>
        <v>0</v>
      </c>
      <c r="G105" s="57">
        <f t="shared" si="54"/>
        <v>0</v>
      </c>
      <c r="H105" s="57">
        <f t="shared" si="55"/>
        <v>0</v>
      </c>
      <c r="I105" s="58">
        <f t="shared" si="39"/>
        <v>0</v>
      </c>
      <c r="J105" s="56">
        <f t="shared" si="56"/>
        <v>303489.87897122855</v>
      </c>
      <c r="K105" s="57">
        <f t="shared" si="57"/>
        <v>955.43902827228828</v>
      </c>
      <c r="L105" s="57">
        <f t="shared" si="58"/>
        <v>1011.6329299040952</v>
      </c>
      <c r="M105" s="58">
        <f t="shared" si="40"/>
        <v>1967.0719581763835</v>
      </c>
      <c r="N105" s="56">
        <f t="shared" si="59"/>
        <v>0</v>
      </c>
      <c r="O105" s="57">
        <f t="shared" si="60"/>
        <v>0</v>
      </c>
      <c r="P105" s="57">
        <f t="shared" si="61"/>
        <v>0</v>
      </c>
      <c r="Q105" s="58">
        <f t="shared" si="41"/>
        <v>0</v>
      </c>
      <c r="R105" s="84">
        <f t="shared" si="62"/>
        <v>344075.80264032329</v>
      </c>
      <c r="S105" s="85">
        <f t="shared" si="63"/>
        <v>1138.6417349236258</v>
      </c>
      <c r="T105" s="86">
        <f t="shared" si="42"/>
        <v>1003.5544243676096</v>
      </c>
      <c r="U105" s="87">
        <f t="shared" si="64"/>
        <v>2142.1961592912353</v>
      </c>
      <c r="V105" s="84">
        <f t="shared" si="65"/>
        <v>0</v>
      </c>
      <c r="W105" s="85">
        <f t="shared" si="66"/>
        <v>0</v>
      </c>
      <c r="X105" s="86">
        <f t="shared" si="43"/>
        <v>0</v>
      </c>
      <c r="Y105" s="87">
        <f t="shared" si="67"/>
        <v>0</v>
      </c>
      <c r="Z105" s="101">
        <f t="shared" si="68"/>
        <v>0</v>
      </c>
      <c r="AA105" s="85">
        <f t="shared" si="69"/>
        <v>0</v>
      </c>
      <c r="AB105" s="86">
        <f t="shared" si="44"/>
        <v>0</v>
      </c>
      <c r="AC105" s="87">
        <f t="shared" si="70"/>
        <v>0</v>
      </c>
      <c r="AD105" s="132">
        <f t="shared" si="73"/>
        <v>0</v>
      </c>
      <c r="AE105" s="132">
        <f t="shared" si="45"/>
        <v>0</v>
      </c>
      <c r="AF105" s="132">
        <f t="shared" si="71"/>
        <v>0</v>
      </c>
      <c r="AG105" s="133">
        <f t="shared" si="46"/>
        <v>0</v>
      </c>
      <c r="AH105" s="124">
        <f t="shared" si="72"/>
        <v>0</v>
      </c>
      <c r="AI105" s="125">
        <f t="shared" si="47"/>
        <v>0</v>
      </c>
      <c r="AJ105" s="125">
        <v>0</v>
      </c>
      <c r="AK105" s="126">
        <f t="shared" si="48"/>
        <v>0</v>
      </c>
      <c r="AL105" s="22">
        <f t="shared" si="49"/>
        <v>927155.59019549633</v>
      </c>
      <c r="AM105" s="22">
        <f t="shared" si="49"/>
        <v>3259.2022223603472</v>
      </c>
      <c r="AN105" s="22">
        <f t="shared" si="49"/>
        <v>2271.4781038069873</v>
      </c>
      <c r="AO105" s="23">
        <f t="shared" si="49"/>
        <v>5530.680326167334</v>
      </c>
    </row>
    <row r="106" spans="1:41" x14ac:dyDescent="0.25">
      <c r="A106" s="7">
        <v>85</v>
      </c>
      <c r="B106" s="56">
        <f t="shared" si="50"/>
        <v>278424.78712478012</v>
      </c>
      <c r="C106" s="57">
        <f t="shared" si="51"/>
        <v>1166.189487168667</v>
      </c>
      <c r="D106" s="57">
        <f t="shared" si="52"/>
        <v>255.22272153104845</v>
      </c>
      <c r="E106" s="58">
        <f t="shared" si="38"/>
        <v>1421.4122086997154</v>
      </c>
      <c r="F106" s="56">
        <f t="shared" si="53"/>
        <v>0</v>
      </c>
      <c r="G106" s="57">
        <f t="shared" si="54"/>
        <v>0</v>
      </c>
      <c r="H106" s="57">
        <f t="shared" si="55"/>
        <v>0</v>
      </c>
      <c r="I106" s="58">
        <f t="shared" si="39"/>
        <v>0</v>
      </c>
      <c r="J106" s="56">
        <f t="shared" si="56"/>
        <v>302534.43994295626</v>
      </c>
      <c r="K106" s="57">
        <f t="shared" si="57"/>
        <v>958.62382503319589</v>
      </c>
      <c r="L106" s="57">
        <f t="shared" si="58"/>
        <v>1008.4481331431876</v>
      </c>
      <c r="M106" s="58">
        <f t="shared" si="40"/>
        <v>1967.0719581763835</v>
      </c>
      <c r="N106" s="56">
        <f t="shared" si="59"/>
        <v>0</v>
      </c>
      <c r="O106" s="57">
        <f t="shared" si="60"/>
        <v>0</v>
      </c>
      <c r="P106" s="57">
        <f t="shared" si="61"/>
        <v>0</v>
      </c>
      <c r="Q106" s="58">
        <f t="shared" si="41"/>
        <v>0</v>
      </c>
      <c r="R106" s="84">
        <f t="shared" si="62"/>
        <v>343508.72284024197</v>
      </c>
      <c r="S106" s="85">
        <f t="shared" si="63"/>
        <v>1143.8660446060148</v>
      </c>
      <c r="T106" s="86">
        <f t="shared" si="42"/>
        <v>1001.9004416173725</v>
      </c>
      <c r="U106" s="87">
        <f t="shared" si="64"/>
        <v>2145.7664862233873</v>
      </c>
      <c r="V106" s="84">
        <f t="shared" si="65"/>
        <v>0</v>
      </c>
      <c r="W106" s="85">
        <f t="shared" si="66"/>
        <v>0</v>
      </c>
      <c r="X106" s="86">
        <f t="shared" si="43"/>
        <v>0</v>
      </c>
      <c r="Y106" s="87">
        <f t="shared" si="67"/>
        <v>0</v>
      </c>
      <c r="Z106" s="101">
        <f t="shared" si="68"/>
        <v>0</v>
      </c>
      <c r="AA106" s="85">
        <f t="shared" si="69"/>
        <v>0</v>
      </c>
      <c r="AB106" s="86">
        <f t="shared" si="44"/>
        <v>0</v>
      </c>
      <c r="AC106" s="87">
        <f t="shared" si="70"/>
        <v>0</v>
      </c>
      <c r="AD106" s="132">
        <f t="shared" si="73"/>
        <v>0</v>
      </c>
      <c r="AE106" s="132">
        <f t="shared" si="45"/>
        <v>0</v>
      </c>
      <c r="AF106" s="132">
        <f t="shared" si="71"/>
        <v>0</v>
      </c>
      <c r="AG106" s="133">
        <f t="shared" si="46"/>
        <v>0</v>
      </c>
      <c r="AH106" s="124">
        <f t="shared" si="72"/>
        <v>0</v>
      </c>
      <c r="AI106" s="125">
        <f t="shared" si="47"/>
        <v>0</v>
      </c>
      <c r="AJ106" s="125">
        <v>0</v>
      </c>
      <c r="AK106" s="126">
        <f t="shared" si="48"/>
        <v>0</v>
      </c>
      <c r="AL106" s="22">
        <f t="shared" si="49"/>
        <v>924467.94990797841</v>
      </c>
      <c r="AM106" s="22">
        <f t="shared" si="49"/>
        <v>3268.6793568078779</v>
      </c>
      <c r="AN106" s="22">
        <f t="shared" si="49"/>
        <v>2265.5712962916086</v>
      </c>
      <c r="AO106" s="23">
        <f t="shared" si="49"/>
        <v>5534.250653099487</v>
      </c>
    </row>
    <row r="107" spans="1:41" x14ac:dyDescent="0.25">
      <c r="A107" s="7">
        <v>86</v>
      </c>
      <c r="B107" s="56">
        <f t="shared" si="50"/>
        <v>277258.59763761144</v>
      </c>
      <c r="C107" s="57">
        <f t="shared" si="51"/>
        <v>1167.2584941985715</v>
      </c>
      <c r="D107" s="57">
        <f t="shared" si="52"/>
        <v>254.15371450114381</v>
      </c>
      <c r="E107" s="58">
        <f t="shared" si="38"/>
        <v>1421.4122086997154</v>
      </c>
      <c r="F107" s="56">
        <f t="shared" si="53"/>
        <v>0</v>
      </c>
      <c r="G107" s="57">
        <f t="shared" si="54"/>
        <v>0</v>
      </c>
      <c r="H107" s="57">
        <f t="shared" si="55"/>
        <v>0</v>
      </c>
      <c r="I107" s="58">
        <f t="shared" si="39"/>
        <v>0</v>
      </c>
      <c r="J107" s="56">
        <f t="shared" si="56"/>
        <v>301575.81611792307</v>
      </c>
      <c r="K107" s="57">
        <f t="shared" si="57"/>
        <v>961.81923778330656</v>
      </c>
      <c r="L107" s="57">
        <f t="shared" si="58"/>
        <v>1005.252720393077</v>
      </c>
      <c r="M107" s="58">
        <f t="shared" si="40"/>
        <v>1967.0719581763835</v>
      </c>
      <c r="N107" s="56">
        <f t="shared" si="59"/>
        <v>0</v>
      </c>
      <c r="O107" s="57">
        <f t="shared" si="60"/>
        <v>0</v>
      </c>
      <c r="P107" s="57">
        <f t="shared" si="61"/>
        <v>0</v>
      </c>
      <c r="Q107" s="58">
        <f t="shared" si="41"/>
        <v>0</v>
      </c>
      <c r="R107" s="84">
        <f t="shared" si="62"/>
        <v>342935.46489029535</v>
      </c>
      <c r="S107" s="85">
        <f t="shared" si="63"/>
        <v>1149.1143244370651</v>
      </c>
      <c r="T107" s="86">
        <f t="shared" si="42"/>
        <v>1000.2284392633615</v>
      </c>
      <c r="U107" s="87">
        <f t="shared" si="64"/>
        <v>2149.3427637004265</v>
      </c>
      <c r="V107" s="84">
        <f t="shared" si="65"/>
        <v>0</v>
      </c>
      <c r="W107" s="85">
        <f t="shared" si="66"/>
        <v>0</v>
      </c>
      <c r="X107" s="86">
        <f t="shared" si="43"/>
        <v>0</v>
      </c>
      <c r="Y107" s="87">
        <f t="shared" si="67"/>
        <v>0</v>
      </c>
      <c r="Z107" s="101">
        <f t="shared" si="68"/>
        <v>0</v>
      </c>
      <c r="AA107" s="85">
        <f t="shared" si="69"/>
        <v>0</v>
      </c>
      <c r="AB107" s="86">
        <f t="shared" si="44"/>
        <v>0</v>
      </c>
      <c r="AC107" s="87">
        <f t="shared" si="70"/>
        <v>0</v>
      </c>
      <c r="AD107" s="132">
        <f t="shared" si="73"/>
        <v>0</v>
      </c>
      <c r="AE107" s="132">
        <f t="shared" si="45"/>
        <v>0</v>
      </c>
      <c r="AF107" s="132">
        <f t="shared" si="71"/>
        <v>0</v>
      </c>
      <c r="AG107" s="133">
        <f t="shared" si="46"/>
        <v>0</v>
      </c>
      <c r="AH107" s="124">
        <f t="shared" si="72"/>
        <v>0</v>
      </c>
      <c r="AI107" s="125">
        <f t="shared" si="47"/>
        <v>0</v>
      </c>
      <c r="AJ107" s="125">
        <v>0</v>
      </c>
      <c r="AK107" s="126">
        <f t="shared" si="48"/>
        <v>0</v>
      </c>
      <c r="AL107" s="22">
        <f t="shared" si="49"/>
        <v>921769.87864582986</v>
      </c>
      <c r="AM107" s="22">
        <f t="shared" si="49"/>
        <v>3278.1920564189431</v>
      </c>
      <c r="AN107" s="22">
        <f t="shared" si="49"/>
        <v>2259.6348741575821</v>
      </c>
      <c r="AO107" s="23">
        <f t="shared" si="49"/>
        <v>5537.8269305765261</v>
      </c>
    </row>
    <row r="108" spans="1:41" x14ac:dyDescent="0.25">
      <c r="A108" s="7">
        <v>87</v>
      </c>
      <c r="B108" s="56">
        <f t="shared" si="50"/>
        <v>276091.33914341289</v>
      </c>
      <c r="C108" s="57">
        <f t="shared" si="51"/>
        <v>1168.3284811515869</v>
      </c>
      <c r="D108" s="57">
        <f t="shared" si="52"/>
        <v>253.08372754812848</v>
      </c>
      <c r="E108" s="58">
        <f t="shared" si="38"/>
        <v>1421.4122086997154</v>
      </c>
      <c r="F108" s="56">
        <f t="shared" si="53"/>
        <v>0</v>
      </c>
      <c r="G108" s="57">
        <f t="shared" si="54"/>
        <v>0</v>
      </c>
      <c r="H108" s="57">
        <f t="shared" si="55"/>
        <v>0</v>
      </c>
      <c r="I108" s="58">
        <f t="shared" si="39"/>
        <v>0</v>
      </c>
      <c r="J108" s="56">
        <f t="shared" si="56"/>
        <v>300613.99688013975</v>
      </c>
      <c r="K108" s="57">
        <f t="shared" si="57"/>
        <v>965.02530190925097</v>
      </c>
      <c r="L108" s="57">
        <f t="shared" si="58"/>
        <v>1002.0466562671326</v>
      </c>
      <c r="M108" s="58">
        <f t="shared" si="40"/>
        <v>1967.0719581763835</v>
      </c>
      <c r="N108" s="56">
        <f t="shared" si="59"/>
        <v>0</v>
      </c>
      <c r="O108" s="57">
        <f t="shared" si="60"/>
        <v>0</v>
      </c>
      <c r="P108" s="57">
        <f t="shared" si="61"/>
        <v>0</v>
      </c>
      <c r="Q108" s="58">
        <f t="shared" si="41"/>
        <v>0</v>
      </c>
      <c r="R108" s="84">
        <f t="shared" si="62"/>
        <v>342355.99448346806</v>
      </c>
      <c r="S108" s="85">
        <f t="shared" si="63"/>
        <v>1154.3866843964788</v>
      </c>
      <c r="T108" s="86">
        <f t="shared" si="42"/>
        <v>998.53831724344855</v>
      </c>
      <c r="U108" s="87">
        <f t="shared" si="64"/>
        <v>2152.9250016399274</v>
      </c>
      <c r="V108" s="84">
        <f t="shared" si="65"/>
        <v>0</v>
      </c>
      <c r="W108" s="85">
        <f t="shared" si="66"/>
        <v>0</v>
      </c>
      <c r="X108" s="86">
        <f t="shared" si="43"/>
        <v>0</v>
      </c>
      <c r="Y108" s="87">
        <f t="shared" si="67"/>
        <v>0</v>
      </c>
      <c r="Z108" s="101">
        <f t="shared" si="68"/>
        <v>0</v>
      </c>
      <c r="AA108" s="85">
        <f t="shared" si="69"/>
        <v>0</v>
      </c>
      <c r="AB108" s="86">
        <f t="shared" si="44"/>
        <v>0</v>
      </c>
      <c r="AC108" s="87">
        <f t="shared" si="70"/>
        <v>0</v>
      </c>
      <c r="AD108" s="132">
        <f t="shared" si="73"/>
        <v>0</v>
      </c>
      <c r="AE108" s="132">
        <f t="shared" si="45"/>
        <v>0</v>
      </c>
      <c r="AF108" s="132">
        <f t="shared" si="71"/>
        <v>0</v>
      </c>
      <c r="AG108" s="133">
        <f t="shared" si="46"/>
        <v>0</v>
      </c>
      <c r="AH108" s="124">
        <f t="shared" si="72"/>
        <v>0</v>
      </c>
      <c r="AI108" s="125">
        <f t="shared" si="47"/>
        <v>0</v>
      </c>
      <c r="AJ108" s="125">
        <v>0</v>
      </c>
      <c r="AK108" s="126">
        <f t="shared" si="48"/>
        <v>0</v>
      </c>
      <c r="AL108" s="22">
        <f t="shared" si="49"/>
        <v>919061.3305070207</v>
      </c>
      <c r="AM108" s="22">
        <f t="shared" si="49"/>
        <v>3287.7404674573168</v>
      </c>
      <c r="AN108" s="22">
        <f t="shared" si="49"/>
        <v>2253.6687010587093</v>
      </c>
      <c r="AO108" s="23">
        <f t="shared" si="49"/>
        <v>5541.4091685160265</v>
      </c>
    </row>
    <row r="109" spans="1:41" x14ac:dyDescent="0.25">
      <c r="A109" s="7">
        <v>88</v>
      </c>
      <c r="B109" s="56">
        <f t="shared" si="50"/>
        <v>274923.01066226128</v>
      </c>
      <c r="C109" s="57">
        <f t="shared" si="51"/>
        <v>1169.3994489259758</v>
      </c>
      <c r="D109" s="57">
        <f t="shared" si="52"/>
        <v>252.0127597737395</v>
      </c>
      <c r="E109" s="58">
        <f t="shared" si="38"/>
        <v>1421.4122086997154</v>
      </c>
      <c r="F109" s="56">
        <f t="shared" si="53"/>
        <v>0</v>
      </c>
      <c r="G109" s="57">
        <f t="shared" si="54"/>
        <v>0</v>
      </c>
      <c r="H109" s="57">
        <f t="shared" si="55"/>
        <v>0</v>
      </c>
      <c r="I109" s="58">
        <f t="shared" si="39"/>
        <v>0</v>
      </c>
      <c r="J109" s="56">
        <f t="shared" si="56"/>
        <v>299648.9715782305</v>
      </c>
      <c r="K109" s="57">
        <f t="shared" si="57"/>
        <v>968.24205291561509</v>
      </c>
      <c r="L109" s="57">
        <f t="shared" si="58"/>
        <v>998.82990526076844</v>
      </c>
      <c r="M109" s="58">
        <f t="shared" si="40"/>
        <v>1967.0719581763835</v>
      </c>
      <c r="N109" s="56">
        <f t="shared" si="59"/>
        <v>0</v>
      </c>
      <c r="O109" s="57">
        <f t="shared" si="60"/>
        <v>0</v>
      </c>
      <c r="P109" s="57">
        <f t="shared" si="61"/>
        <v>0</v>
      </c>
      <c r="Q109" s="58">
        <f t="shared" si="41"/>
        <v>0</v>
      </c>
      <c r="R109" s="84">
        <f t="shared" si="62"/>
        <v>341770.27714540338</v>
      </c>
      <c r="S109" s="85">
        <f t="shared" si="63"/>
        <v>1159.6832349685674</v>
      </c>
      <c r="T109" s="86">
        <f t="shared" si="42"/>
        <v>996.82997500742658</v>
      </c>
      <c r="U109" s="87">
        <f t="shared" si="64"/>
        <v>2156.513209975994</v>
      </c>
      <c r="V109" s="84">
        <f t="shared" si="65"/>
        <v>0</v>
      </c>
      <c r="W109" s="85">
        <f t="shared" si="66"/>
        <v>0</v>
      </c>
      <c r="X109" s="86">
        <f t="shared" si="43"/>
        <v>0</v>
      </c>
      <c r="Y109" s="87">
        <f t="shared" si="67"/>
        <v>0</v>
      </c>
      <c r="Z109" s="101">
        <f t="shared" si="68"/>
        <v>0</v>
      </c>
      <c r="AA109" s="85">
        <f t="shared" si="69"/>
        <v>0</v>
      </c>
      <c r="AB109" s="86">
        <f t="shared" si="44"/>
        <v>0</v>
      </c>
      <c r="AC109" s="87">
        <f t="shared" si="70"/>
        <v>0</v>
      </c>
      <c r="AD109" s="132">
        <f t="shared" si="73"/>
        <v>0</v>
      </c>
      <c r="AE109" s="132">
        <f t="shared" si="45"/>
        <v>0</v>
      </c>
      <c r="AF109" s="132">
        <f t="shared" si="71"/>
        <v>0</v>
      </c>
      <c r="AG109" s="133">
        <f t="shared" si="46"/>
        <v>0</v>
      </c>
      <c r="AH109" s="124">
        <f t="shared" si="72"/>
        <v>0</v>
      </c>
      <c r="AI109" s="125">
        <f t="shared" si="47"/>
        <v>0</v>
      </c>
      <c r="AJ109" s="125">
        <v>0</v>
      </c>
      <c r="AK109" s="126">
        <f t="shared" si="48"/>
        <v>0</v>
      </c>
      <c r="AL109" s="22">
        <f t="shared" si="49"/>
        <v>916342.25938589522</v>
      </c>
      <c r="AM109" s="22">
        <f t="shared" si="49"/>
        <v>3297.3247368101584</v>
      </c>
      <c r="AN109" s="22">
        <f t="shared" si="49"/>
        <v>2247.6726400419348</v>
      </c>
      <c r="AO109" s="23">
        <f t="shared" si="49"/>
        <v>5544.9973768520931</v>
      </c>
    </row>
    <row r="110" spans="1:41" x14ac:dyDescent="0.25">
      <c r="A110" s="7">
        <v>89</v>
      </c>
      <c r="B110" s="56">
        <f t="shared" si="50"/>
        <v>273753.6112133353</v>
      </c>
      <c r="C110" s="57">
        <f t="shared" si="51"/>
        <v>1170.4713984208247</v>
      </c>
      <c r="D110" s="57">
        <f t="shared" si="52"/>
        <v>250.94081027889069</v>
      </c>
      <c r="E110" s="58">
        <f t="shared" si="38"/>
        <v>1421.4122086997154</v>
      </c>
      <c r="F110" s="56">
        <f t="shared" si="53"/>
        <v>0</v>
      </c>
      <c r="G110" s="57">
        <f t="shared" si="54"/>
        <v>0</v>
      </c>
      <c r="H110" s="57">
        <f t="shared" si="55"/>
        <v>0</v>
      </c>
      <c r="I110" s="58">
        <f t="shared" si="39"/>
        <v>0</v>
      </c>
      <c r="J110" s="56">
        <f t="shared" si="56"/>
        <v>298680.72952531488</v>
      </c>
      <c r="K110" s="57">
        <f t="shared" si="57"/>
        <v>971.46952642533392</v>
      </c>
      <c r="L110" s="57">
        <f t="shared" si="58"/>
        <v>995.60243175104961</v>
      </c>
      <c r="M110" s="58">
        <f t="shared" si="40"/>
        <v>1967.0719581763835</v>
      </c>
      <c r="N110" s="56">
        <f t="shared" si="59"/>
        <v>0</v>
      </c>
      <c r="O110" s="57">
        <f t="shared" si="60"/>
        <v>0</v>
      </c>
      <c r="P110" s="57">
        <f t="shared" si="61"/>
        <v>0</v>
      </c>
      <c r="Q110" s="58">
        <f t="shared" si="41"/>
        <v>0</v>
      </c>
      <c r="R110" s="84">
        <f t="shared" si="62"/>
        <v>341178.27823361888</v>
      </c>
      <c r="S110" s="85">
        <f t="shared" si="63"/>
        <v>1165.0040871445656</v>
      </c>
      <c r="T110" s="86">
        <f t="shared" si="42"/>
        <v>995.10331151472178</v>
      </c>
      <c r="U110" s="87">
        <f t="shared" si="64"/>
        <v>2160.1073986592874</v>
      </c>
      <c r="V110" s="84">
        <f t="shared" si="65"/>
        <v>0</v>
      </c>
      <c r="W110" s="85">
        <f t="shared" si="66"/>
        <v>0</v>
      </c>
      <c r="X110" s="86">
        <f t="shared" si="43"/>
        <v>0</v>
      </c>
      <c r="Y110" s="87">
        <f t="shared" si="67"/>
        <v>0</v>
      </c>
      <c r="Z110" s="101">
        <f t="shared" si="68"/>
        <v>0</v>
      </c>
      <c r="AA110" s="85">
        <f t="shared" si="69"/>
        <v>0</v>
      </c>
      <c r="AB110" s="86">
        <f t="shared" si="44"/>
        <v>0</v>
      </c>
      <c r="AC110" s="87">
        <f t="shared" si="70"/>
        <v>0</v>
      </c>
      <c r="AD110" s="132">
        <f t="shared" si="73"/>
        <v>0</v>
      </c>
      <c r="AE110" s="132">
        <f t="shared" si="45"/>
        <v>0</v>
      </c>
      <c r="AF110" s="132">
        <f t="shared" si="71"/>
        <v>0</v>
      </c>
      <c r="AG110" s="133">
        <f t="shared" si="46"/>
        <v>0</v>
      </c>
      <c r="AH110" s="124">
        <f t="shared" si="72"/>
        <v>0</v>
      </c>
      <c r="AI110" s="125">
        <f t="shared" si="47"/>
        <v>0</v>
      </c>
      <c r="AJ110" s="125">
        <v>0</v>
      </c>
      <c r="AK110" s="126">
        <f t="shared" si="48"/>
        <v>0</v>
      </c>
      <c r="AL110" s="22">
        <f t="shared" si="49"/>
        <v>913612.61897226912</v>
      </c>
      <c r="AM110" s="22">
        <f t="shared" si="49"/>
        <v>3306.9450119907242</v>
      </c>
      <c r="AN110" s="22">
        <f t="shared" si="49"/>
        <v>2241.6465535446623</v>
      </c>
      <c r="AO110" s="23">
        <f t="shared" si="49"/>
        <v>5548.5915655353865</v>
      </c>
    </row>
    <row r="111" spans="1:41" x14ac:dyDescent="0.25">
      <c r="A111" s="7">
        <v>90</v>
      </c>
      <c r="B111" s="56">
        <f t="shared" si="50"/>
        <v>272583.1398149145</v>
      </c>
      <c r="C111" s="57">
        <f t="shared" si="51"/>
        <v>1171.5443305360438</v>
      </c>
      <c r="D111" s="57">
        <f t="shared" si="52"/>
        <v>249.86787816367161</v>
      </c>
      <c r="E111" s="58">
        <f t="shared" si="38"/>
        <v>1421.4122086997154</v>
      </c>
      <c r="F111" s="56">
        <f t="shared" si="53"/>
        <v>0</v>
      </c>
      <c r="G111" s="57">
        <f t="shared" si="54"/>
        <v>0</v>
      </c>
      <c r="H111" s="57">
        <f t="shared" si="55"/>
        <v>0</v>
      </c>
      <c r="I111" s="58">
        <f t="shared" si="39"/>
        <v>0</v>
      </c>
      <c r="J111" s="56">
        <f t="shared" si="56"/>
        <v>297709.25999888952</v>
      </c>
      <c r="K111" s="57">
        <f t="shared" si="57"/>
        <v>974.70775818008508</v>
      </c>
      <c r="L111" s="57">
        <f t="shared" si="58"/>
        <v>992.36419999629845</v>
      </c>
      <c r="M111" s="58">
        <f t="shared" si="40"/>
        <v>1967.0719581763835</v>
      </c>
      <c r="N111" s="56">
        <f t="shared" si="59"/>
        <v>0</v>
      </c>
      <c r="O111" s="57">
        <f t="shared" si="60"/>
        <v>0</v>
      </c>
      <c r="P111" s="57">
        <f t="shared" si="61"/>
        <v>0</v>
      </c>
      <c r="Q111" s="58">
        <f t="shared" si="41"/>
        <v>0</v>
      </c>
      <c r="R111" s="84">
        <f t="shared" si="62"/>
        <v>340579.96293671842</v>
      </c>
      <c r="S111" s="85">
        <f t="shared" si="63"/>
        <v>1170.3493524249573</v>
      </c>
      <c r="T111" s="86">
        <f t="shared" si="42"/>
        <v>993.35822523209549</v>
      </c>
      <c r="U111" s="87">
        <f t="shared" si="64"/>
        <v>2163.7075776570528</v>
      </c>
      <c r="V111" s="84">
        <f t="shared" si="65"/>
        <v>0</v>
      </c>
      <c r="W111" s="85">
        <f t="shared" si="66"/>
        <v>0</v>
      </c>
      <c r="X111" s="86">
        <f t="shared" si="43"/>
        <v>0</v>
      </c>
      <c r="Y111" s="87">
        <f t="shared" si="67"/>
        <v>0</v>
      </c>
      <c r="Z111" s="101">
        <f t="shared" si="68"/>
        <v>0</v>
      </c>
      <c r="AA111" s="85">
        <f t="shared" si="69"/>
        <v>0</v>
      </c>
      <c r="AB111" s="86">
        <f t="shared" si="44"/>
        <v>0</v>
      </c>
      <c r="AC111" s="87">
        <f t="shared" si="70"/>
        <v>0</v>
      </c>
      <c r="AD111" s="132">
        <f t="shared" si="73"/>
        <v>0</v>
      </c>
      <c r="AE111" s="132">
        <f t="shared" si="45"/>
        <v>0</v>
      </c>
      <c r="AF111" s="132">
        <f t="shared" si="71"/>
        <v>0</v>
      </c>
      <c r="AG111" s="133">
        <f t="shared" si="46"/>
        <v>0</v>
      </c>
      <c r="AH111" s="124">
        <f t="shared" si="72"/>
        <v>0</v>
      </c>
      <c r="AI111" s="125">
        <f t="shared" si="47"/>
        <v>0</v>
      </c>
      <c r="AJ111" s="125">
        <v>0</v>
      </c>
      <c r="AK111" s="126">
        <f t="shared" si="48"/>
        <v>0</v>
      </c>
      <c r="AL111" s="22">
        <f t="shared" si="49"/>
        <v>910872.36275052256</v>
      </c>
      <c r="AM111" s="22">
        <f t="shared" si="49"/>
        <v>3316.6014411410861</v>
      </c>
      <c r="AN111" s="22">
        <f t="shared" si="49"/>
        <v>2235.5903033920658</v>
      </c>
      <c r="AO111" s="23">
        <f t="shared" si="49"/>
        <v>5552.1917445331519</v>
      </c>
    </row>
    <row r="112" spans="1:41" x14ac:dyDescent="0.25">
      <c r="A112" s="7">
        <v>91</v>
      </c>
      <c r="B112" s="56">
        <f t="shared" si="50"/>
        <v>271411.59548437846</v>
      </c>
      <c r="C112" s="57">
        <f t="shared" si="51"/>
        <v>1172.6182461723686</v>
      </c>
      <c r="D112" s="57">
        <f t="shared" si="52"/>
        <v>248.79396252734691</v>
      </c>
      <c r="E112" s="58">
        <f t="shared" si="38"/>
        <v>1421.4122086997154</v>
      </c>
      <c r="F112" s="56">
        <f t="shared" si="53"/>
        <v>0</v>
      </c>
      <c r="G112" s="57">
        <f t="shared" si="54"/>
        <v>0</v>
      </c>
      <c r="H112" s="57">
        <f t="shared" si="55"/>
        <v>0</v>
      </c>
      <c r="I112" s="58">
        <f t="shared" si="39"/>
        <v>0</v>
      </c>
      <c r="J112" s="56">
        <f t="shared" si="56"/>
        <v>296734.55224070942</v>
      </c>
      <c r="K112" s="57">
        <f t="shared" si="57"/>
        <v>977.95678404068542</v>
      </c>
      <c r="L112" s="57">
        <f t="shared" si="58"/>
        <v>989.11517413569811</v>
      </c>
      <c r="M112" s="58">
        <f t="shared" si="40"/>
        <v>1967.0719581763835</v>
      </c>
      <c r="N112" s="56">
        <f t="shared" si="59"/>
        <v>0</v>
      </c>
      <c r="O112" s="57">
        <f t="shared" si="60"/>
        <v>0</v>
      </c>
      <c r="P112" s="57">
        <f t="shared" si="61"/>
        <v>0</v>
      </c>
      <c r="Q112" s="58">
        <f t="shared" si="41"/>
        <v>0</v>
      </c>
      <c r="R112" s="84">
        <f t="shared" si="62"/>
        <v>339975.2962736006</v>
      </c>
      <c r="S112" s="85">
        <f t="shared" si="63"/>
        <v>1175.7191428218125</v>
      </c>
      <c r="T112" s="86">
        <f t="shared" si="42"/>
        <v>991.59461413133511</v>
      </c>
      <c r="U112" s="87">
        <f t="shared" si="64"/>
        <v>2167.3137569531477</v>
      </c>
      <c r="V112" s="84">
        <f t="shared" si="65"/>
        <v>0</v>
      </c>
      <c r="W112" s="85">
        <f t="shared" si="66"/>
        <v>0</v>
      </c>
      <c r="X112" s="86">
        <f t="shared" si="43"/>
        <v>0</v>
      </c>
      <c r="Y112" s="87">
        <f t="shared" si="67"/>
        <v>0</v>
      </c>
      <c r="Z112" s="101">
        <f t="shared" si="68"/>
        <v>0</v>
      </c>
      <c r="AA112" s="85">
        <f t="shared" si="69"/>
        <v>0</v>
      </c>
      <c r="AB112" s="86">
        <f t="shared" si="44"/>
        <v>0</v>
      </c>
      <c r="AC112" s="87">
        <f t="shared" si="70"/>
        <v>0</v>
      </c>
      <c r="AD112" s="132">
        <f t="shared" si="73"/>
        <v>0</v>
      </c>
      <c r="AE112" s="132">
        <f t="shared" si="45"/>
        <v>0</v>
      </c>
      <c r="AF112" s="132">
        <f t="shared" si="71"/>
        <v>0</v>
      </c>
      <c r="AG112" s="133">
        <f t="shared" si="46"/>
        <v>0</v>
      </c>
      <c r="AH112" s="124">
        <f t="shared" si="72"/>
        <v>0</v>
      </c>
      <c r="AI112" s="125">
        <f t="shared" si="47"/>
        <v>0</v>
      </c>
      <c r="AJ112" s="125">
        <v>0</v>
      </c>
      <c r="AK112" s="126">
        <f t="shared" si="48"/>
        <v>0</v>
      </c>
      <c r="AL112" s="22">
        <f t="shared" si="49"/>
        <v>908121.44399868837</v>
      </c>
      <c r="AM112" s="22">
        <f t="shared" si="49"/>
        <v>3326.2941730348666</v>
      </c>
      <c r="AN112" s="22">
        <f t="shared" si="49"/>
        <v>2229.5037507943803</v>
      </c>
      <c r="AO112" s="23">
        <f t="shared" si="49"/>
        <v>5555.7979238292464</v>
      </c>
    </row>
    <row r="113" spans="1:41" x14ac:dyDescent="0.25">
      <c r="A113" s="7">
        <v>92</v>
      </c>
      <c r="B113" s="56">
        <f t="shared" si="50"/>
        <v>270238.97723820608</v>
      </c>
      <c r="C113" s="57">
        <f t="shared" si="51"/>
        <v>1173.6931462313598</v>
      </c>
      <c r="D113" s="57">
        <f t="shared" si="52"/>
        <v>247.71906246835556</v>
      </c>
      <c r="E113" s="58">
        <f t="shared" si="38"/>
        <v>1421.4122086997154</v>
      </c>
      <c r="F113" s="56">
        <f t="shared" si="53"/>
        <v>0</v>
      </c>
      <c r="G113" s="57">
        <f t="shared" si="54"/>
        <v>0</v>
      </c>
      <c r="H113" s="57">
        <f t="shared" si="55"/>
        <v>0</v>
      </c>
      <c r="I113" s="58">
        <f t="shared" si="39"/>
        <v>0</v>
      </c>
      <c r="J113" s="56">
        <f t="shared" si="56"/>
        <v>295756.59545666876</v>
      </c>
      <c r="K113" s="57">
        <f t="shared" si="57"/>
        <v>981.21663998748761</v>
      </c>
      <c r="L113" s="57">
        <f t="shared" si="58"/>
        <v>985.85531818889592</v>
      </c>
      <c r="M113" s="58">
        <f t="shared" si="40"/>
        <v>1967.0719581763835</v>
      </c>
      <c r="N113" s="56">
        <f t="shared" si="59"/>
        <v>0</v>
      </c>
      <c r="O113" s="57">
        <f t="shared" si="60"/>
        <v>0</v>
      </c>
      <c r="P113" s="57">
        <f t="shared" si="61"/>
        <v>0</v>
      </c>
      <c r="Q113" s="58">
        <f t="shared" si="41"/>
        <v>0</v>
      </c>
      <c r="R113" s="84">
        <f t="shared" si="62"/>
        <v>339364.24309266347</v>
      </c>
      <c r="S113" s="85">
        <f t="shared" si="63"/>
        <v>1181.1135708611343</v>
      </c>
      <c r="T113" s="86">
        <f t="shared" si="42"/>
        <v>989.81237568693518</v>
      </c>
      <c r="U113" s="87">
        <f t="shared" si="64"/>
        <v>2170.9259465480695</v>
      </c>
      <c r="V113" s="84">
        <f t="shared" si="65"/>
        <v>0</v>
      </c>
      <c r="W113" s="85">
        <f t="shared" si="66"/>
        <v>0</v>
      </c>
      <c r="X113" s="86">
        <f t="shared" si="43"/>
        <v>0</v>
      </c>
      <c r="Y113" s="87">
        <f t="shared" si="67"/>
        <v>0</v>
      </c>
      <c r="Z113" s="101">
        <f t="shared" si="68"/>
        <v>0</v>
      </c>
      <c r="AA113" s="85">
        <f t="shared" si="69"/>
        <v>0</v>
      </c>
      <c r="AB113" s="86">
        <f t="shared" si="44"/>
        <v>0</v>
      </c>
      <c r="AC113" s="87">
        <f t="shared" si="70"/>
        <v>0</v>
      </c>
      <c r="AD113" s="132">
        <f t="shared" si="73"/>
        <v>0</v>
      </c>
      <c r="AE113" s="132">
        <f t="shared" si="45"/>
        <v>0</v>
      </c>
      <c r="AF113" s="132">
        <f t="shared" si="71"/>
        <v>0</v>
      </c>
      <c r="AG113" s="133">
        <f t="shared" si="46"/>
        <v>0</v>
      </c>
      <c r="AH113" s="124">
        <f t="shared" si="72"/>
        <v>0</v>
      </c>
      <c r="AI113" s="125">
        <f t="shared" si="47"/>
        <v>0</v>
      </c>
      <c r="AJ113" s="125">
        <v>0</v>
      </c>
      <c r="AK113" s="126">
        <f t="shared" si="48"/>
        <v>0</v>
      </c>
      <c r="AL113" s="22">
        <f t="shared" si="49"/>
        <v>905359.8157875383</v>
      </c>
      <c r="AM113" s="22">
        <f t="shared" si="49"/>
        <v>3336.0233570799819</v>
      </c>
      <c r="AN113" s="22">
        <f t="shared" si="49"/>
        <v>2223.3867563441863</v>
      </c>
      <c r="AO113" s="23">
        <f t="shared" si="49"/>
        <v>5559.4101134241682</v>
      </c>
    </row>
    <row r="114" spans="1:41" x14ac:dyDescent="0.25">
      <c r="A114" s="7">
        <v>93</v>
      </c>
      <c r="B114" s="56">
        <f t="shared" si="50"/>
        <v>269065.28409197473</v>
      </c>
      <c r="C114" s="57">
        <f t="shared" si="51"/>
        <v>1174.7690316154053</v>
      </c>
      <c r="D114" s="57">
        <f t="shared" si="52"/>
        <v>246.64317708431017</v>
      </c>
      <c r="E114" s="58">
        <f t="shared" si="38"/>
        <v>1421.4122086997154</v>
      </c>
      <c r="F114" s="56">
        <f t="shared" si="53"/>
        <v>0</v>
      </c>
      <c r="G114" s="57">
        <f t="shared" si="54"/>
        <v>0</v>
      </c>
      <c r="H114" s="57">
        <f t="shared" si="55"/>
        <v>0</v>
      </c>
      <c r="I114" s="58">
        <f t="shared" si="39"/>
        <v>0</v>
      </c>
      <c r="J114" s="56">
        <f t="shared" si="56"/>
        <v>294775.37881668127</v>
      </c>
      <c r="K114" s="57">
        <f t="shared" si="57"/>
        <v>984.48736212077927</v>
      </c>
      <c r="L114" s="57">
        <f t="shared" si="58"/>
        <v>982.58459605560427</v>
      </c>
      <c r="M114" s="58">
        <f t="shared" si="40"/>
        <v>1967.0719581763835</v>
      </c>
      <c r="N114" s="56">
        <f t="shared" si="59"/>
        <v>0</v>
      </c>
      <c r="O114" s="57">
        <f t="shared" si="60"/>
        <v>0</v>
      </c>
      <c r="P114" s="57">
        <f t="shared" si="61"/>
        <v>0</v>
      </c>
      <c r="Q114" s="58">
        <f t="shared" si="41"/>
        <v>0</v>
      </c>
      <c r="R114" s="84">
        <f t="shared" si="62"/>
        <v>338746.76807100535</v>
      </c>
      <c r="S114" s="85">
        <f t="shared" si="63"/>
        <v>1186.5327495852175</v>
      </c>
      <c r="T114" s="86">
        <f t="shared" si="42"/>
        <v>988.01140687376562</v>
      </c>
      <c r="U114" s="87">
        <f t="shared" si="64"/>
        <v>2174.5441564589833</v>
      </c>
      <c r="V114" s="84">
        <f t="shared" si="65"/>
        <v>0</v>
      </c>
      <c r="W114" s="85">
        <f t="shared" si="66"/>
        <v>0</v>
      </c>
      <c r="X114" s="86">
        <f t="shared" si="43"/>
        <v>0</v>
      </c>
      <c r="Y114" s="87">
        <f t="shared" si="67"/>
        <v>0</v>
      </c>
      <c r="Z114" s="101">
        <f t="shared" si="68"/>
        <v>0</v>
      </c>
      <c r="AA114" s="85">
        <f t="shared" si="69"/>
        <v>0</v>
      </c>
      <c r="AB114" s="86">
        <f t="shared" si="44"/>
        <v>0</v>
      </c>
      <c r="AC114" s="87">
        <f t="shared" si="70"/>
        <v>0</v>
      </c>
      <c r="AD114" s="132">
        <f t="shared" si="73"/>
        <v>0</v>
      </c>
      <c r="AE114" s="132">
        <f t="shared" si="45"/>
        <v>0</v>
      </c>
      <c r="AF114" s="132">
        <f t="shared" si="71"/>
        <v>0</v>
      </c>
      <c r="AG114" s="133">
        <f t="shared" si="46"/>
        <v>0</v>
      </c>
      <c r="AH114" s="124">
        <f t="shared" si="72"/>
        <v>0</v>
      </c>
      <c r="AI114" s="125">
        <f t="shared" si="47"/>
        <v>0</v>
      </c>
      <c r="AJ114" s="125">
        <v>0</v>
      </c>
      <c r="AK114" s="126">
        <f t="shared" si="48"/>
        <v>0</v>
      </c>
      <c r="AL114" s="22">
        <f t="shared" si="49"/>
        <v>902587.43097966141</v>
      </c>
      <c r="AM114" s="22">
        <f t="shared" si="49"/>
        <v>3345.7891433214022</v>
      </c>
      <c r="AN114" s="22">
        <f t="shared" si="49"/>
        <v>2217.2391800136802</v>
      </c>
      <c r="AO114" s="23">
        <f t="shared" si="49"/>
        <v>5563.028323335082</v>
      </c>
    </row>
    <row r="115" spans="1:41" x14ac:dyDescent="0.25">
      <c r="A115" s="7">
        <v>94</v>
      </c>
      <c r="B115" s="56">
        <f t="shared" si="50"/>
        <v>267890.51506035932</v>
      </c>
      <c r="C115" s="57">
        <f t="shared" si="51"/>
        <v>1175.8459032277194</v>
      </c>
      <c r="D115" s="57">
        <f t="shared" si="52"/>
        <v>245.56630547199603</v>
      </c>
      <c r="E115" s="58">
        <f t="shared" si="38"/>
        <v>1421.4122086997154</v>
      </c>
      <c r="F115" s="56">
        <f t="shared" si="53"/>
        <v>0</v>
      </c>
      <c r="G115" s="57">
        <f t="shared" si="54"/>
        <v>0</v>
      </c>
      <c r="H115" s="57">
        <f t="shared" si="55"/>
        <v>0</v>
      </c>
      <c r="I115" s="58">
        <f t="shared" si="39"/>
        <v>0</v>
      </c>
      <c r="J115" s="56">
        <f t="shared" si="56"/>
        <v>293790.89145456051</v>
      </c>
      <c r="K115" s="57">
        <f t="shared" si="57"/>
        <v>987.76898666118177</v>
      </c>
      <c r="L115" s="57">
        <f t="shared" si="58"/>
        <v>979.30297151520176</v>
      </c>
      <c r="M115" s="58">
        <f t="shared" si="40"/>
        <v>1967.0719581763835</v>
      </c>
      <c r="N115" s="56">
        <f t="shared" si="59"/>
        <v>0</v>
      </c>
      <c r="O115" s="57">
        <f t="shared" si="60"/>
        <v>0</v>
      </c>
      <c r="P115" s="57">
        <f t="shared" si="61"/>
        <v>0</v>
      </c>
      <c r="Q115" s="58">
        <f t="shared" si="41"/>
        <v>0</v>
      </c>
      <c r="R115" s="84">
        <f t="shared" si="62"/>
        <v>338122.83571362251</v>
      </c>
      <c r="S115" s="85">
        <f t="shared" si="63"/>
        <v>1191.9767925550159</v>
      </c>
      <c r="T115" s="86">
        <f t="shared" si="42"/>
        <v>986.19160416473233</v>
      </c>
      <c r="U115" s="87">
        <f t="shared" si="64"/>
        <v>2178.1683967197482</v>
      </c>
      <c r="V115" s="84">
        <f t="shared" si="65"/>
        <v>0</v>
      </c>
      <c r="W115" s="85">
        <f t="shared" si="66"/>
        <v>0</v>
      </c>
      <c r="X115" s="86">
        <f t="shared" si="43"/>
        <v>0</v>
      </c>
      <c r="Y115" s="87">
        <f t="shared" si="67"/>
        <v>0</v>
      </c>
      <c r="Z115" s="101">
        <f t="shared" si="68"/>
        <v>0</v>
      </c>
      <c r="AA115" s="85">
        <f t="shared" si="69"/>
        <v>0</v>
      </c>
      <c r="AB115" s="86">
        <f t="shared" si="44"/>
        <v>0</v>
      </c>
      <c r="AC115" s="87">
        <f t="shared" si="70"/>
        <v>0</v>
      </c>
      <c r="AD115" s="132">
        <f t="shared" si="73"/>
        <v>0</v>
      </c>
      <c r="AE115" s="132">
        <f t="shared" si="45"/>
        <v>0</v>
      </c>
      <c r="AF115" s="132">
        <f t="shared" si="71"/>
        <v>0</v>
      </c>
      <c r="AG115" s="133">
        <f t="shared" si="46"/>
        <v>0</v>
      </c>
      <c r="AH115" s="124">
        <f t="shared" si="72"/>
        <v>0</v>
      </c>
      <c r="AI115" s="125">
        <f t="shared" si="47"/>
        <v>0</v>
      </c>
      <c r="AJ115" s="125">
        <v>0</v>
      </c>
      <c r="AK115" s="126">
        <f t="shared" si="48"/>
        <v>0</v>
      </c>
      <c r="AL115" s="22">
        <f t="shared" si="49"/>
        <v>899804.24222854234</v>
      </c>
      <c r="AM115" s="22">
        <f t="shared" si="49"/>
        <v>3355.5916824439173</v>
      </c>
      <c r="AN115" s="22">
        <f t="shared" si="49"/>
        <v>2211.0608811519301</v>
      </c>
      <c r="AO115" s="23">
        <f t="shared" si="49"/>
        <v>5566.6525635958478</v>
      </c>
    </row>
    <row r="116" spans="1:41" x14ac:dyDescent="0.25">
      <c r="A116" s="7">
        <v>95</v>
      </c>
      <c r="B116" s="56">
        <f t="shared" si="50"/>
        <v>266714.66915713158</v>
      </c>
      <c r="C116" s="57">
        <f t="shared" si="51"/>
        <v>1176.9237619723449</v>
      </c>
      <c r="D116" s="57">
        <f t="shared" si="52"/>
        <v>244.48844672737062</v>
      </c>
      <c r="E116" s="58">
        <f t="shared" si="38"/>
        <v>1421.4122086997154</v>
      </c>
      <c r="F116" s="56">
        <f t="shared" si="53"/>
        <v>0</v>
      </c>
      <c r="G116" s="57">
        <f t="shared" si="54"/>
        <v>0</v>
      </c>
      <c r="H116" s="57">
        <f t="shared" si="55"/>
        <v>0</v>
      </c>
      <c r="I116" s="58">
        <f t="shared" si="39"/>
        <v>0</v>
      </c>
      <c r="J116" s="56">
        <f t="shared" si="56"/>
        <v>292803.12246789935</v>
      </c>
      <c r="K116" s="57">
        <f t="shared" si="57"/>
        <v>991.06154995005227</v>
      </c>
      <c r="L116" s="57">
        <f t="shared" si="58"/>
        <v>976.01040822633126</v>
      </c>
      <c r="M116" s="58">
        <f t="shared" si="40"/>
        <v>1967.0719581763835</v>
      </c>
      <c r="N116" s="56">
        <f t="shared" si="59"/>
        <v>0</v>
      </c>
      <c r="O116" s="57">
        <f t="shared" si="60"/>
        <v>0</v>
      </c>
      <c r="P116" s="57">
        <f t="shared" si="61"/>
        <v>0</v>
      </c>
      <c r="Q116" s="58">
        <f t="shared" si="41"/>
        <v>0</v>
      </c>
      <c r="R116" s="84">
        <f t="shared" si="62"/>
        <v>337492.4103526026</v>
      </c>
      <c r="S116" s="85">
        <f t="shared" si="63"/>
        <v>1197.4458138525238</v>
      </c>
      <c r="T116" s="86">
        <f t="shared" si="42"/>
        <v>984.35286352842434</v>
      </c>
      <c r="U116" s="87">
        <f t="shared" si="64"/>
        <v>2181.798677380948</v>
      </c>
      <c r="V116" s="84">
        <f t="shared" si="65"/>
        <v>0</v>
      </c>
      <c r="W116" s="85">
        <f t="shared" si="66"/>
        <v>0</v>
      </c>
      <c r="X116" s="86">
        <f t="shared" si="43"/>
        <v>0</v>
      </c>
      <c r="Y116" s="87">
        <f t="shared" si="67"/>
        <v>0</v>
      </c>
      <c r="Z116" s="101">
        <f t="shared" si="68"/>
        <v>0</v>
      </c>
      <c r="AA116" s="85">
        <f t="shared" si="69"/>
        <v>0</v>
      </c>
      <c r="AB116" s="86">
        <f t="shared" si="44"/>
        <v>0</v>
      </c>
      <c r="AC116" s="87">
        <f t="shared" si="70"/>
        <v>0</v>
      </c>
      <c r="AD116" s="132">
        <f t="shared" si="73"/>
        <v>0</v>
      </c>
      <c r="AE116" s="132">
        <f t="shared" si="45"/>
        <v>0</v>
      </c>
      <c r="AF116" s="132">
        <f t="shared" si="71"/>
        <v>0</v>
      </c>
      <c r="AG116" s="133">
        <f t="shared" si="46"/>
        <v>0</v>
      </c>
      <c r="AH116" s="124">
        <f t="shared" si="72"/>
        <v>0</v>
      </c>
      <c r="AI116" s="125">
        <f t="shared" si="47"/>
        <v>0</v>
      </c>
      <c r="AJ116" s="125">
        <v>0</v>
      </c>
      <c r="AK116" s="126">
        <f t="shared" si="48"/>
        <v>0</v>
      </c>
      <c r="AL116" s="22">
        <f t="shared" si="49"/>
        <v>897010.20197763352</v>
      </c>
      <c r="AM116" s="22">
        <f t="shared" si="49"/>
        <v>3365.4311257749209</v>
      </c>
      <c r="AN116" s="22">
        <f t="shared" si="49"/>
        <v>2204.8517184821262</v>
      </c>
      <c r="AO116" s="23">
        <f t="shared" si="49"/>
        <v>5570.2828442570471</v>
      </c>
    </row>
    <row r="117" spans="1:41" x14ac:dyDescent="0.25">
      <c r="A117" s="7">
        <v>96</v>
      </c>
      <c r="B117" s="56">
        <f t="shared" si="50"/>
        <v>265537.74539515923</v>
      </c>
      <c r="C117" s="57">
        <f t="shared" si="51"/>
        <v>1178.0026087541528</v>
      </c>
      <c r="D117" s="57">
        <f t="shared" si="52"/>
        <v>243.40959994556263</v>
      </c>
      <c r="E117" s="58">
        <f t="shared" si="38"/>
        <v>1421.4122086997154</v>
      </c>
      <c r="F117" s="56">
        <f t="shared" si="53"/>
        <v>0</v>
      </c>
      <c r="G117" s="57">
        <f t="shared" si="54"/>
        <v>0</v>
      </c>
      <c r="H117" s="57">
        <f t="shared" si="55"/>
        <v>0</v>
      </c>
      <c r="I117" s="58">
        <f t="shared" si="39"/>
        <v>0</v>
      </c>
      <c r="J117" s="56">
        <f t="shared" si="56"/>
        <v>291812.0609179493</v>
      </c>
      <c r="K117" s="57">
        <f t="shared" si="57"/>
        <v>994.36508844988577</v>
      </c>
      <c r="L117" s="57">
        <f t="shared" si="58"/>
        <v>972.70686972649776</v>
      </c>
      <c r="M117" s="58">
        <f t="shared" si="40"/>
        <v>1967.0719581763835</v>
      </c>
      <c r="N117" s="56">
        <f t="shared" si="59"/>
        <v>0</v>
      </c>
      <c r="O117" s="57">
        <f t="shared" si="60"/>
        <v>0</v>
      </c>
      <c r="P117" s="57">
        <f t="shared" si="61"/>
        <v>0</v>
      </c>
      <c r="Q117" s="58">
        <f t="shared" si="41"/>
        <v>0</v>
      </c>
      <c r="R117" s="84">
        <f t="shared" si="62"/>
        <v>336855.45614631468</v>
      </c>
      <c r="S117" s="85">
        <f t="shared" si="63"/>
        <v>1202.9399280831651</v>
      </c>
      <c r="T117" s="86">
        <f t="shared" si="42"/>
        <v>982.4950804267512</v>
      </c>
      <c r="U117" s="87">
        <f t="shared" si="64"/>
        <v>2185.4350085099163</v>
      </c>
      <c r="V117" s="84">
        <f t="shared" si="65"/>
        <v>0</v>
      </c>
      <c r="W117" s="85">
        <f t="shared" si="66"/>
        <v>0</v>
      </c>
      <c r="X117" s="86">
        <f t="shared" si="43"/>
        <v>0</v>
      </c>
      <c r="Y117" s="87">
        <f t="shared" si="67"/>
        <v>0</v>
      </c>
      <c r="Z117" s="101">
        <f t="shared" si="68"/>
        <v>0</v>
      </c>
      <c r="AA117" s="85">
        <f t="shared" si="69"/>
        <v>0</v>
      </c>
      <c r="AB117" s="86">
        <f t="shared" si="44"/>
        <v>0</v>
      </c>
      <c r="AC117" s="87">
        <f t="shared" si="70"/>
        <v>0</v>
      </c>
      <c r="AD117" s="132">
        <f t="shared" si="73"/>
        <v>0</v>
      </c>
      <c r="AE117" s="132">
        <f t="shared" si="45"/>
        <v>0</v>
      </c>
      <c r="AF117" s="132">
        <f t="shared" si="71"/>
        <v>0</v>
      </c>
      <c r="AG117" s="133">
        <f t="shared" si="46"/>
        <v>0</v>
      </c>
      <c r="AH117" s="124">
        <f t="shared" si="72"/>
        <v>0</v>
      </c>
      <c r="AI117" s="125">
        <f t="shared" si="47"/>
        <v>0</v>
      </c>
      <c r="AJ117" s="125">
        <v>0</v>
      </c>
      <c r="AK117" s="126">
        <f t="shared" si="48"/>
        <v>0</v>
      </c>
      <c r="AL117" s="22">
        <f t="shared" si="49"/>
        <v>894205.26245942316</v>
      </c>
      <c r="AM117" s="22">
        <f t="shared" si="49"/>
        <v>3375.3076252872033</v>
      </c>
      <c r="AN117" s="22">
        <f t="shared" si="49"/>
        <v>2198.6115500988117</v>
      </c>
      <c r="AO117" s="23">
        <f t="shared" si="49"/>
        <v>5573.9191753860159</v>
      </c>
    </row>
    <row r="118" spans="1:41" x14ac:dyDescent="0.25">
      <c r="A118" s="7">
        <v>97</v>
      </c>
      <c r="B118" s="56">
        <f t="shared" si="50"/>
        <v>264359.74278640508</v>
      </c>
      <c r="C118" s="57">
        <f t="shared" si="51"/>
        <v>1179.0824444788441</v>
      </c>
      <c r="D118" s="57">
        <f t="shared" si="52"/>
        <v>242.32976422087131</v>
      </c>
      <c r="E118" s="58">
        <f t="shared" si="38"/>
        <v>1421.4122086997154</v>
      </c>
      <c r="F118" s="56">
        <f t="shared" si="53"/>
        <v>0</v>
      </c>
      <c r="G118" s="57">
        <f t="shared" si="54"/>
        <v>0</v>
      </c>
      <c r="H118" s="57">
        <f t="shared" si="55"/>
        <v>0</v>
      </c>
      <c r="I118" s="58">
        <f t="shared" si="39"/>
        <v>0</v>
      </c>
      <c r="J118" s="56">
        <f t="shared" si="56"/>
        <v>290817.6958294994</v>
      </c>
      <c r="K118" s="57">
        <f t="shared" si="57"/>
        <v>997.67963874471877</v>
      </c>
      <c r="L118" s="57">
        <f t="shared" si="58"/>
        <v>969.39231943166476</v>
      </c>
      <c r="M118" s="58">
        <f t="shared" si="40"/>
        <v>1967.0719581763835</v>
      </c>
      <c r="N118" s="56">
        <f t="shared" si="59"/>
        <v>0</v>
      </c>
      <c r="O118" s="57">
        <f t="shared" si="60"/>
        <v>0</v>
      </c>
      <c r="P118" s="57">
        <f t="shared" si="61"/>
        <v>0</v>
      </c>
      <c r="Q118" s="58">
        <f t="shared" si="41"/>
        <v>0</v>
      </c>
      <c r="R118" s="84">
        <f t="shared" si="62"/>
        <v>336211.93707859528</v>
      </c>
      <c r="S118" s="85">
        <f t="shared" si="63"/>
        <v>1208.4592503781964</v>
      </c>
      <c r="T118" s="86">
        <f t="shared" si="42"/>
        <v>980.61814981256964</v>
      </c>
      <c r="U118" s="87">
        <f t="shared" si="64"/>
        <v>2189.0774001907662</v>
      </c>
      <c r="V118" s="84">
        <f t="shared" si="65"/>
        <v>0</v>
      </c>
      <c r="W118" s="85">
        <f t="shared" si="66"/>
        <v>0</v>
      </c>
      <c r="X118" s="86">
        <f t="shared" si="43"/>
        <v>0</v>
      </c>
      <c r="Y118" s="87">
        <f t="shared" si="67"/>
        <v>0</v>
      </c>
      <c r="Z118" s="101">
        <f t="shared" si="68"/>
        <v>0</v>
      </c>
      <c r="AA118" s="85">
        <f t="shared" si="69"/>
        <v>0</v>
      </c>
      <c r="AB118" s="86">
        <f t="shared" si="44"/>
        <v>0</v>
      </c>
      <c r="AC118" s="87">
        <f t="shared" si="70"/>
        <v>0</v>
      </c>
      <c r="AD118" s="132">
        <f t="shared" si="73"/>
        <v>0</v>
      </c>
      <c r="AE118" s="132">
        <f t="shared" si="45"/>
        <v>0</v>
      </c>
      <c r="AF118" s="132">
        <f t="shared" si="71"/>
        <v>0</v>
      </c>
      <c r="AG118" s="133">
        <f t="shared" si="46"/>
        <v>0</v>
      </c>
      <c r="AH118" s="124">
        <f t="shared" si="72"/>
        <v>0</v>
      </c>
      <c r="AI118" s="125">
        <f t="shared" si="47"/>
        <v>0</v>
      </c>
      <c r="AJ118" s="125">
        <v>0</v>
      </c>
      <c r="AK118" s="126">
        <f t="shared" si="48"/>
        <v>0</v>
      </c>
      <c r="AL118" s="22">
        <f t="shared" si="49"/>
        <v>891389.3756944997</v>
      </c>
      <c r="AM118" s="22">
        <f t="shared" si="49"/>
        <v>3385.2213336017594</v>
      </c>
      <c r="AN118" s="22">
        <f t="shared" si="49"/>
        <v>2192.3402334651059</v>
      </c>
      <c r="AO118" s="23">
        <f t="shared" si="49"/>
        <v>5577.5615670668649</v>
      </c>
    </row>
    <row r="119" spans="1:41" x14ac:dyDescent="0.25">
      <c r="A119" s="7">
        <v>98</v>
      </c>
      <c r="B119" s="56">
        <f t="shared" si="50"/>
        <v>263180.66034192627</v>
      </c>
      <c r="C119" s="57">
        <f t="shared" si="51"/>
        <v>1180.1632700529497</v>
      </c>
      <c r="D119" s="57">
        <f t="shared" si="52"/>
        <v>241.24893864676574</v>
      </c>
      <c r="E119" s="58">
        <f t="shared" si="38"/>
        <v>1421.4122086997154</v>
      </c>
      <c r="F119" s="56">
        <f t="shared" si="53"/>
        <v>0</v>
      </c>
      <c r="G119" s="57">
        <f t="shared" si="54"/>
        <v>0</v>
      </c>
      <c r="H119" s="57">
        <f t="shared" si="55"/>
        <v>0</v>
      </c>
      <c r="I119" s="58">
        <f t="shared" si="39"/>
        <v>0</v>
      </c>
      <c r="J119" s="56">
        <f t="shared" si="56"/>
        <v>289820.01619075466</v>
      </c>
      <c r="K119" s="57">
        <f t="shared" si="57"/>
        <v>1001.0052375405346</v>
      </c>
      <c r="L119" s="57">
        <f t="shared" si="58"/>
        <v>966.06672063584892</v>
      </c>
      <c r="M119" s="58">
        <f t="shared" si="40"/>
        <v>1967.0719581763835</v>
      </c>
      <c r="N119" s="56">
        <f t="shared" si="59"/>
        <v>0</v>
      </c>
      <c r="O119" s="57">
        <f t="shared" si="60"/>
        <v>0</v>
      </c>
      <c r="P119" s="57">
        <f t="shared" si="61"/>
        <v>0</v>
      </c>
      <c r="Q119" s="58">
        <f t="shared" si="41"/>
        <v>0</v>
      </c>
      <c r="R119" s="84">
        <f t="shared" si="62"/>
        <v>335561.8169579308</v>
      </c>
      <c r="S119" s="85">
        <f t="shared" si="63"/>
        <v>1214.0038963971194</v>
      </c>
      <c r="T119" s="86">
        <f t="shared" si="42"/>
        <v>978.72196612729817</v>
      </c>
      <c r="U119" s="87">
        <f t="shared" si="64"/>
        <v>2192.7258625244176</v>
      </c>
      <c r="V119" s="84">
        <f t="shared" si="65"/>
        <v>0</v>
      </c>
      <c r="W119" s="85">
        <f t="shared" si="66"/>
        <v>0</v>
      </c>
      <c r="X119" s="86">
        <f t="shared" si="43"/>
        <v>0</v>
      </c>
      <c r="Y119" s="87">
        <f t="shared" si="67"/>
        <v>0</v>
      </c>
      <c r="Z119" s="101">
        <f t="shared" si="68"/>
        <v>0</v>
      </c>
      <c r="AA119" s="85">
        <f t="shared" si="69"/>
        <v>0</v>
      </c>
      <c r="AB119" s="86">
        <f t="shared" si="44"/>
        <v>0</v>
      </c>
      <c r="AC119" s="87">
        <f t="shared" si="70"/>
        <v>0</v>
      </c>
      <c r="AD119" s="132">
        <f t="shared" si="73"/>
        <v>0</v>
      </c>
      <c r="AE119" s="132">
        <f t="shared" si="45"/>
        <v>0</v>
      </c>
      <c r="AF119" s="132">
        <f t="shared" si="71"/>
        <v>0</v>
      </c>
      <c r="AG119" s="133">
        <f t="shared" si="46"/>
        <v>0</v>
      </c>
      <c r="AH119" s="124">
        <f t="shared" si="72"/>
        <v>0</v>
      </c>
      <c r="AI119" s="125">
        <f t="shared" si="47"/>
        <v>0</v>
      </c>
      <c r="AJ119" s="125">
        <v>0</v>
      </c>
      <c r="AK119" s="126">
        <f t="shared" si="48"/>
        <v>0</v>
      </c>
      <c r="AL119" s="22">
        <f t="shared" si="49"/>
        <v>888562.49349061167</v>
      </c>
      <c r="AM119" s="22">
        <f t="shared" si="49"/>
        <v>3395.1724039906039</v>
      </c>
      <c r="AN119" s="22">
        <f t="shared" si="49"/>
        <v>2186.0376254099128</v>
      </c>
      <c r="AO119" s="23">
        <f t="shared" si="49"/>
        <v>5581.2100294005168</v>
      </c>
    </row>
    <row r="120" spans="1:41" x14ac:dyDescent="0.25">
      <c r="A120" s="7">
        <v>99</v>
      </c>
      <c r="B120" s="56">
        <f t="shared" si="50"/>
        <v>262000.49707187331</v>
      </c>
      <c r="C120" s="57">
        <f t="shared" si="51"/>
        <v>1181.2450863838314</v>
      </c>
      <c r="D120" s="57">
        <f t="shared" si="52"/>
        <v>240.16712231588386</v>
      </c>
      <c r="E120" s="58">
        <f t="shared" si="38"/>
        <v>1421.4122086997154</v>
      </c>
      <c r="F120" s="56">
        <f t="shared" si="53"/>
        <v>0</v>
      </c>
      <c r="G120" s="57">
        <f t="shared" si="54"/>
        <v>0</v>
      </c>
      <c r="H120" s="57">
        <f t="shared" si="55"/>
        <v>0</v>
      </c>
      <c r="I120" s="58">
        <f t="shared" si="39"/>
        <v>0</v>
      </c>
      <c r="J120" s="56">
        <f t="shared" si="56"/>
        <v>288819.01095321414</v>
      </c>
      <c r="K120" s="57">
        <f t="shared" si="57"/>
        <v>1004.3419216656697</v>
      </c>
      <c r="L120" s="57">
        <f t="shared" si="58"/>
        <v>962.73003651071383</v>
      </c>
      <c r="M120" s="58">
        <f t="shared" si="40"/>
        <v>1967.0719581763835</v>
      </c>
      <c r="N120" s="56">
        <f t="shared" si="59"/>
        <v>0</v>
      </c>
      <c r="O120" s="57">
        <f t="shared" si="60"/>
        <v>0</v>
      </c>
      <c r="P120" s="57">
        <f t="shared" si="61"/>
        <v>0</v>
      </c>
      <c r="Q120" s="58">
        <f t="shared" si="41"/>
        <v>0</v>
      </c>
      <c r="R120" s="84">
        <f t="shared" si="62"/>
        <v>334905.05941663624</v>
      </c>
      <c r="S120" s="85">
        <f t="shared" si="63"/>
        <v>1219.5739823301024</v>
      </c>
      <c r="T120" s="86">
        <f t="shared" si="42"/>
        <v>976.80642329852242</v>
      </c>
      <c r="U120" s="87">
        <f t="shared" si="64"/>
        <v>2196.3804056286249</v>
      </c>
      <c r="V120" s="84">
        <f t="shared" si="65"/>
        <v>0</v>
      </c>
      <c r="W120" s="85">
        <f t="shared" si="66"/>
        <v>0</v>
      </c>
      <c r="X120" s="86">
        <f t="shared" si="43"/>
        <v>0</v>
      </c>
      <c r="Y120" s="87">
        <f t="shared" si="67"/>
        <v>0</v>
      </c>
      <c r="Z120" s="101">
        <f t="shared" si="68"/>
        <v>0</v>
      </c>
      <c r="AA120" s="85">
        <f t="shared" si="69"/>
        <v>0</v>
      </c>
      <c r="AB120" s="86">
        <f t="shared" si="44"/>
        <v>0</v>
      </c>
      <c r="AC120" s="87">
        <f t="shared" si="70"/>
        <v>0</v>
      </c>
      <c r="AD120" s="132">
        <f t="shared" si="73"/>
        <v>0</v>
      </c>
      <c r="AE120" s="132">
        <f t="shared" si="45"/>
        <v>0</v>
      </c>
      <c r="AF120" s="132">
        <f t="shared" si="71"/>
        <v>0</v>
      </c>
      <c r="AG120" s="133">
        <f t="shared" si="46"/>
        <v>0</v>
      </c>
      <c r="AH120" s="124">
        <f t="shared" si="72"/>
        <v>0</v>
      </c>
      <c r="AI120" s="125">
        <f t="shared" si="47"/>
        <v>0</v>
      </c>
      <c r="AJ120" s="125">
        <v>0</v>
      </c>
      <c r="AK120" s="126">
        <f t="shared" si="48"/>
        <v>0</v>
      </c>
      <c r="AL120" s="22">
        <f t="shared" si="49"/>
        <v>885724.56744172366</v>
      </c>
      <c r="AM120" s="22">
        <f t="shared" si="49"/>
        <v>3405.1609903796034</v>
      </c>
      <c r="AN120" s="22">
        <f t="shared" si="49"/>
        <v>2179.7035821251202</v>
      </c>
      <c r="AO120" s="23">
        <f t="shared" si="49"/>
        <v>5584.8645725047245</v>
      </c>
    </row>
    <row r="121" spans="1:41" x14ac:dyDescent="0.25">
      <c r="A121" s="7">
        <v>100</v>
      </c>
      <c r="B121" s="56">
        <f t="shared" si="50"/>
        <v>260819.25198548948</v>
      </c>
      <c r="C121" s="57">
        <f t="shared" si="51"/>
        <v>1182.3278943796834</v>
      </c>
      <c r="D121" s="57">
        <f t="shared" si="52"/>
        <v>239.08431432003201</v>
      </c>
      <c r="E121" s="58">
        <f t="shared" si="38"/>
        <v>1421.4122086997154</v>
      </c>
      <c r="F121" s="56">
        <f t="shared" si="53"/>
        <v>0</v>
      </c>
      <c r="G121" s="57">
        <f t="shared" si="54"/>
        <v>0</v>
      </c>
      <c r="H121" s="57">
        <f t="shared" si="55"/>
        <v>0</v>
      </c>
      <c r="I121" s="58">
        <f t="shared" si="39"/>
        <v>0</v>
      </c>
      <c r="J121" s="56">
        <f t="shared" si="56"/>
        <v>287814.66903154849</v>
      </c>
      <c r="K121" s="57">
        <f t="shared" si="57"/>
        <v>1007.6897280712218</v>
      </c>
      <c r="L121" s="57">
        <f t="shared" si="58"/>
        <v>959.38223010516174</v>
      </c>
      <c r="M121" s="58">
        <f t="shared" si="40"/>
        <v>1967.0719581763835</v>
      </c>
      <c r="N121" s="56">
        <f t="shared" si="59"/>
        <v>0</v>
      </c>
      <c r="O121" s="57">
        <f t="shared" si="60"/>
        <v>0</v>
      </c>
      <c r="P121" s="57">
        <f t="shared" si="61"/>
        <v>0</v>
      </c>
      <c r="Q121" s="58">
        <f t="shared" si="41"/>
        <v>0</v>
      </c>
      <c r="R121" s="84">
        <f t="shared" si="62"/>
        <v>334241.62791003002</v>
      </c>
      <c r="S121" s="85">
        <f t="shared" si="63"/>
        <v>1225.1696249004185</v>
      </c>
      <c r="T121" s="86">
        <f t="shared" si="42"/>
        <v>974.87141473758754</v>
      </c>
      <c r="U121" s="87">
        <f t="shared" si="64"/>
        <v>2200.0410396380062</v>
      </c>
      <c r="V121" s="84">
        <f t="shared" si="65"/>
        <v>0</v>
      </c>
      <c r="W121" s="85">
        <f t="shared" si="66"/>
        <v>0</v>
      </c>
      <c r="X121" s="86">
        <f t="shared" si="43"/>
        <v>0</v>
      </c>
      <c r="Y121" s="87">
        <f t="shared" si="67"/>
        <v>0</v>
      </c>
      <c r="Z121" s="101">
        <f t="shared" si="68"/>
        <v>0</v>
      </c>
      <c r="AA121" s="85">
        <f t="shared" si="69"/>
        <v>0</v>
      </c>
      <c r="AB121" s="86">
        <f t="shared" si="44"/>
        <v>0</v>
      </c>
      <c r="AC121" s="87">
        <f t="shared" si="70"/>
        <v>0</v>
      </c>
      <c r="AD121" s="132">
        <f t="shared" si="73"/>
        <v>0</v>
      </c>
      <c r="AE121" s="132">
        <f t="shared" si="45"/>
        <v>0</v>
      </c>
      <c r="AF121" s="132">
        <f t="shared" si="71"/>
        <v>0</v>
      </c>
      <c r="AG121" s="133">
        <f t="shared" si="46"/>
        <v>0</v>
      </c>
      <c r="AH121" s="124">
        <f t="shared" si="72"/>
        <v>0</v>
      </c>
      <c r="AI121" s="125">
        <f t="shared" si="47"/>
        <v>0</v>
      </c>
      <c r="AJ121" s="125">
        <v>0</v>
      </c>
      <c r="AK121" s="126">
        <f t="shared" si="48"/>
        <v>0</v>
      </c>
      <c r="AL121" s="22">
        <f t="shared" si="49"/>
        <v>882875.54892706801</v>
      </c>
      <c r="AM121" s="22">
        <f t="shared" si="49"/>
        <v>3415.1872473513235</v>
      </c>
      <c r="AN121" s="22">
        <f t="shared" si="49"/>
        <v>2173.3379591627813</v>
      </c>
      <c r="AO121" s="23">
        <f t="shared" si="49"/>
        <v>5588.5252065141049</v>
      </c>
    </row>
    <row r="122" spans="1:41" x14ac:dyDescent="0.25">
      <c r="A122" s="7">
        <v>101</v>
      </c>
      <c r="B122" s="56">
        <f t="shared" si="50"/>
        <v>259636.9240911098</v>
      </c>
      <c r="C122" s="57">
        <f t="shared" si="51"/>
        <v>1183.4116949495315</v>
      </c>
      <c r="D122" s="57">
        <f t="shared" si="52"/>
        <v>238.00051375018398</v>
      </c>
      <c r="E122" s="58">
        <f t="shared" si="38"/>
        <v>1421.4122086997154</v>
      </c>
      <c r="F122" s="56">
        <f t="shared" si="53"/>
        <v>0</v>
      </c>
      <c r="G122" s="57">
        <f t="shared" si="54"/>
        <v>0</v>
      </c>
      <c r="H122" s="57">
        <f t="shared" si="55"/>
        <v>0</v>
      </c>
      <c r="I122" s="58">
        <f t="shared" si="39"/>
        <v>0</v>
      </c>
      <c r="J122" s="56">
        <f t="shared" si="56"/>
        <v>286806.97930347727</v>
      </c>
      <c r="K122" s="57">
        <f t="shared" si="57"/>
        <v>1011.0486938314592</v>
      </c>
      <c r="L122" s="57">
        <f t="shared" si="58"/>
        <v>956.02326434492431</v>
      </c>
      <c r="M122" s="58">
        <f t="shared" si="40"/>
        <v>1967.0719581763835</v>
      </c>
      <c r="N122" s="56">
        <f t="shared" si="59"/>
        <v>0</v>
      </c>
      <c r="O122" s="57">
        <f t="shared" si="60"/>
        <v>0</v>
      </c>
      <c r="P122" s="57">
        <f t="shared" si="61"/>
        <v>0</v>
      </c>
      <c r="Q122" s="58">
        <f t="shared" si="41"/>
        <v>0</v>
      </c>
      <c r="R122" s="84">
        <f t="shared" si="62"/>
        <v>333571.48571560479</v>
      </c>
      <c r="S122" s="85">
        <f t="shared" si="63"/>
        <v>1230.7909413668885</v>
      </c>
      <c r="T122" s="86">
        <f t="shared" si="42"/>
        <v>972.91683333718072</v>
      </c>
      <c r="U122" s="87">
        <f t="shared" si="64"/>
        <v>2203.7077747040694</v>
      </c>
      <c r="V122" s="84">
        <f t="shared" si="65"/>
        <v>0</v>
      </c>
      <c r="W122" s="85">
        <f t="shared" si="66"/>
        <v>0</v>
      </c>
      <c r="X122" s="86">
        <f t="shared" si="43"/>
        <v>0</v>
      </c>
      <c r="Y122" s="87">
        <f t="shared" si="67"/>
        <v>0</v>
      </c>
      <c r="Z122" s="101">
        <f t="shared" si="68"/>
        <v>0</v>
      </c>
      <c r="AA122" s="85">
        <f t="shared" si="69"/>
        <v>0</v>
      </c>
      <c r="AB122" s="86">
        <f t="shared" si="44"/>
        <v>0</v>
      </c>
      <c r="AC122" s="87">
        <f t="shared" si="70"/>
        <v>0</v>
      </c>
      <c r="AD122" s="132">
        <f t="shared" si="73"/>
        <v>0</v>
      </c>
      <c r="AE122" s="132">
        <f t="shared" si="45"/>
        <v>0</v>
      </c>
      <c r="AF122" s="132">
        <f t="shared" si="71"/>
        <v>0</v>
      </c>
      <c r="AG122" s="133">
        <f t="shared" si="46"/>
        <v>0</v>
      </c>
      <c r="AH122" s="124">
        <f t="shared" si="72"/>
        <v>0</v>
      </c>
      <c r="AI122" s="125">
        <f t="shared" si="47"/>
        <v>0</v>
      </c>
      <c r="AJ122" s="125">
        <v>0</v>
      </c>
      <c r="AK122" s="126">
        <f t="shared" si="48"/>
        <v>0</v>
      </c>
      <c r="AL122" s="22">
        <f t="shared" si="49"/>
        <v>880015.38911019196</v>
      </c>
      <c r="AM122" s="22">
        <f t="shared" si="49"/>
        <v>3425.2513301478793</v>
      </c>
      <c r="AN122" s="22">
        <f t="shared" si="49"/>
        <v>2166.9406114322892</v>
      </c>
      <c r="AO122" s="23">
        <f t="shared" si="49"/>
        <v>5592.1919415801685</v>
      </c>
    </row>
    <row r="123" spans="1:41" x14ac:dyDescent="0.25">
      <c r="A123" s="7">
        <v>102</v>
      </c>
      <c r="B123" s="56">
        <f t="shared" si="50"/>
        <v>258453.51239616028</v>
      </c>
      <c r="C123" s="57">
        <f t="shared" si="51"/>
        <v>1184.4964890032352</v>
      </c>
      <c r="D123" s="57">
        <f t="shared" si="52"/>
        <v>236.91571969648027</v>
      </c>
      <c r="E123" s="58">
        <f t="shared" si="38"/>
        <v>1421.4122086997154</v>
      </c>
      <c r="F123" s="56">
        <f t="shared" si="53"/>
        <v>0</v>
      </c>
      <c r="G123" s="57">
        <f t="shared" si="54"/>
        <v>0</v>
      </c>
      <c r="H123" s="57">
        <f t="shared" si="55"/>
        <v>0</v>
      </c>
      <c r="I123" s="58">
        <f t="shared" si="39"/>
        <v>0</v>
      </c>
      <c r="J123" s="56">
        <f t="shared" si="56"/>
        <v>285795.93060964579</v>
      </c>
      <c r="K123" s="57">
        <f t="shared" si="57"/>
        <v>1014.4188561442309</v>
      </c>
      <c r="L123" s="57">
        <f t="shared" si="58"/>
        <v>952.65310203215267</v>
      </c>
      <c r="M123" s="58">
        <f t="shared" si="40"/>
        <v>1967.0719581763835</v>
      </c>
      <c r="N123" s="56">
        <f t="shared" si="59"/>
        <v>0</v>
      </c>
      <c r="O123" s="57">
        <f t="shared" si="60"/>
        <v>0</v>
      </c>
      <c r="P123" s="57">
        <f t="shared" si="61"/>
        <v>0</v>
      </c>
      <c r="Q123" s="58">
        <f t="shared" si="41"/>
        <v>0</v>
      </c>
      <c r="R123" s="84">
        <f t="shared" si="62"/>
        <v>332894.59593219502</v>
      </c>
      <c r="S123" s="85">
        <f t="shared" si="63"/>
        <v>1236.4380495263408</v>
      </c>
      <c r="T123" s="86">
        <f t="shared" si="42"/>
        <v>970.9425714689022</v>
      </c>
      <c r="U123" s="87">
        <f t="shared" si="64"/>
        <v>2207.3806209952431</v>
      </c>
      <c r="V123" s="84">
        <f t="shared" si="65"/>
        <v>0</v>
      </c>
      <c r="W123" s="85">
        <f t="shared" si="66"/>
        <v>0</v>
      </c>
      <c r="X123" s="86">
        <f t="shared" si="43"/>
        <v>0</v>
      </c>
      <c r="Y123" s="87">
        <f t="shared" si="67"/>
        <v>0</v>
      </c>
      <c r="Z123" s="101">
        <f t="shared" si="68"/>
        <v>0</v>
      </c>
      <c r="AA123" s="85">
        <f t="shared" si="69"/>
        <v>0</v>
      </c>
      <c r="AB123" s="86">
        <f t="shared" si="44"/>
        <v>0</v>
      </c>
      <c r="AC123" s="87">
        <f t="shared" si="70"/>
        <v>0</v>
      </c>
      <c r="AD123" s="132">
        <f t="shared" si="73"/>
        <v>0</v>
      </c>
      <c r="AE123" s="132">
        <f t="shared" si="45"/>
        <v>0</v>
      </c>
      <c r="AF123" s="132">
        <f t="shared" si="71"/>
        <v>0</v>
      </c>
      <c r="AG123" s="133">
        <f t="shared" si="46"/>
        <v>0</v>
      </c>
      <c r="AH123" s="124">
        <f t="shared" si="72"/>
        <v>0</v>
      </c>
      <c r="AI123" s="125">
        <f t="shared" si="47"/>
        <v>0</v>
      </c>
      <c r="AJ123" s="125">
        <v>0</v>
      </c>
      <c r="AK123" s="126">
        <f t="shared" si="48"/>
        <v>0</v>
      </c>
      <c r="AL123" s="22">
        <f t="shared" si="49"/>
        <v>877144.03893800103</v>
      </c>
      <c r="AM123" s="22">
        <f t="shared" si="49"/>
        <v>3435.3533946738066</v>
      </c>
      <c r="AN123" s="22">
        <f t="shared" si="49"/>
        <v>2160.5113931975352</v>
      </c>
      <c r="AO123" s="23">
        <f t="shared" si="49"/>
        <v>5595.8647878713418</v>
      </c>
    </row>
    <row r="124" spans="1:41" x14ac:dyDescent="0.25">
      <c r="A124" s="7">
        <v>103</v>
      </c>
      <c r="B124" s="56">
        <f t="shared" si="50"/>
        <v>257269.01590715704</v>
      </c>
      <c r="C124" s="57">
        <f t="shared" si="51"/>
        <v>1185.5822774514882</v>
      </c>
      <c r="D124" s="57">
        <f t="shared" si="52"/>
        <v>235.82993124822727</v>
      </c>
      <c r="E124" s="58">
        <f t="shared" si="38"/>
        <v>1421.4122086997154</v>
      </c>
      <c r="F124" s="56">
        <f t="shared" si="53"/>
        <v>0</v>
      </c>
      <c r="G124" s="57">
        <f t="shared" si="54"/>
        <v>0</v>
      </c>
      <c r="H124" s="57">
        <f t="shared" si="55"/>
        <v>0</v>
      </c>
      <c r="I124" s="58">
        <f t="shared" si="39"/>
        <v>0</v>
      </c>
      <c r="J124" s="56">
        <f t="shared" si="56"/>
        <v>284781.51175350155</v>
      </c>
      <c r="K124" s="57">
        <f t="shared" si="57"/>
        <v>1017.8002523313784</v>
      </c>
      <c r="L124" s="57">
        <f t="shared" si="58"/>
        <v>949.27170584500516</v>
      </c>
      <c r="M124" s="58">
        <f t="shared" si="40"/>
        <v>1967.0719581763835</v>
      </c>
      <c r="N124" s="56">
        <f t="shared" si="59"/>
        <v>0</v>
      </c>
      <c r="O124" s="57">
        <f t="shared" si="60"/>
        <v>0</v>
      </c>
      <c r="P124" s="57">
        <f t="shared" si="61"/>
        <v>0</v>
      </c>
      <c r="Q124" s="58">
        <f t="shared" si="41"/>
        <v>0</v>
      </c>
      <c r="R124" s="84">
        <f t="shared" si="62"/>
        <v>332210.92147913977</v>
      </c>
      <c r="S124" s="85">
        <f t="shared" si="63"/>
        <v>1242.1110677160773</v>
      </c>
      <c r="T124" s="86">
        <f t="shared" si="42"/>
        <v>968.94852098082436</v>
      </c>
      <c r="U124" s="87">
        <f t="shared" si="64"/>
        <v>2211.0595886969018</v>
      </c>
      <c r="V124" s="84">
        <f t="shared" si="65"/>
        <v>0</v>
      </c>
      <c r="W124" s="85">
        <f t="shared" si="66"/>
        <v>0</v>
      </c>
      <c r="X124" s="86">
        <f t="shared" si="43"/>
        <v>0</v>
      </c>
      <c r="Y124" s="87">
        <f t="shared" si="67"/>
        <v>0</v>
      </c>
      <c r="Z124" s="101">
        <f t="shared" si="68"/>
        <v>0</v>
      </c>
      <c r="AA124" s="85">
        <f t="shared" si="69"/>
        <v>0</v>
      </c>
      <c r="AB124" s="86">
        <f t="shared" si="44"/>
        <v>0</v>
      </c>
      <c r="AC124" s="87">
        <f t="shared" si="70"/>
        <v>0</v>
      </c>
      <c r="AD124" s="132">
        <f t="shared" si="73"/>
        <v>0</v>
      </c>
      <c r="AE124" s="132">
        <f t="shared" si="45"/>
        <v>0</v>
      </c>
      <c r="AF124" s="132">
        <f t="shared" si="71"/>
        <v>0</v>
      </c>
      <c r="AG124" s="133">
        <f t="shared" si="46"/>
        <v>0</v>
      </c>
      <c r="AH124" s="124">
        <f t="shared" si="72"/>
        <v>0</v>
      </c>
      <c r="AI124" s="125">
        <f t="shared" si="47"/>
        <v>0</v>
      </c>
      <c r="AJ124" s="125">
        <v>0</v>
      </c>
      <c r="AK124" s="126">
        <f t="shared" si="48"/>
        <v>0</v>
      </c>
      <c r="AL124" s="22">
        <f t="shared" si="49"/>
        <v>874261.44913979829</v>
      </c>
      <c r="AM124" s="22">
        <f t="shared" si="49"/>
        <v>3445.4935974989439</v>
      </c>
      <c r="AN124" s="22">
        <f t="shared" si="49"/>
        <v>2154.050158074057</v>
      </c>
      <c r="AO124" s="23">
        <f t="shared" si="49"/>
        <v>5599.5437555730005</v>
      </c>
    </row>
    <row r="125" spans="1:41" x14ac:dyDescent="0.25">
      <c r="A125" s="7">
        <v>104</v>
      </c>
      <c r="B125" s="56">
        <f t="shared" si="50"/>
        <v>256083.43362970554</v>
      </c>
      <c r="C125" s="57">
        <f t="shared" si="51"/>
        <v>1186.6690612058187</v>
      </c>
      <c r="D125" s="57">
        <f t="shared" si="52"/>
        <v>234.74314749389674</v>
      </c>
      <c r="E125" s="58">
        <f t="shared" si="38"/>
        <v>1421.4122086997154</v>
      </c>
      <c r="F125" s="56">
        <f t="shared" si="53"/>
        <v>0</v>
      </c>
      <c r="G125" s="57">
        <f t="shared" si="54"/>
        <v>0</v>
      </c>
      <c r="H125" s="57">
        <f t="shared" si="55"/>
        <v>0</v>
      </c>
      <c r="I125" s="58">
        <f t="shared" si="39"/>
        <v>0</v>
      </c>
      <c r="J125" s="56">
        <f t="shared" si="56"/>
        <v>283763.71150117018</v>
      </c>
      <c r="K125" s="57">
        <f t="shared" si="57"/>
        <v>1021.1929198391496</v>
      </c>
      <c r="L125" s="57">
        <f t="shared" si="58"/>
        <v>945.87903833723396</v>
      </c>
      <c r="M125" s="58">
        <f t="shared" si="40"/>
        <v>1967.0719581763835</v>
      </c>
      <c r="N125" s="56">
        <f t="shared" si="59"/>
        <v>0</v>
      </c>
      <c r="O125" s="57">
        <f t="shared" si="60"/>
        <v>0</v>
      </c>
      <c r="P125" s="57">
        <f t="shared" si="61"/>
        <v>0</v>
      </c>
      <c r="Q125" s="58">
        <f t="shared" si="41"/>
        <v>0</v>
      </c>
      <c r="R125" s="84">
        <f t="shared" si="62"/>
        <v>331520.42509544274</v>
      </c>
      <c r="S125" s="85">
        <f t="shared" si="63"/>
        <v>1247.8101148163553</v>
      </c>
      <c r="T125" s="86">
        <f t="shared" si="42"/>
        <v>966.93457319504137</v>
      </c>
      <c r="U125" s="87">
        <f t="shared" si="64"/>
        <v>2214.7446880113966</v>
      </c>
      <c r="V125" s="84">
        <f t="shared" si="65"/>
        <v>0</v>
      </c>
      <c r="W125" s="85">
        <f t="shared" si="66"/>
        <v>0</v>
      </c>
      <c r="X125" s="86">
        <f t="shared" si="43"/>
        <v>0</v>
      </c>
      <c r="Y125" s="87">
        <f t="shared" si="67"/>
        <v>0</v>
      </c>
      <c r="Z125" s="101">
        <f t="shared" si="68"/>
        <v>0</v>
      </c>
      <c r="AA125" s="85">
        <f t="shared" si="69"/>
        <v>0</v>
      </c>
      <c r="AB125" s="86">
        <f t="shared" si="44"/>
        <v>0</v>
      </c>
      <c r="AC125" s="87">
        <f t="shared" si="70"/>
        <v>0</v>
      </c>
      <c r="AD125" s="132">
        <f t="shared" si="73"/>
        <v>0</v>
      </c>
      <c r="AE125" s="132">
        <f t="shared" si="45"/>
        <v>0</v>
      </c>
      <c r="AF125" s="132">
        <f t="shared" si="71"/>
        <v>0</v>
      </c>
      <c r="AG125" s="133">
        <f t="shared" si="46"/>
        <v>0</v>
      </c>
      <c r="AH125" s="124">
        <f t="shared" si="72"/>
        <v>0</v>
      </c>
      <c r="AI125" s="125">
        <f t="shared" si="47"/>
        <v>0</v>
      </c>
      <c r="AJ125" s="125">
        <v>0</v>
      </c>
      <c r="AK125" s="126">
        <f t="shared" si="48"/>
        <v>0</v>
      </c>
      <c r="AL125" s="22">
        <f t="shared" si="49"/>
        <v>871367.57022631844</v>
      </c>
      <c r="AM125" s="22">
        <f t="shared" si="49"/>
        <v>3455.6720958613232</v>
      </c>
      <c r="AN125" s="22">
        <f t="shared" si="49"/>
        <v>2147.5567590261721</v>
      </c>
      <c r="AO125" s="23">
        <f t="shared" si="49"/>
        <v>5603.2288548874958</v>
      </c>
    </row>
    <row r="126" spans="1:41" x14ac:dyDescent="0.25">
      <c r="A126" s="7">
        <v>105</v>
      </c>
      <c r="B126" s="56">
        <f t="shared" si="50"/>
        <v>254896.76456849973</v>
      </c>
      <c r="C126" s="57">
        <f t="shared" si="51"/>
        <v>1187.7568411785905</v>
      </c>
      <c r="D126" s="57">
        <f t="shared" si="52"/>
        <v>233.65536752112473</v>
      </c>
      <c r="E126" s="58">
        <f t="shared" si="38"/>
        <v>1421.4122086997154</v>
      </c>
      <c r="F126" s="56">
        <f t="shared" si="53"/>
        <v>0</v>
      </c>
      <c r="G126" s="57">
        <f t="shared" si="54"/>
        <v>0</v>
      </c>
      <c r="H126" s="57">
        <f t="shared" si="55"/>
        <v>0</v>
      </c>
      <c r="I126" s="58">
        <f t="shared" si="39"/>
        <v>0</v>
      </c>
      <c r="J126" s="56">
        <f t="shared" si="56"/>
        <v>282742.51858133101</v>
      </c>
      <c r="K126" s="57">
        <f t="shared" si="57"/>
        <v>1024.5968962386135</v>
      </c>
      <c r="L126" s="57">
        <f t="shared" si="58"/>
        <v>942.47506193777008</v>
      </c>
      <c r="M126" s="58">
        <f t="shared" si="40"/>
        <v>1967.0719581763835</v>
      </c>
      <c r="N126" s="56">
        <f t="shared" si="59"/>
        <v>0</v>
      </c>
      <c r="O126" s="57">
        <f t="shared" si="60"/>
        <v>0</v>
      </c>
      <c r="P126" s="57">
        <f t="shared" si="61"/>
        <v>0</v>
      </c>
      <c r="Q126" s="58">
        <f t="shared" si="41"/>
        <v>0</v>
      </c>
      <c r="R126" s="84">
        <f t="shared" si="62"/>
        <v>330823.06933892745</v>
      </c>
      <c r="S126" s="85">
        <f t="shared" si="63"/>
        <v>1253.535310252877</v>
      </c>
      <c r="T126" s="86">
        <f t="shared" si="42"/>
        <v>964.90061890520508</v>
      </c>
      <c r="U126" s="87">
        <f t="shared" si="64"/>
        <v>2218.4359291580822</v>
      </c>
      <c r="V126" s="84">
        <f t="shared" si="65"/>
        <v>0</v>
      </c>
      <c r="W126" s="85">
        <f t="shared" si="66"/>
        <v>0</v>
      </c>
      <c r="X126" s="86">
        <f t="shared" si="43"/>
        <v>0</v>
      </c>
      <c r="Y126" s="87">
        <f t="shared" si="67"/>
        <v>0</v>
      </c>
      <c r="Z126" s="101">
        <f t="shared" si="68"/>
        <v>0</v>
      </c>
      <c r="AA126" s="85">
        <f t="shared" si="69"/>
        <v>0</v>
      </c>
      <c r="AB126" s="86">
        <f t="shared" si="44"/>
        <v>0</v>
      </c>
      <c r="AC126" s="87">
        <f t="shared" si="70"/>
        <v>0</v>
      </c>
      <c r="AD126" s="132">
        <f t="shared" si="73"/>
        <v>0</v>
      </c>
      <c r="AE126" s="132">
        <f t="shared" si="45"/>
        <v>0</v>
      </c>
      <c r="AF126" s="132">
        <f t="shared" si="71"/>
        <v>0</v>
      </c>
      <c r="AG126" s="133">
        <f t="shared" si="46"/>
        <v>0</v>
      </c>
      <c r="AH126" s="124">
        <f t="shared" si="72"/>
        <v>0</v>
      </c>
      <c r="AI126" s="125">
        <f t="shared" si="47"/>
        <v>0</v>
      </c>
      <c r="AJ126" s="125">
        <v>0</v>
      </c>
      <c r="AK126" s="126">
        <f t="shared" si="48"/>
        <v>0</v>
      </c>
      <c r="AL126" s="22">
        <f t="shared" si="49"/>
        <v>868462.35248875828</v>
      </c>
      <c r="AM126" s="22">
        <f t="shared" si="49"/>
        <v>3465.8890476700808</v>
      </c>
      <c r="AN126" s="22">
        <f t="shared" si="49"/>
        <v>2141.0310483641001</v>
      </c>
      <c r="AO126" s="23">
        <f t="shared" si="49"/>
        <v>5606.9200960341814</v>
      </c>
    </row>
    <row r="127" spans="1:41" x14ac:dyDescent="0.25">
      <c r="A127" s="7">
        <v>106</v>
      </c>
      <c r="B127" s="56">
        <f t="shared" si="50"/>
        <v>253709.00772732112</v>
      </c>
      <c r="C127" s="57">
        <f t="shared" si="51"/>
        <v>1188.8456182830043</v>
      </c>
      <c r="D127" s="57">
        <f t="shared" si="52"/>
        <v>232.56659041671102</v>
      </c>
      <c r="E127" s="58">
        <f t="shared" si="38"/>
        <v>1421.4122086997154</v>
      </c>
      <c r="F127" s="56">
        <f t="shared" si="53"/>
        <v>0</v>
      </c>
      <c r="G127" s="57">
        <f t="shared" si="54"/>
        <v>0</v>
      </c>
      <c r="H127" s="57">
        <f t="shared" si="55"/>
        <v>0</v>
      </c>
      <c r="I127" s="58">
        <f t="shared" si="39"/>
        <v>0</v>
      </c>
      <c r="J127" s="56">
        <f t="shared" si="56"/>
        <v>281717.92168509238</v>
      </c>
      <c r="K127" s="57">
        <f t="shared" si="57"/>
        <v>1028.0122192260756</v>
      </c>
      <c r="L127" s="57">
        <f t="shared" si="58"/>
        <v>939.05973895030797</v>
      </c>
      <c r="M127" s="58">
        <f t="shared" si="40"/>
        <v>1967.0719581763835</v>
      </c>
      <c r="N127" s="56">
        <f t="shared" si="59"/>
        <v>0</v>
      </c>
      <c r="O127" s="57">
        <f t="shared" si="60"/>
        <v>0</v>
      </c>
      <c r="P127" s="57">
        <f t="shared" si="61"/>
        <v>0</v>
      </c>
      <c r="Q127" s="58">
        <f t="shared" si="41"/>
        <v>0</v>
      </c>
      <c r="R127" s="84">
        <f t="shared" si="62"/>
        <v>330118.81658538908</v>
      </c>
      <c r="S127" s="85">
        <f t="shared" si="63"/>
        <v>1259.2867739992944</v>
      </c>
      <c r="T127" s="86">
        <f t="shared" si="42"/>
        <v>962.84654837405151</v>
      </c>
      <c r="U127" s="87">
        <f t="shared" si="64"/>
        <v>2222.1333223733459</v>
      </c>
      <c r="V127" s="84">
        <f t="shared" si="65"/>
        <v>0</v>
      </c>
      <c r="W127" s="85">
        <f t="shared" si="66"/>
        <v>0</v>
      </c>
      <c r="X127" s="86">
        <f t="shared" si="43"/>
        <v>0</v>
      </c>
      <c r="Y127" s="87">
        <f t="shared" si="67"/>
        <v>0</v>
      </c>
      <c r="Z127" s="101">
        <f t="shared" si="68"/>
        <v>0</v>
      </c>
      <c r="AA127" s="85">
        <f t="shared" si="69"/>
        <v>0</v>
      </c>
      <c r="AB127" s="86">
        <f t="shared" si="44"/>
        <v>0</v>
      </c>
      <c r="AC127" s="87">
        <f t="shared" si="70"/>
        <v>0</v>
      </c>
      <c r="AD127" s="132">
        <f t="shared" si="73"/>
        <v>0</v>
      </c>
      <c r="AE127" s="132">
        <f t="shared" si="45"/>
        <v>0</v>
      </c>
      <c r="AF127" s="132">
        <f t="shared" si="71"/>
        <v>0</v>
      </c>
      <c r="AG127" s="133">
        <f t="shared" si="46"/>
        <v>0</v>
      </c>
      <c r="AH127" s="124">
        <f t="shared" si="72"/>
        <v>0</v>
      </c>
      <c r="AI127" s="125">
        <f t="shared" si="47"/>
        <v>0</v>
      </c>
      <c r="AJ127" s="125">
        <v>0</v>
      </c>
      <c r="AK127" s="126">
        <f t="shared" si="48"/>
        <v>0</v>
      </c>
      <c r="AL127" s="22">
        <f t="shared" si="49"/>
        <v>865545.74599780259</v>
      </c>
      <c r="AM127" s="22">
        <f t="shared" si="49"/>
        <v>3476.1446115083745</v>
      </c>
      <c r="AN127" s="22">
        <f t="shared" si="49"/>
        <v>2134.4728777410705</v>
      </c>
      <c r="AO127" s="23">
        <f t="shared" si="49"/>
        <v>5610.6174892494455</v>
      </c>
    </row>
    <row r="128" spans="1:41" x14ac:dyDescent="0.25">
      <c r="A128" s="7">
        <v>107</v>
      </c>
      <c r="B128" s="56">
        <f t="shared" si="50"/>
        <v>252520.16210903812</v>
      </c>
      <c r="C128" s="57">
        <f t="shared" si="51"/>
        <v>1189.935393433097</v>
      </c>
      <c r="D128" s="57">
        <f t="shared" si="52"/>
        <v>231.47681526661827</v>
      </c>
      <c r="E128" s="58">
        <f t="shared" si="38"/>
        <v>1421.4122086997154</v>
      </c>
      <c r="F128" s="56">
        <f t="shared" si="53"/>
        <v>0</v>
      </c>
      <c r="G128" s="57">
        <f t="shared" si="54"/>
        <v>0</v>
      </c>
      <c r="H128" s="57">
        <f t="shared" si="55"/>
        <v>0</v>
      </c>
      <c r="I128" s="58">
        <f t="shared" si="39"/>
        <v>0</v>
      </c>
      <c r="J128" s="56">
        <f t="shared" si="56"/>
        <v>280689.90946586628</v>
      </c>
      <c r="K128" s="57">
        <f t="shared" si="57"/>
        <v>1031.4389266234957</v>
      </c>
      <c r="L128" s="57">
        <f t="shared" si="58"/>
        <v>935.6330315528877</v>
      </c>
      <c r="M128" s="58">
        <f t="shared" si="40"/>
        <v>1967.0719581763835</v>
      </c>
      <c r="N128" s="56">
        <f t="shared" si="59"/>
        <v>0</v>
      </c>
      <c r="O128" s="57">
        <f t="shared" si="60"/>
        <v>0</v>
      </c>
      <c r="P128" s="57">
        <f t="shared" si="61"/>
        <v>0</v>
      </c>
      <c r="Q128" s="58">
        <f t="shared" si="41"/>
        <v>0</v>
      </c>
      <c r="R128" s="84">
        <f t="shared" si="62"/>
        <v>329407.62902774214</v>
      </c>
      <c r="S128" s="85">
        <f t="shared" si="63"/>
        <v>1265.0646265797204</v>
      </c>
      <c r="T128" s="86">
        <f t="shared" si="42"/>
        <v>960.77225133091463</v>
      </c>
      <c r="U128" s="87">
        <f t="shared" si="64"/>
        <v>2225.8368779106349</v>
      </c>
      <c r="V128" s="84">
        <f t="shared" si="65"/>
        <v>0</v>
      </c>
      <c r="W128" s="85">
        <f t="shared" si="66"/>
        <v>0</v>
      </c>
      <c r="X128" s="86">
        <f t="shared" si="43"/>
        <v>0</v>
      </c>
      <c r="Y128" s="87">
        <f t="shared" si="67"/>
        <v>0</v>
      </c>
      <c r="Z128" s="101">
        <f t="shared" si="68"/>
        <v>0</v>
      </c>
      <c r="AA128" s="85">
        <f t="shared" si="69"/>
        <v>0</v>
      </c>
      <c r="AB128" s="86">
        <f t="shared" si="44"/>
        <v>0</v>
      </c>
      <c r="AC128" s="87">
        <f t="shared" si="70"/>
        <v>0</v>
      </c>
      <c r="AD128" s="132">
        <f t="shared" si="73"/>
        <v>0</v>
      </c>
      <c r="AE128" s="132">
        <f t="shared" si="45"/>
        <v>0</v>
      </c>
      <c r="AF128" s="132">
        <f t="shared" si="71"/>
        <v>0</v>
      </c>
      <c r="AG128" s="133">
        <f t="shared" si="46"/>
        <v>0</v>
      </c>
      <c r="AH128" s="124">
        <f t="shared" si="72"/>
        <v>0</v>
      </c>
      <c r="AI128" s="125">
        <f t="shared" si="47"/>
        <v>0</v>
      </c>
      <c r="AJ128" s="125">
        <v>0</v>
      </c>
      <c r="AK128" s="126">
        <f t="shared" si="48"/>
        <v>0</v>
      </c>
      <c r="AL128" s="22">
        <f t="shared" si="49"/>
        <v>862617.70060264645</v>
      </c>
      <c r="AM128" s="22">
        <f t="shared" si="49"/>
        <v>3486.4389466363132</v>
      </c>
      <c r="AN128" s="22">
        <f t="shared" si="49"/>
        <v>2127.8820981504205</v>
      </c>
      <c r="AO128" s="23">
        <f t="shared" si="49"/>
        <v>5614.3210447867341</v>
      </c>
    </row>
    <row r="129" spans="1:41" x14ac:dyDescent="0.25">
      <c r="A129" s="7">
        <v>108</v>
      </c>
      <c r="B129" s="56">
        <f t="shared" si="50"/>
        <v>251330.22671560504</v>
      </c>
      <c r="C129" s="57">
        <f t="shared" si="51"/>
        <v>1191.0261675437441</v>
      </c>
      <c r="D129" s="57">
        <f t="shared" si="52"/>
        <v>230.38604115597127</v>
      </c>
      <c r="E129" s="58">
        <f t="shared" si="38"/>
        <v>1421.4122086997154</v>
      </c>
      <c r="F129" s="56">
        <f t="shared" si="53"/>
        <v>0</v>
      </c>
      <c r="G129" s="57">
        <f t="shared" si="54"/>
        <v>0</v>
      </c>
      <c r="H129" s="57">
        <f t="shared" si="55"/>
        <v>0</v>
      </c>
      <c r="I129" s="58">
        <f t="shared" si="39"/>
        <v>0</v>
      </c>
      <c r="J129" s="56">
        <f t="shared" si="56"/>
        <v>279658.47053924279</v>
      </c>
      <c r="K129" s="57">
        <f t="shared" si="57"/>
        <v>1034.8770563789076</v>
      </c>
      <c r="L129" s="57">
        <f t="shared" si="58"/>
        <v>932.19490179747606</v>
      </c>
      <c r="M129" s="58">
        <f t="shared" si="40"/>
        <v>1967.0719581763835</v>
      </c>
      <c r="N129" s="56">
        <f t="shared" si="59"/>
        <v>0</v>
      </c>
      <c r="O129" s="57">
        <f t="shared" si="60"/>
        <v>0</v>
      </c>
      <c r="P129" s="57">
        <f t="shared" si="61"/>
        <v>0</v>
      </c>
      <c r="Q129" s="58">
        <f t="shared" si="41"/>
        <v>0</v>
      </c>
      <c r="R129" s="84">
        <f t="shared" si="62"/>
        <v>328689.46867516439</v>
      </c>
      <c r="S129" s="85">
        <f t="shared" si="63"/>
        <v>1270.8689890712567</v>
      </c>
      <c r="T129" s="86">
        <f t="shared" si="42"/>
        <v>958.67761696922946</v>
      </c>
      <c r="U129" s="87">
        <f t="shared" si="64"/>
        <v>2229.546606040486</v>
      </c>
      <c r="V129" s="84">
        <f t="shared" si="65"/>
        <v>0</v>
      </c>
      <c r="W129" s="85">
        <f t="shared" si="66"/>
        <v>0</v>
      </c>
      <c r="X129" s="86">
        <f t="shared" si="43"/>
        <v>0</v>
      </c>
      <c r="Y129" s="87">
        <f t="shared" si="67"/>
        <v>0</v>
      </c>
      <c r="Z129" s="101">
        <f t="shared" si="68"/>
        <v>0</v>
      </c>
      <c r="AA129" s="85">
        <f t="shared" si="69"/>
        <v>0</v>
      </c>
      <c r="AB129" s="86">
        <f t="shared" si="44"/>
        <v>0</v>
      </c>
      <c r="AC129" s="87">
        <f t="shared" si="70"/>
        <v>0</v>
      </c>
      <c r="AD129" s="132">
        <f t="shared" si="73"/>
        <v>0</v>
      </c>
      <c r="AE129" s="132">
        <f t="shared" si="45"/>
        <v>0</v>
      </c>
      <c r="AF129" s="132">
        <f t="shared" si="71"/>
        <v>0</v>
      </c>
      <c r="AG129" s="133">
        <f t="shared" si="46"/>
        <v>0</v>
      </c>
      <c r="AH129" s="124">
        <f t="shared" si="72"/>
        <v>0</v>
      </c>
      <c r="AI129" s="125">
        <f t="shared" si="47"/>
        <v>0</v>
      </c>
      <c r="AJ129" s="125">
        <v>0</v>
      </c>
      <c r="AK129" s="126">
        <f t="shared" si="48"/>
        <v>0</v>
      </c>
      <c r="AL129" s="22">
        <f t="shared" si="49"/>
        <v>859678.16593001224</v>
      </c>
      <c r="AM129" s="22">
        <f t="shared" si="49"/>
        <v>3496.7722129939084</v>
      </c>
      <c r="AN129" s="22">
        <f t="shared" si="49"/>
        <v>2121.2585599226768</v>
      </c>
      <c r="AO129" s="23">
        <f t="shared" si="49"/>
        <v>5618.0307729165852</v>
      </c>
    </row>
    <row r="130" spans="1:41" x14ac:dyDescent="0.25">
      <c r="A130" s="7">
        <v>109</v>
      </c>
      <c r="B130" s="56">
        <f t="shared" si="50"/>
        <v>250139.20054806129</v>
      </c>
      <c r="C130" s="57">
        <f t="shared" si="51"/>
        <v>1192.1179415306592</v>
      </c>
      <c r="D130" s="57">
        <f t="shared" si="52"/>
        <v>229.29426716905618</v>
      </c>
      <c r="E130" s="58">
        <f t="shared" si="38"/>
        <v>1421.4122086997154</v>
      </c>
      <c r="F130" s="56">
        <f t="shared" si="53"/>
        <v>0</v>
      </c>
      <c r="G130" s="57">
        <f t="shared" si="54"/>
        <v>0</v>
      </c>
      <c r="H130" s="57">
        <f t="shared" si="55"/>
        <v>0</v>
      </c>
      <c r="I130" s="58">
        <f t="shared" si="39"/>
        <v>0</v>
      </c>
      <c r="J130" s="56">
        <f t="shared" si="56"/>
        <v>278623.59348286386</v>
      </c>
      <c r="K130" s="57">
        <f t="shared" si="57"/>
        <v>1038.3266465668373</v>
      </c>
      <c r="L130" s="57">
        <f t="shared" si="58"/>
        <v>928.74531160954621</v>
      </c>
      <c r="M130" s="58">
        <f t="shared" si="40"/>
        <v>1967.0719581763835</v>
      </c>
      <c r="N130" s="56">
        <f t="shared" si="59"/>
        <v>0</v>
      </c>
      <c r="O130" s="57">
        <f t="shared" si="60"/>
        <v>0</v>
      </c>
      <c r="P130" s="57">
        <f t="shared" si="61"/>
        <v>0</v>
      </c>
      <c r="Q130" s="58">
        <f t="shared" si="41"/>
        <v>0</v>
      </c>
      <c r="R130" s="84">
        <f t="shared" si="62"/>
        <v>327964.29735223658</v>
      </c>
      <c r="S130" s="85">
        <f t="shared" si="63"/>
        <v>1276.69998310653</v>
      </c>
      <c r="T130" s="86">
        <f t="shared" si="42"/>
        <v>956.56253394402336</v>
      </c>
      <c r="U130" s="87">
        <f t="shared" si="64"/>
        <v>2233.2625170505535</v>
      </c>
      <c r="V130" s="84">
        <f t="shared" si="65"/>
        <v>0</v>
      </c>
      <c r="W130" s="85">
        <f t="shared" si="66"/>
        <v>0</v>
      </c>
      <c r="X130" s="86">
        <f t="shared" si="43"/>
        <v>0</v>
      </c>
      <c r="Y130" s="87">
        <f t="shared" si="67"/>
        <v>0</v>
      </c>
      <c r="Z130" s="101">
        <f t="shared" si="68"/>
        <v>0</v>
      </c>
      <c r="AA130" s="85">
        <f t="shared" si="69"/>
        <v>0</v>
      </c>
      <c r="AB130" s="86">
        <f t="shared" si="44"/>
        <v>0</v>
      </c>
      <c r="AC130" s="87">
        <f t="shared" si="70"/>
        <v>0</v>
      </c>
      <c r="AD130" s="132">
        <f t="shared" si="73"/>
        <v>0</v>
      </c>
      <c r="AE130" s="132">
        <f t="shared" si="45"/>
        <v>0</v>
      </c>
      <c r="AF130" s="132">
        <f t="shared" si="71"/>
        <v>0</v>
      </c>
      <c r="AG130" s="133">
        <f t="shared" si="46"/>
        <v>0</v>
      </c>
      <c r="AH130" s="124">
        <f t="shared" si="72"/>
        <v>0</v>
      </c>
      <c r="AI130" s="125">
        <f t="shared" si="47"/>
        <v>0</v>
      </c>
      <c r="AJ130" s="125">
        <v>0</v>
      </c>
      <c r="AK130" s="126">
        <f t="shared" si="48"/>
        <v>0</v>
      </c>
      <c r="AL130" s="22">
        <f t="shared" si="49"/>
        <v>856727.09138316172</v>
      </c>
      <c r="AM130" s="22">
        <f t="shared" si="49"/>
        <v>3507.1445712040263</v>
      </c>
      <c r="AN130" s="22">
        <f t="shared" si="49"/>
        <v>2114.6021127226259</v>
      </c>
      <c r="AO130" s="23">
        <f t="shared" si="49"/>
        <v>5621.7466839266526</v>
      </c>
    </row>
    <row r="131" spans="1:41" x14ac:dyDescent="0.25">
      <c r="A131" s="7">
        <v>110</v>
      </c>
      <c r="B131" s="56">
        <f t="shared" si="50"/>
        <v>248947.08260653063</v>
      </c>
      <c r="C131" s="57">
        <f t="shared" si="51"/>
        <v>1193.2107163103956</v>
      </c>
      <c r="D131" s="57">
        <f t="shared" si="52"/>
        <v>228.20149238931975</v>
      </c>
      <c r="E131" s="58">
        <f t="shared" si="38"/>
        <v>1421.4122086997154</v>
      </c>
      <c r="F131" s="56">
        <f t="shared" si="53"/>
        <v>0</v>
      </c>
      <c r="G131" s="57">
        <f t="shared" si="54"/>
        <v>0</v>
      </c>
      <c r="H131" s="57">
        <f t="shared" si="55"/>
        <v>0</v>
      </c>
      <c r="I131" s="58">
        <f t="shared" si="39"/>
        <v>0</v>
      </c>
      <c r="J131" s="56">
        <f t="shared" si="56"/>
        <v>277585.266836297</v>
      </c>
      <c r="K131" s="57">
        <f t="shared" si="57"/>
        <v>1041.7877353887268</v>
      </c>
      <c r="L131" s="57">
        <f t="shared" si="58"/>
        <v>925.28422278765674</v>
      </c>
      <c r="M131" s="58">
        <f t="shared" si="40"/>
        <v>1967.0719581763835</v>
      </c>
      <c r="N131" s="56">
        <f t="shared" si="59"/>
        <v>0</v>
      </c>
      <c r="O131" s="57">
        <f t="shared" si="60"/>
        <v>0</v>
      </c>
      <c r="P131" s="57">
        <f t="shared" si="61"/>
        <v>0</v>
      </c>
      <c r="Q131" s="58">
        <f t="shared" si="41"/>
        <v>0</v>
      </c>
      <c r="R131" s="84">
        <f t="shared" si="62"/>
        <v>327232.0766980786</v>
      </c>
      <c r="S131" s="85">
        <f t="shared" si="63"/>
        <v>1282.5577308762417</v>
      </c>
      <c r="T131" s="86">
        <f t="shared" si="42"/>
        <v>954.42689036939601</v>
      </c>
      <c r="U131" s="87">
        <f t="shared" si="64"/>
        <v>2236.9846212456378</v>
      </c>
      <c r="V131" s="84">
        <f t="shared" si="65"/>
        <v>0</v>
      </c>
      <c r="W131" s="85">
        <f t="shared" si="66"/>
        <v>0</v>
      </c>
      <c r="X131" s="86">
        <f t="shared" si="43"/>
        <v>0</v>
      </c>
      <c r="Y131" s="87">
        <f t="shared" si="67"/>
        <v>0</v>
      </c>
      <c r="Z131" s="101">
        <f t="shared" si="68"/>
        <v>0</v>
      </c>
      <c r="AA131" s="85">
        <f t="shared" si="69"/>
        <v>0</v>
      </c>
      <c r="AB131" s="86">
        <f t="shared" si="44"/>
        <v>0</v>
      </c>
      <c r="AC131" s="87">
        <f t="shared" si="70"/>
        <v>0</v>
      </c>
      <c r="AD131" s="132">
        <f t="shared" si="73"/>
        <v>0</v>
      </c>
      <c r="AE131" s="132">
        <f t="shared" si="45"/>
        <v>0</v>
      </c>
      <c r="AF131" s="132">
        <f t="shared" si="71"/>
        <v>0</v>
      </c>
      <c r="AG131" s="133">
        <f t="shared" si="46"/>
        <v>0</v>
      </c>
      <c r="AH131" s="124">
        <f t="shared" si="72"/>
        <v>0</v>
      </c>
      <c r="AI131" s="125">
        <f t="shared" si="47"/>
        <v>0</v>
      </c>
      <c r="AJ131" s="125">
        <v>0</v>
      </c>
      <c r="AK131" s="126">
        <f t="shared" si="48"/>
        <v>0</v>
      </c>
      <c r="AL131" s="22">
        <f t="shared" si="49"/>
        <v>853764.42614090629</v>
      </c>
      <c r="AM131" s="22">
        <f t="shared" si="49"/>
        <v>3517.5561825753643</v>
      </c>
      <c r="AN131" s="22">
        <f t="shared" si="49"/>
        <v>2107.9126055463726</v>
      </c>
      <c r="AO131" s="23">
        <f t="shared" si="49"/>
        <v>5625.4687881217369</v>
      </c>
    </row>
    <row r="132" spans="1:41" x14ac:dyDescent="0.25">
      <c r="A132" s="7">
        <v>111</v>
      </c>
      <c r="B132" s="56">
        <f t="shared" si="50"/>
        <v>247753.87189022024</v>
      </c>
      <c r="C132" s="57">
        <f t="shared" si="51"/>
        <v>1194.3044928003469</v>
      </c>
      <c r="D132" s="57">
        <f t="shared" si="52"/>
        <v>227.10771589936854</v>
      </c>
      <c r="E132" s="58">
        <f t="shared" si="38"/>
        <v>1421.4122086997154</v>
      </c>
      <c r="F132" s="56">
        <f t="shared" si="53"/>
        <v>0</v>
      </c>
      <c r="G132" s="57">
        <f t="shared" si="54"/>
        <v>0</v>
      </c>
      <c r="H132" s="57">
        <f t="shared" si="55"/>
        <v>0</v>
      </c>
      <c r="I132" s="58">
        <f t="shared" si="39"/>
        <v>0</v>
      </c>
      <c r="J132" s="56">
        <f t="shared" si="56"/>
        <v>276543.47910090827</v>
      </c>
      <c r="K132" s="57">
        <f t="shared" si="57"/>
        <v>1045.2603611733559</v>
      </c>
      <c r="L132" s="57">
        <f t="shared" si="58"/>
        <v>921.8115970030276</v>
      </c>
      <c r="M132" s="58">
        <f t="shared" si="40"/>
        <v>1967.0719581763835</v>
      </c>
      <c r="N132" s="56">
        <f t="shared" si="59"/>
        <v>0</v>
      </c>
      <c r="O132" s="57">
        <f t="shared" si="60"/>
        <v>0</v>
      </c>
      <c r="P132" s="57">
        <f t="shared" si="61"/>
        <v>0</v>
      </c>
      <c r="Q132" s="58">
        <f t="shared" si="41"/>
        <v>0</v>
      </c>
      <c r="R132" s="84">
        <f t="shared" si="62"/>
        <v>326492.76816548104</v>
      </c>
      <c r="S132" s="85">
        <f t="shared" si="63"/>
        <v>1288.4423551317275</v>
      </c>
      <c r="T132" s="86">
        <f t="shared" si="42"/>
        <v>952.27057381598638</v>
      </c>
      <c r="U132" s="87">
        <f t="shared" si="64"/>
        <v>2240.7129289477139</v>
      </c>
      <c r="V132" s="84">
        <f t="shared" si="65"/>
        <v>0</v>
      </c>
      <c r="W132" s="85">
        <f t="shared" si="66"/>
        <v>0</v>
      </c>
      <c r="X132" s="86">
        <f t="shared" si="43"/>
        <v>0</v>
      </c>
      <c r="Y132" s="87">
        <f t="shared" si="67"/>
        <v>0</v>
      </c>
      <c r="Z132" s="101">
        <f t="shared" si="68"/>
        <v>0</v>
      </c>
      <c r="AA132" s="85">
        <f t="shared" si="69"/>
        <v>0</v>
      </c>
      <c r="AB132" s="86">
        <f t="shared" si="44"/>
        <v>0</v>
      </c>
      <c r="AC132" s="87">
        <f t="shared" si="70"/>
        <v>0</v>
      </c>
      <c r="AD132" s="132">
        <f t="shared" si="73"/>
        <v>0</v>
      </c>
      <c r="AE132" s="132">
        <f t="shared" si="45"/>
        <v>0</v>
      </c>
      <c r="AF132" s="132">
        <f t="shared" si="71"/>
        <v>0</v>
      </c>
      <c r="AG132" s="133">
        <f t="shared" si="46"/>
        <v>0</v>
      </c>
      <c r="AH132" s="124">
        <f t="shared" si="72"/>
        <v>0</v>
      </c>
      <c r="AI132" s="125">
        <f t="shared" si="47"/>
        <v>0</v>
      </c>
      <c r="AJ132" s="125">
        <v>0</v>
      </c>
      <c r="AK132" s="126">
        <f t="shared" si="48"/>
        <v>0</v>
      </c>
      <c r="AL132" s="22">
        <f t="shared" si="49"/>
        <v>850790.11915660952</v>
      </c>
      <c r="AM132" s="22">
        <f t="shared" si="49"/>
        <v>3528.0072091054308</v>
      </c>
      <c r="AN132" s="22">
        <f t="shared" si="49"/>
        <v>2101.1898867183827</v>
      </c>
      <c r="AO132" s="23">
        <f t="shared" si="49"/>
        <v>5629.1970958238126</v>
      </c>
    </row>
    <row r="133" spans="1:41" x14ac:dyDescent="0.25">
      <c r="A133" s="7">
        <v>112</v>
      </c>
      <c r="B133" s="56">
        <f t="shared" si="50"/>
        <v>246559.56739741989</v>
      </c>
      <c r="C133" s="57">
        <f t="shared" si="51"/>
        <v>1195.3992719187472</v>
      </c>
      <c r="D133" s="57">
        <f t="shared" si="52"/>
        <v>226.01293678096823</v>
      </c>
      <c r="E133" s="58">
        <f t="shared" si="38"/>
        <v>1421.4122086997154</v>
      </c>
      <c r="F133" s="56">
        <f t="shared" si="53"/>
        <v>0</v>
      </c>
      <c r="G133" s="57">
        <f t="shared" si="54"/>
        <v>0</v>
      </c>
      <c r="H133" s="57">
        <f t="shared" si="55"/>
        <v>0</v>
      </c>
      <c r="I133" s="58">
        <f t="shared" si="39"/>
        <v>0</v>
      </c>
      <c r="J133" s="56">
        <f t="shared" si="56"/>
        <v>275498.2187397349</v>
      </c>
      <c r="K133" s="57">
        <f t="shared" si="57"/>
        <v>1048.7445623772671</v>
      </c>
      <c r="L133" s="57">
        <f t="shared" si="58"/>
        <v>918.3273957991164</v>
      </c>
      <c r="M133" s="58">
        <f t="shared" si="40"/>
        <v>1967.0719581763835</v>
      </c>
      <c r="N133" s="56">
        <f t="shared" si="59"/>
        <v>0</v>
      </c>
      <c r="O133" s="57">
        <f t="shared" si="60"/>
        <v>0</v>
      </c>
      <c r="P133" s="57">
        <f t="shared" si="61"/>
        <v>0</v>
      </c>
      <c r="Q133" s="58">
        <f t="shared" si="41"/>
        <v>0</v>
      </c>
      <c r="R133" s="84">
        <f t="shared" si="62"/>
        <v>325746.33302003326</v>
      </c>
      <c r="S133" s="85">
        <f t="shared" si="63"/>
        <v>1294.3539791875301</v>
      </c>
      <c r="T133" s="86">
        <f t="shared" si="42"/>
        <v>950.09347130843037</v>
      </c>
      <c r="U133" s="87">
        <f t="shared" si="64"/>
        <v>2244.4474504959603</v>
      </c>
      <c r="V133" s="84">
        <f t="shared" si="65"/>
        <v>0</v>
      </c>
      <c r="W133" s="85">
        <f t="shared" si="66"/>
        <v>0</v>
      </c>
      <c r="X133" s="86">
        <f t="shared" si="43"/>
        <v>0</v>
      </c>
      <c r="Y133" s="87">
        <f t="shared" si="67"/>
        <v>0</v>
      </c>
      <c r="Z133" s="101">
        <f t="shared" si="68"/>
        <v>0</v>
      </c>
      <c r="AA133" s="85">
        <f t="shared" si="69"/>
        <v>0</v>
      </c>
      <c r="AB133" s="86">
        <f t="shared" si="44"/>
        <v>0</v>
      </c>
      <c r="AC133" s="87">
        <f t="shared" si="70"/>
        <v>0</v>
      </c>
      <c r="AD133" s="132">
        <f t="shared" si="73"/>
        <v>0</v>
      </c>
      <c r="AE133" s="132">
        <f t="shared" si="45"/>
        <v>0</v>
      </c>
      <c r="AF133" s="132">
        <f t="shared" si="71"/>
        <v>0</v>
      </c>
      <c r="AG133" s="133">
        <f t="shared" si="46"/>
        <v>0</v>
      </c>
      <c r="AH133" s="124">
        <f t="shared" si="72"/>
        <v>0</v>
      </c>
      <c r="AI133" s="125">
        <f t="shared" si="47"/>
        <v>0</v>
      </c>
      <c r="AJ133" s="125">
        <v>0</v>
      </c>
      <c r="AK133" s="126">
        <f t="shared" si="48"/>
        <v>0</v>
      </c>
      <c r="AL133" s="22">
        <f t="shared" si="49"/>
        <v>847804.11915718811</v>
      </c>
      <c r="AM133" s="22">
        <f t="shared" si="49"/>
        <v>3538.4978134835446</v>
      </c>
      <c r="AN133" s="22">
        <f t="shared" si="49"/>
        <v>2094.4338038885148</v>
      </c>
      <c r="AO133" s="23">
        <f t="shared" si="49"/>
        <v>5632.9316173720599</v>
      </c>
    </row>
    <row r="134" spans="1:41" x14ac:dyDescent="0.25">
      <c r="A134" s="7">
        <v>113</v>
      </c>
      <c r="B134" s="56">
        <f t="shared" si="50"/>
        <v>245364.16812550114</v>
      </c>
      <c r="C134" s="57">
        <f t="shared" si="51"/>
        <v>1196.4950545846727</v>
      </c>
      <c r="D134" s="57">
        <f t="shared" si="52"/>
        <v>224.91715411504271</v>
      </c>
      <c r="E134" s="58">
        <f t="shared" si="38"/>
        <v>1421.4122086997154</v>
      </c>
      <c r="F134" s="56">
        <f t="shared" si="53"/>
        <v>0</v>
      </c>
      <c r="G134" s="57">
        <f t="shared" si="54"/>
        <v>0</v>
      </c>
      <c r="H134" s="57">
        <f t="shared" si="55"/>
        <v>0</v>
      </c>
      <c r="I134" s="58">
        <f t="shared" si="39"/>
        <v>0</v>
      </c>
      <c r="J134" s="56">
        <f t="shared" si="56"/>
        <v>274449.47417735762</v>
      </c>
      <c r="K134" s="57">
        <f t="shared" si="57"/>
        <v>1052.2403775851913</v>
      </c>
      <c r="L134" s="57">
        <f t="shared" si="58"/>
        <v>914.83158059119216</v>
      </c>
      <c r="M134" s="58">
        <f t="shared" si="40"/>
        <v>1967.0719581763835</v>
      </c>
      <c r="N134" s="56">
        <f t="shared" si="59"/>
        <v>0</v>
      </c>
      <c r="O134" s="57">
        <f t="shared" si="60"/>
        <v>0</v>
      </c>
      <c r="P134" s="57">
        <f t="shared" si="61"/>
        <v>0</v>
      </c>
      <c r="Q134" s="58">
        <f t="shared" si="41"/>
        <v>0</v>
      </c>
      <c r="R134" s="84">
        <f t="shared" si="62"/>
        <v>324992.73233924713</v>
      </c>
      <c r="S134" s="85">
        <f t="shared" si="63"/>
        <v>1300.2927269239826</v>
      </c>
      <c r="T134" s="86">
        <f t="shared" si="42"/>
        <v>947.89546932280416</v>
      </c>
      <c r="U134" s="87">
        <f t="shared" si="64"/>
        <v>2248.1881962467869</v>
      </c>
      <c r="V134" s="84">
        <f t="shared" si="65"/>
        <v>0</v>
      </c>
      <c r="W134" s="85">
        <f t="shared" si="66"/>
        <v>0</v>
      </c>
      <c r="X134" s="86">
        <f t="shared" si="43"/>
        <v>0</v>
      </c>
      <c r="Y134" s="87">
        <f t="shared" si="67"/>
        <v>0</v>
      </c>
      <c r="Z134" s="101">
        <f t="shared" si="68"/>
        <v>0</v>
      </c>
      <c r="AA134" s="85">
        <f t="shared" si="69"/>
        <v>0</v>
      </c>
      <c r="AB134" s="86">
        <f t="shared" si="44"/>
        <v>0</v>
      </c>
      <c r="AC134" s="87">
        <f t="shared" si="70"/>
        <v>0</v>
      </c>
      <c r="AD134" s="132">
        <f t="shared" si="73"/>
        <v>0</v>
      </c>
      <c r="AE134" s="132">
        <f t="shared" si="45"/>
        <v>0</v>
      </c>
      <c r="AF134" s="132">
        <f t="shared" si="71"/>
        <v>0</v>
      </c>
      <c r="AG134" s="133">
        <f t="shared" si="46"/>
        <v>0</v>
      </c>
      <c r="AH134" s="124">
        <f t="shared" si="72"/>
        <v>0</v>
      </c>
      <c r="AI134" s="125">
        <f t="shared" si="47"/>
        <v>0</v>
      </c>
      <c r="AJ134" s="125">
        <v>0</v>
      </c>
      <c r="AK134" s="126">
        <f t="shared" si="48"/>
        <v>0</v>
      </c>
      <c r="AL134" s="22">
        <f t="shared" si="49"/>
        <v>844806.37464210589</v>
      </c>
      <c r="AM134" s="22">
        <f t="shared" si="49"/>
        <v>3549.0281590938466</v>
      </c>
      <c r="AN134" s="22">
        <f t="shared" si="49"/>
        <v>2087.644204029039</v>
      </c>
      <c r="AO134" s="23">
        <f t="shared" si="49"/>
        <v>5636.6723631228861</v>
      </c>
    </row>
    <row r="135" spans="1:41" x14ac:dyDescent="0.25">
      <c r="A135" s="7">
        <v>114</v>
      </c>
      <c r="B135" s="56">
        <f t="shared" si="50"/>
        <v>244167.67307091647</v>
      </c>
      <c r="C135" s="57">
        <f t="shared" si="51"/>
        <v>1197.5918417180419</v>
      </c>
      <c r="D135" s="57">
        <f t="shared" si="52"/>
        <v>223.82036698167343</v>
      </c>
      <c r="E135" s="58">
        <f t="shared" si="38"/>
        <v>1421.4122086997154</v>
      </c>
      <c r="F135" s="56">
        <f t="shared" si="53"/>
        <v>0</v>
      </c>
      <c r="G135" s="57">
        <f t="shared" si="54"/>
        <v>0</v>
      </c>
      <c r="H135" s="57">
        <f t="shared" si="55"/>
        <v>0</v>
      </c>
      <c r="I135" s="58">
        <f t="shared" si="39"/>
        <v>0</v>
      </c>
      <c r="J135" s="56">
        <f t="shared" si="56"/>
        <v>273397.23379977245</v>
      </c>
      <c r="K135" s="57">
        <f t="shared" si="57"/>
        <v>1055.7478455104751</v>
      </c>
      <c r="L135" s="57">
        <f t="shared" si="58"/>
        <v>911.32411266590827</v>
      </c>
      <c r="M135" s="58">
        <f t="shared" si="40"/>
        <v>1967.0719581763835</v>
      </c>
      <c r="N135" s="56">
        <f t="shared" si="59"/>
        <v>0</v>
      </c>
      <c r="O135" s="57">
        <f t="shared" si="60"/>
        <v>0</v>
      </c>
      <c r="P135" s="57">
        <f t="shared" si="61"/>
        <v>0</v>
      </c>
      <c r="Q135" s="58">
        <f t="shared" si="41"/>
        <v>0</v>
      </c>
      <c r="R135" s="84">
        <f t="shared" si="62"/>
        <v>324231.92701167701</v>
      </c>
      <c r="S135" s="85">
        <f t="shared" si="63"/>
        <v>1306.2587227898071</v>
      </c>
      <c r="T135" s="86">
        <f t="shared" si="42"/>
        <v>945.67645378405803</v>
      </c>
      <c r="U135" s="87">
        <f t="shared" si="64"/>
        <v>2251.9351765738652</v>
      </c>
      <c r="V135" s="84">
        <f t="shared" si="65"/>
        <v>0</v>
      </c>
      <c r="W135" s="85">
        <f t="shared" si="66"/>
        <v>0</v>
      </c>
      <c r="X135" s="86">
        <f t="shared" si="43"/>
        <v>0</v>
      </c>
      <c r="Y135" s="87">
        <f t="shared" si="67"/>
        <v>0</v>
      </c>
      <c r="Z135" s="101">
        <f t="shared" si="68"/>
        <v>0</v>
      </c>
      <c r="AA135" s="85">
        <f t="shared" si="69"/>
        <v>0</v>
      </c>
      <c r="AB135" s="86">
        <f t="shared" si="44"/>
        <v>0</v>
      </c>
      <c r="AC135" s="87">
        <f t="shared" si="70"/>
        <v>0</v>
      </c>
      <c r="AD135" s="132">
        <f t="shared" si="73"/>
        <v>0</v>
      </c>
      <c r="AE135" s="132">
        <f t="shared" si="45"/>
        <v>0</v>
      </c>
      <c r="AF135" s="132">
        <f t="shared" si="71"/>
        <v>0</v>
      </c>
      <c r="AG135" s="133">
        <f t="shared" si="46"/>
        <v>0</v>
      </c>
      <c r="AH135" s="124">
        <f t="shared" si="72"/>
        <v>0</v>
      </c>
      <c r="AI135" s="125">
        <f t="shared" si="47"/>
        <v>0</v>
      </c>
      <c r="AJ135" s="125">
        <v>0</v>
      </c>
      <c r="AK135" s="126">
        <f t="shared" si="48"/>
        <v>0</v>
      </c>
      <c r="AL135" s="22">
        <f t="shared" si="49"/>
        <v>841796.83388236584</v>
      </c>
      <c r="AM135" s="22">
        <f t="shared" si="49"/>
        <v>3559.5984100183241</v>
      </c>
      <c r="AN135" s="22">
        <f t="shared" si="49"/>
        <v>2080.8209334316398</v>
      </c>
      <c r="AO135" s="23">
        <f t="shared" si="49"/>
        <v>5640.4193434499648</v>
      </c>
    </row>
    <row r="136" spans="1:41" x14ac:dyDescent="0.25">
      <c r="A136" s="7">
        <v>115</v>
      </c>
      <c r="B136" s="56">
        <f t="shared" si="50"/>
        <v>242970.08122919843</v>
      </c>
      <c r="C136" s="57">
        <f t="shared" si="51"/>
        <v>1198.6896342396169</v>
      </c>
      <c r="D136" s="57">
        <f t="shared" si="52"/>
        <v>222.72257446009857</v>
      </c>
      <c r="E136" s="58">
        <f t="shared" si="38"/>
        <v>1421.4122086997154</v>
      </c>
      <c r="F136" s="56">
        <f t="shared" si="53"/>
        <v>0</v>
      </c>
      <c r="G136" s="57">
        <f t="shared" si="54"/>
        <v>0</v>
      </c>
      <c r="H136" s="57">
        <f t="shared" si="55"/>
        <v>0</v>
      </c>
      <c r="I136" s="58">
        <f t="shared" si="39"/>
        <v>0</v>
      </c>
      <c r="J136" s="56">
        <f t="shared" si="56"/>
        <v>272341.48595426197</v>
      </c>
      <c r="K136" s="57">
        <f t="shared" si="57"/>
        <v>1059.2670049955102</v>
      </c>
      <c r="L136" s="57">
        <f t="shared" si="58"/>
        <v>907.80495318087333</v>
      </c>
      <c r="M136" s="58">
        <f t="shared" si="40"/>
        <v>1967.0719581763835</v>
      </c>
      <c r="N136" s="56">
        <f t="shared" si="59"/>
        <v>0</v>
      </c>
      <c r="O136" s="57">
        <f t="shared" si="60"/>
        <v>0</v>
      </c>
      <c r="P136" s="57">
        <f t="shared" si="61"/>
        <v>0</v>
      </c>
      <c r="Q136" s="58">
        <f t="shared" si="41"/>
        <v>0</v>
      </c>
      <c r="R136" s="84">
        <f t="shared" si="62"/>
        <v>323463.87773603533</v>
      </c>
      <c r="S136" s="85">
        <f t="shared" si="63"/>
        <v>1312.2520918047185</v>
      </c>
      <c r="T136" s="86">
        <f t="shared" si="42"/>
        <v>943.43631006343639</v>
      </c>
      <c r="U136" s="87">
        <f t="shared" si="64"/>
        <v>2255.6884018681549</v>
      </c>
      <c r="V136" s="84">
        <f t="shared" si="65"/>
        <v>0</v>
      </c>
      <c r="W136" s="85">
        <f t="shared" si="66"/>
        <v>0</v>
      </c>
      <c r="X136" s="86">
        <f t="shared" si="43"/>
        <v>0</v>
      </c>
      <c r="Y136" s="87">
        <f t="shared" si="67"/>
        <v>0</v>
      </c>
      <c r="Z136" s="101">
        <f t="shared" si="68"/>
        <v>0</v>
      </c>
      <c r="AA136" s="85">
        <f t="shared" si="69"/>
        <v>0</v>
      </c>
      <c r="AB136" s="86">
        <f t="shared" si="44"/>
        <v>0</v>
      </c>
      <c r="AC136" s="87">
        <f t="shared" si="70"/>
        <v>0</v>
      </c>
      <c r="AD136" s="132">
        <f t="shared" si="73"/>
        <v>0</v>
      </c>
      <c r="AE136" s="132">
        <f t="shared" si="45"/>
        <v>0</v>
      </c>
      <c r="AF136" s="132">
        <f t="shared" si="71"/>
        <v>0</v>
      </c>
      <c r="AG136" s="133">
        <f t="shared" si="46"/>
        <v>0</v>
      </c>
      <c r="AH136" s="124">
        <f t="shared" si="72"/>
        <v>0</v>
      </c>
      <c r="AI136" s="125">
        <f t="shared" si="47"/>
        <v>0</v>
      </c>
      <c r="AJ136" s="125">
        <v>0</v>
      </c>
      <c r="AK136" s="126">
        <f t="shared" si="48"/>
        <v>0</v>
      </c>
      <c r="AL136" s="22">
        <f t="shared" si="49"/>
        <v>838775.44491949573</v>
      </c>
      <c r="AM136" s="22">
        <f t="shared" si="49"/>
        <v>3570.2087310398456</v>
      </c>
      <c r="AN136" s="22">
        <f t="shared" si="49"/>
        <v>2073.9638377044084</v>
      </c>
      <c r="AO136" s="23">
        <f t="shared" si="49"/>
        <v>5644.172568744254</v>
      </c>
    </row>
    <row r="137" spans="1:41" x14ac:dyDescent="0.25">
      <c r="A137" s="7">
        <v>116</v>
      </c>
      <c r="B137" s="56">
        <f t="shared" si="50"/>
        <v>241771.39159495881</v>
      </c>
      <c r="C137" s="57">
        <f t="shared" si="51"/>
        <v>1199.7884330710031</v>
      </c>
      <c r="D137" s="57">
        <f t="shared" si="52"/>
        <v>221.62377562871225</v>
      </c>
      <c r="E137" s="58">
        <f t="shared" si="38"/>
        <v>1421.4122086997154</v>
      </c>
      <c r="F137" s="56">
        <f t="shared" si="53"/>
        <v>0</v>
      </c>
      <c r="G137" s="57">
        <f t="shared" si="54"/>
        <v>0</v>
      </c>
      <c r="H137" s="57">
        <f t="shared" si="55"/>
        <v>0</v>
      </c>
      <c r="I137" s="58">
        <f t="shared" si="39"/>
        <v>0</v>
      </c>
      <c r="J137" s="56">
        <f t="shared" si="56"/>
        <v>271282.21894926648</v>
      </c>
      <c r="K137" s="57">
        <f t="shared" si="57"/>
        <v>1062.7978950121619</v>
      </c>
      <c r="L137" s="57">
        <f t="shared" si="58"/>
        <v>904.27406316422162</v>
      </c>
      <c r="M137" s="58">
        <f t="shared" si="40"/>
        <v>1967.0719581763835</v>
      </c>
      <c r="N137" s="56">
        <f t="shared" si="59"/>
        <v>0</v>
      </c>
      <c r="O137" s="57">
        <f t="shared" si="60"/>
        <v>0</v>
      </c>
      <c r="P137" s="57">
        <f t="shared" si="61"/>
        <v>0</v>
      </c>
      <c r="Q137" s="58">
        <f t="shared" si="41"/>
        <v>0</v>
      </c>
      <c r="R137" s="84">
        <f t="shared" si="62"/>
        <v>322688.54502030439</v>
      </c>
      <c r="S137" s="85">
        <f t="shared" si="63"/>
        <v>1318.2729595620472</v>
      </c>
      <c r="T137" s="86">
        <f t="shared" si="42"/>
        <v>941.17492297588785</v>
      </c>
      <c r="U137" s="87">
        <f t="shared" si="64"/>
        <v>2259.4478825379351</v>
      </c>
      <c r="V137" s="84">
        <f t="shared" si="65"/>
        <v>0</v>
      </c>
      <c r="W137" s="85">
        <f t="shared" si="66"/>
        <v>0</v>
      </c>
      <c r="X137" s="86">
        <f t="shared" si="43"/>
        <v>0</v>
      </c>
      <c r="Y137" s="87">
        <f t="shared" si="67"/>
        <v>0</v>
      </c>
      <c r="Z137" s="101">
        <f t="shared" si="68"/>
        <v>0</v>
      </c>
      <c r="AA137" s="85">
        <f t="shared" si="69"/>
        <v>0</v>
      </c>
      <c r="AB137" s="86">
        <f t="shared" si="44"/>
        <v>0</v>
      </c>
      <c r="AC137" s="87">
        <f t="shared" si="70"/>
        <v>0</v>
      </c>
      <c r="AD137" s="132">
        <f t="shared" si="73"/>
        <v>0</v>
      </c>
      <c r="AE137" s="132">
        <f t="shared" si="45"/>
        <v>0</v>
      </c>
      <c r="AF137" s="132">
        <f t="shared" si="71"/>
        <v>0</v>
      </c>
      <c r="AG137" s="133">
        <f t="shared" si="46"/>
        <v>0</v>
      </c>
      <c r="AH137" s="124">
        <f t="shared" si="72"/>
        <v>0</v>
      </c>
      <c r="AI137" s="125">
        <f t="shared" si="47"/>
        <v>0</v>
      </c>
      <c r="AJ137" s="125">
        <v>0</v>
      </c>
      <c r="AK137" s="126">
        <f t="shared" si="48"/>
        <v>0</v>
      </c>
      <c r="AL137" s="22">
        <f t="shared" si="49"/>
        <v>835742.1555645297</v>
      </c>
      <c r="AM137" s="22">
        <f t="shared" si="49"/>
        <v>3580.8592876452121</v>
      </c>
      <c r="AN137" s="22">
        <f t="shared" si="49"/>
        <v>2067.0727617688217</v>
      </c>
      <c r="AO137" s="23">
        <f t="shared" si="49"/>
        <v>5647.9320494140338</v>
      </c>
    </row>
    <row r="138" spans="1:41" x14ac:dyDescent="0.25">
      <c r="A138" s="7">
        <v>117</v>
      </c>
      <c r="B138" s="56">
        <f t="shared" si="50"/>
        <v>240571.60316188782</v>
      </c>
      <c r="C138" s="57">
        <f t="shared" si="51"/>
        <v>1200.8882391346515</v>
      </c>
      <c r="D138" s="57">
        <f t="shared" si="52"/>
        <v>220.52396956506382</v>
      </c>
      <c r="E138" s="58">
        <f t="shared" si="38"/>
        <v>1421.4122086997154</v>
      </c>
      <c r="F138" s="56">
        <f t="shared" si="53"/>
        <v>0</v>
      </c>
      <c r="G138" s="57">
        <f t="shared" si="54"/>
        <v>0</v>
      </c>
      <c r="H138" s="57">
        <f t="shared" si="55"/>
        <v>0</v>
      </c>
      <c r="I138" s="58">
        <f t="shared" si="39"/>
        <v>0</v>
      </c>
      <c r="J138" s="56">
        <f t="shared" si="56"/>
        <v>270219.42105425429</v>
      </c>
      <c r="K138" s="57">
        <f t="shared" si="57"/>
        <v>1066.3405546622025</v>
      </c>
      <c r="L138" s="57">
        <f t="shared" si="58"/>
        <v>900.73140351418101</v>
      </c>
      <c r="M138" s="58">
        <f t="shared" si="40"/>
        <v>1967.0719581763835</v>
      </c>
      <c r="N138" s="56">
        <f t="shared" si="59"/>
        <v>0</v>
      </c>
      <c r="O138" s="57">
        <f t="shared" si="60"/>
        <v>0</v>
      </c>
      <c r="P138" s="57">
        <f t="shared" si="61"/>
        <v>0</v>
      </c>
      <c r="Q138" s="58">
        <f t="shared" si="41"/>
        <v>0</v>
      </c>
      <c r="R138" s="84">
        <f t="shared" si="62"/>
        <v>321905.8891808436</v>
      </c>
      <c r="S138" s="85">
        <f t="shared" si="63"/>
        <v>1324.3214522313715</v>
      </c>
      <c r="T138" s="86">
        <f t="shared" si="42"/>
        <v>938.89217677746058</v>
      </c>
      <c r="U138" s="87">
        <f t="shared" si="64"/>
        <v>2263.213629008832</v>
      </c>
      <c r="V138" s="84">
        <f t="shared" si="65"/>
        <v>0</v>
      </c>
      <c r="W138" s="85">
        <f t="shared" si="66"/>
        <v>0</v>
      </c>
      <c r="X138" s="86">
        <f t="shared" si="43"/>
        <v>0</v>
      </c>
      <c r="Y138" s="87">
        <f t="shared" si="67"/>
        <v>0</v>
      </c>
      <c r="Z138" s="101">
        <f t="shared" si="68"/>
        <v>0</v>
      </c>
      <c r="AA138" s="85">
        <f t="shared" si="69"/>
        <v>0</v>
      </c>
      <c r="AB138" s="86">
        <f t="shared" si="44"/>
        <v>0</v>
      </c>
      <c r="AC138" s="87">
        <f t="shared" si="70"/>
        <v>0</v>
      </c>
      <c r="AD138" s="132">
        <f t="shared" si="73"/>
        <v>0</v>
      </c>
      <c r="AE138" s="132">
        <f t="shared" si="45"/>
        <v>0</v>
      </c>
      <c r="AF138" s="132">
        <f t="shared" si="71"/>
        <v>0</v>
      </c>
      <c r="AG138" s="133">
        <f t="shared" si="46"/>
        <v>0</v>
      </c>
      <c r="AH138" s="124">
        <f t="shared" si="72"/>
        <v>0</v>
      </c>
      <c r="AI138" s="125">
        <f t="shared" si="47"/>
        <v>0</v>
      </c>
      <c r="AJ138" s="125">
        <v>0</v>
      </c>
      <c r="AK138" s="126">
        <f t="shared" si="48"/>
        <v>0</v>
      </c>
      <c r="AL138" s="22">
        <f t="shared" si="49"/>
        <v>832696.91339698574</v>
      </c>
      <c r="AM138" s="22">
        <f t="shared" si="49"/>
        <v>3591.5502460282255</v>
      </c>
      <c r="AN138" s="22">
        <f t="shared" si="49"/>
        <v>2060.1475498567056</v>
      </c>
      <c r="AO138" s="23">
        <f t="shared" si="49"/>
        <v>5651.6977958849311</v>
      </c>
    </row>
    <row r="139" spans="1:41" x14ac:dyDescent="0.25">
      <c r="A139" s="7">
        <v>118</v>
      </c>
      <c r="B139" s="56">
        <f t="shared" si="50"/>
        <v>239370.71492275316</v>
      </c>
      <c r="C139" s="57">
        <f t="shared" si="51"/>
        <v>1201.9890533538583</v>
      </c>
      <c r="D139" s="57">
        <f t="shared" si="52"/>
        <v>219.42315534585705</v>
      </c>
      <c r="E139" s="58">
        <f t="shared" si="38"/>
        <v>1421.4122086997154</v>
      </c>
      <c r="F139" s="56">
        <f t="shared" si="53"/>
        <v>0</v>
      </c>
      <c r="G139" s="57">
        <f t="shared" si="54"/>
        <v>0</v>
      </c>
      <c r="H139" s="57">
        <f t="shared" si="55"/>
        <v>0</v>
      </c>
      <c r="I139" s="58">
        <f t="shared" si="39"/>
        <v>0</v>
      </c>
      <c r="J139" s="56">
        <f t="shared" si="56"/>
        <v>269153.08049959206</v>
      </c>
      <c r="K139" s="57">
        <f t="shared" si="57"/>
        <v>1069.8950231777433</v>
      </c>
      <c r="L139" s="57">
        <f t="shared" si="58"/>
        <v>897.17693499864026</v>
      </c>
      <c r="M139" s="58">
        <f t="shared" si="40"/>
        <v>1967.0719581763835</v>
      </c>
      <c r="N139" s="56">
        <f t="shared" si="59"/>
        <v>0</v>
      </c>
      <c r="O139" s="57">
        <f t="shared" si="60"/>
        <v>0</v>
      </c>
      <c r="P139" s="57">
        <f t="shared" si="61"/>
        <v>0</v>
      </c>
      <c r="Q139" s="58">
        <f t="shared" si="41"/>
        <v>0</v>
      </c>
      <c r="R139" s="84">
        <f t="shared" si="62"/>
        <v>321115.87034149328</v>
      </c>
      <c r="S139" s="85">
        <f t="shared" si="63"/>
        <v>1330.397696561158</v>
      </c>
      <c r="T139" s="86">
        <f t="shared" si="42"/>
        <v>936.58795516268879</v>
      </c>
      <c r="U139" s="87">
        <f t="shared" si="64"/>
        <v>2266.9856517238468</v>
      </c>
      <c r="V139" s="84">
        <f t="shared" si="65"/>
        <v>0</v>
      </c>
      <c r="W139" s="85">
        <f t="shared" si="66"/>
        <v>0</v>
      </c>
      <c r="X139" s="86">
        <f t="shared" si="43"/>
        <v>0</v>
      </c>
      <c r="Y139" s="87">
        <f t="shared" si="67"/>
        <v>0</v>
      </c>
      <c r="Z139" s="101">
        <f t="shared" si="68"/>
        <v>0</v>
      </c>
      <c r="AA139" s="85">
        <f t="shared" si="69"/>
        <v>0</v>
      </c>
      <c r="AB139" s="86">
        <f t="shared" si="44"/>
        <v>0</v>
      </c>
      <c r="AC139" s="87">
        <f t="shared" si="70"/>
        <v>0</v>
      </c>
      <c r="AD139" s="132">
        <f t="shared" si="73"/>
        <v>0</v>
      </c>
      <c r="AE139" s="132">
        <f t="shared" si="45"/>
        <v>0</v>
      </c>
      <c r="AF139" s="132">
        <f t="shared" si="71"/>
        <v>0</v>
      </c>
      <c r="AG139" s="133">
        <f t="shared" si="46"/>
        <v>0</v>
      </c>
      <c r="AH139" s="124">
        <f t="shared" si="72"/>
        <v>0</v>
      </c>
      <c r="AI139" s="125">
        <f t="shared" si="47"/>
        <v>0</v>
      </c>
      <c r="AJ139" s="125">
        <v>0</v>
      </c>
      <c r="AK139" s="126">
        <f t="shared" si="48"/>
        <v>0</v>
      </c>
      <c r="AL139" s="22">
        <f t="shared" si="49"/>
        <v>829639.66576383845</v>
      </c>
      <c r="AM139" s="22">
        <f t="shared" si="49"/>
        <v>3602.28177309276</v>
      </c>
      <c r="AN139" s="22">
        <f t="shared" si="49"/>
        <v>2053.188045507186</v>
      </c>
      <c r="AO139" s="23">
        <f t="shared" si="49"/>
        <v>5655.4698185999459</v>
      </c>
    </row>
    <row r="140" spans="1:41" x14ac:dyDescent="0.25">
      <c r="A140" s="7">
        <v>119</v>
      </c>
      <c r="B140" s="56">
        <f t="shared" si="50"/>
        <v>238168.72586939929</v>
      </c>
      <c r="C140" s="57">
        <f t="shared" si="51"/>
        <v>1203.0908766527659</v>
      </c>
      <c r="D140" s="57">
        <f t="shared" si="52"/>
        <v>218.32133204694935</v>
      </c>
      <c r="E140" s="58">
        <f t="shared" si="38"/>
        <v>1421.4122086997154</v>
      </c>
      <c r="F140" s="56">
        <f t="shared" si="53"/>
        <v>0</v>
      </c>
      <c r="G140" s="57">
        <f t="shared" si="54"/>
        <v>0</v>
      </c>
      <c r="H140" s="57">
        <f t="shared" si="55"/>
        <v>0</v>
      </c>
      <c r="I140" s="58">
        <f t="shared" si="39"/>
        <v>0</v>
      </c>
      <c r="J140" s="56">
        <f t="shared" si="56"/>
        <v>268083.18547641434</v>
      </c>
      <c r="K140" s="57">
        <f t="shared" si="57"/>
        <v>1073.4613399216692</v>
      </c>
      <c r="L140" s="57">
        <f t="shared" si="58"/>
        <v>893.6106182547145</v>
      </c>
      <c r="M140" s="58">
        <f t="shared" si="40"/>
        <v>1967.0719581763835</v>
      </c>
      <c r="N140" s="56">
        <f t="shared" si="59"/>
        <v>0</v>
      </c>
      <c r="O140" s="57">
        <f t="shared" si="60"/>
        <v>0</v>
      </c>
      <c r="P140" s="57">
        <f t="shared" si="61"/>
        <v>0</v>
      </c>
      <c r="Q140" s="58">
        <f t="shared" si="41"/>
        <v>0</v>
      </c>
      <c r="R140" s="84">
        <f t="shared" si="62"/>
        <v>320318.44843267364</v>
      </c>
      <c r="S140" s="85">
        <f t="shared" si="63"/>
        <v>1336.5018198814216</v>
      </c>
      <c r="T140" s="86">
        <f t="shared" si="42"/>
        <v>934.26214126196487</v>
      </c>
      <c r="U140" s="87">
        <f t="shared" si="64"/>
        <v>2270.7639611433865</v>
      </c>
      <c r="V140" s="84">
        <f t="shared" si="65"/>
        <v>0</v>
      </c>
      <c r="W140" s="85">
        <f t="shared" si="66"/>
        <v>0</v>
      </c>
      <c r="X140" s="86">
        <f t="shared" si="43"/>
        <v>0</v>
      </c>
      <c r="Y140" s="87">
        <f t="shared" si="67"/>
        <v>0</v>
      </c>
      <c r="Z140" s="101">
        <f t="shared" si="68"/>
        <v>0</v>
      </c>
      <c r="AA140" s="85">
        <f t="shared" si="69"/>
        <v>0</v>
      </c>
      <c r="AB140" s="86">
        <f t="shared" si="44"/>
        <v>0</v>
      </c>
      <c r="AC140" s="87">
        <f t="shared" si="70"/>
        <v>0</v>
      </c>
      <c r="AD140" s="132">
        <f t="shared" si="73"/>
        <v>0</v>
      </c>
      <c r="AE140" s="132">
        <f t="shared" si="45"/>
        <v>0</v>
      </c>
      <c r="AF140" s="132">
        <f t="shared" si="71"/>
        <v>0</v>
      </c>
      <c r="AG140" s="133">
        <f t="shared" si="46"/>
        <v>0</v>
      </c>
      <c r="AH140" s="124">
        <f t="shared" si="72"/>
        <v>0</v>
      </c>
      <c r="AI140" s="125">
        <f t="shared" si="47"/>
        <v>0</v>
      </c>
      <c r="AJ140" s="125">
        <v>0</v>
      </c>
      <c r="AK140" s="126">
        <f t="shared" si="48"/>
        <v>0</v>
      </c>
      <c r="AL140" s="22">
        <f t="shared" si="49"/>
        <v>826570.35977848736</v>
      </c>
      <c r="AM140" s="22">
        <f t="shared" si="49"/>
        <v>3613.0540364558565</v>
      </c>
      <c r="AN140" s="22">
        <f t="shared" si="49"/>
        <v>2046.1940915636287</v>
      </c>
      <c r="AO140" s="23">
        <f t="shared" si="49"/>
        <v>5659.2481280194861</v>
      </c>
    </row>
    <row r="141" spans="1:41" x14ac:dyDescent="0.25">
      <c r="A141" s="7">
        <v>120</v>
      </c>
      <c r="B141" s="56">
        <f t="shared" si="50"/>
        <v>236965.63499274652</v>
      </c>
      <c r="C141" s="57">
        <f t="shared" si="51"/>
        <v>1204.1937099563645</v>
      </c>
      <c r="D141" s="57">
        <f t="shared" si="52"/>
        <v>217.21849874335098</v>
      </c>
      <c r="E141" s="58">
        <f t="shared" si="38"/>
        <v>1421.4122086997154</v>
      </c>
      <c r="F141" s="56">
        <f t="shared" si="53"/>
        <v>0</v>
      </c>
      <c r="G141" s="57">
        <f t="shared" si="54"/>
        <v>0</v>
      </c>
      <c r="H141" s="57">
        <f t="shared" si="55"/>
        <v>0</v>
      </c>
      <c r="I141" s="58">
        <f t="shared" si="39"/>
        <v>0</v>
      </c>
      <c r="J141" s="56">
        <f t="shared" si="56"/>
        <v>267009.72413649264</v>
      </c>
      <c r="K141" s="57">
        <f t="shared" si="57"/>
        <v>1077.0395443880748</v>
      </c>
      <c r="L141" s="57">
        <f t="shared" si="58"/>
        <v>890.03241378830887</v>
      </c>
      <c r="M141" s="58">
        <f t="shared" si="40"/>
        <v>1967.0719581763835</v>
      </c>
      <c r="N141" s="56">
        <f t="shared" si="59"/>
        <v>0</v>
      </c>
      <c r="O141" s="57">
        <f t="shared" si="60"/>
        <v>0</v>
      </c>
      <c r="P141" s="57">
        <f t="shared" si="61"/>
        <v>0</v>
      </c>
      <c r="Q141" s="58">
        <f t="shared" si="41"/>
        <v>0</v>
      </c>
      <c r="R141" s="84">
        <f t="shared" si="62"/>
        <v>319513.58319048019</v>
      </c>
      <c r="S141" s="85">
        <f t="shared" si="63"/>
        <v>1342.6339501063915</v>
      </c>
      <c r="T141" s="86">
        <f t="shared" si="42"/>
        <v>931.91461763890061</v>
      </c>
      <c r="U141" s="87">
        <f t="shared" si="64"/>
        <v>2274.5485677452921</v>
      </c>
      <c r="V141" s="84">
        <f t="shared" si="65"/>
        <v>0</v>
      </c>
      <c r="W141" s="85">
        <f t="shared" si="66"/>
        <v>0</v>
      </c>
      <c r="X141" s="86">
        <f t="shared" si="43"/>
        <v>0</v>
      </c>
      <c r="Y141" s="87">
        <f t="shared" si="67"/>
        <v>0</v>
      </c>
      <c r="Z141" s="101">
        <f t="shared" si="68"/>
        <v>0</v>
      </c>
      <c r="AA141" s="85">
        <f t="shared" si="69"/>
        <v>0</v>
      </c>
      <c r="AB141" s="86">
        <f t="shared" si="44"/>
        <v>0</v>
      </c>
      <c r="AC141" s="87">
        <f t="shared" si="70"/>
        <v>0</v>
      </c>
      <c r="AD141" s="132">
        <f t="shared" si="73"/>
        <v>0</v>
      </c>
      <c r="AE141" s="132">
        <f t="shared" si="45"/>
        <v>0</v>
      </c>
      <c r="AF141" s="132">
        <f t="shared" si="71"/>
        <v>0</v>
      </c>
      <c r="AG141" s="133">
        <f t="shared" si="46"/>
        <v>0</v>
      </c>
      <c r="AH141" s="124">
        <f t="shared" si="72"/>
        <v>0</v>
      </c>
      <c r="AI141" s="125">
        <f t="shared" si="47"/>
        <v>0</v>
      </c>
      <c r="AJ141" s="125">
        <v>0</v>
      </c>
      <c r="AK141" s="126">
        <f t="shared" si="48"/>
        <v>0</v>
      </c>
      <c r="AL141" s="22">
        <f t="shared" si="49"/>
        <v>823488.94231971935</v>
      </c>
      <c r="AM141" s="22">
        <f t="shared" si="49"/>
        <v>3623.8672044508303</v>
      </c>
      <c r="AN141" s="22">
        <f t="shared" si="49"/>
        <v>2039.1655301705605</v>
      </c>
      <c r="AO141" s="23">
        <f t="shared" si="49"/>
        <v>5663.0327346213908</v>
      </c>
    </row>
    <row r="142" spans="1:41" x14ac:dyDescent="0.25">
      <c r="A142" s="7">
        <v>121</v>
      </c>
      <c r="B142" s="56">
        <f t="shared" si="50"/>
        <v>235761.44128279015</v>
      </c>
      <c r="C142" s="57">
        <f t="shared" si="51"/>
        <v>1205.2975541904912</v>
      </c>
      <c r="D142" s="57">
        <f t="shared" si="52"/>
        <v>216.11465450922429</v>
      </c>
      <c r="E142" s="58">
        <f t="shared" si="38"/>
        <v>1421.4122086997154</v>
      </c>
      <c r="F142" s="56">
        <f t="shared" si="53"/>
        <v>0</v>
      </c>
      <c r="G142" s="57">
        <f t="shared" si="54"/>
        <v>0</v>
      </c>
      <c r="H142" s="57">
        <f t="shared" si="55"/>
        <v>0</v>
      </c>
      <c r="I142" s="58">
        <f t="shared" si="39"/>
        <v>0</v>
      </c>
      <c r="J142" s="56">
        <f t="shared" si="56"/>
        <v>265932.68459210458</v>
      </c>
      <c r="K142" s="57">
        <f t="shared" si="57"/>
        <v>1080.6296762027016</v>
      </c>
      <c r="L142" s="57">
        <f t="shared" si="58"/>
        <v>886.44228197368193</v>
      </c>
      <c r="M142" s="58">
        <f t="shared" si="40"/>
        <v>1967.0719581763835</v>
      </c>
      <c r="N142" s="56">
        <f t="shared" si="59"/>
        <v>0</v>
      </c>
      <c r="O142" s="57">
        <f t="shared" si="60"/>
        <v>0</v>
      </c>
      <c r="P142" s="57">
        <f t="shared" si="61"/>
        <v>0</v>
      </c>
      <c r="Q142" s="58">
        <f t="shared" si="41"/>
        <v>0</v>
      </c>
      <c r="R142" s="84">
        <f t="shared" si="62"/>
        <v>318701.23415577441</v>
      </c>
      <c r="S142" s="85">
        <f t="shared" si="63"/>
        <v>1348.7942157371922</v>
      </c>
      <c r="T142" s="86">
        <f t="shared" si="42"/>
        <v>929.54526628767542</v>
      </c>
      <c r="U142" s="87">
        <f t="shared" si="64"/>
        <v>2278.3394820248677</v>
      </c>
      <c r="V142" s="84">
        <f t="shared" si="65"/>
        <v>0</v>
      </c>
      <c r="W142" s="85">
        <f t="shared" si="66"/>
        <v>0</v>
      </c>
      <c r="X142" s="86">
        <f t="shared" si="43"/>
        <v>0</v>
      </c>
      <c r="Y142" s="87">
        <f t="shared" si="67"/>
        <v>0</v>
      </c>
      <c r="Z142" s="101">
        <f t="shared" si="68"/>
        <v>0</v>
      </c>
      <c r="AA142" s="85">
        <f t="shared" si="69"/>
        <v>0</v>
      </c>
      <c r="AB142" s="86">
        <f t="shared" si="44"/>
        <v>0</v>
      </c>
      <c r="AC142" s="87">
        <f t="shared" si="70"/>
        <v>0</v>
      </c>
      <c r="AD142" s="132">
        <f t="shared" si="73"/>
        <v>0</v>
      </c>
      <c r="AE142" s="132">
        <f t="shared" si="45"/>
        <v>0</v>
      </c>
      <c r="AF142" s="132">
        <f t="shared" si="71"/>
        <v>0</v>
      </c>
      <c r="AG142" s="133">
        <f t="shared" si="46"/>
        <v>0</v>
      </c>
      <c r="AH142" s="124">
        <f t="shared" si="72"/>
        <v>0</v>
      </c>
      <c r="AI142" s="125">
        <f t="shared" si="47"/>
        <v>0</v>
      </c>
      <c r="AJ142" s="125">
        <v>0</v>
      </c>
      <c r="AK142" s="126">
        <f t="shared" si="48"/>
        <v>0</v>
      </c>
      <c r="AL142" s="22">
        <f t="shared" si="49"/>
        <v>820395.36003066914</v>
      </c>
      <c r="AM142" s="22">
        <f t="shared" si="49"/>
        <v>3634.7214461303852</v>
      </c>
      <c r="AN142" s="22">
        <f t="shared" si="49"/>
        <v>2032.1022027705817</v>
      </c>
      <c r="AO142" s="23">
        <f t="shared" si="49"/>
        <v>5666.8236489009669</v>
      </c>
    </row>
    <row r="143" spans="1:41" x14ac:dyDescent="0.25">
      <c r="A143" s="7">
        <v>122</v>
      </c>
      <c r="B143" s="56">
        <f t="shared" si="50"/>
        <v>234556.14372859965</v>
      </c>
      <c r="C143" s="57">
        <f t="shared" si="51"/>
        <v>1206.4024102818323</v>
      </c>
      <c r="D143" s="57">
        <f t="shared" si="52"/>
        <v>215.00979841788302</v>
      </c>
      <c r="E143" s="58">
        <f t="shared" si="38"/>
        <v>1421.4122086997154</v>
      </c>
      <c r="F143" s="56">
        <f t="shared" si="53"/>
        <v>0</v>
      </c>
      <c r="G143" s="57">
        <f t="shared" si="54"/>
        <v>0</v>
      </c>
      <c r="H143" s="57">
        <f t="shared" si="55"/>
        <v>0</v>
      </c>
      <c r="I143" s="58">
        <f t="shared" si="39"/>
        <v>0</v>
      </c>
      <c r="J143" s="56">
        <f t="shared" si="56"/>
        <v>264852.05491590186</v>
      </c>
      <c r="K143" s="57">
        <f t="shared" si="57"/>
        <v>1084.2317751233772</v>
      </c>
      <c r="L143" s="57">
        <f t="shared" si="58"/>
        <v>882.84018305300629</v>
      </c>
      <c r="M143" s="58">
        <f t="shared" si="40"/>
        <v>1967.0719581763835</v>
      </c>
      <c r="N143" s="56">
        <f t="shared" si="59"/>
        <v>0</v>
      </c>
      <c r="O143" s="57">
        <f t="shared" si="60"/>
        <v>0</v>
      </c>
      <c r="P143" s="57">
        <f t="shared" si="61"/>
        <v>0</v>
      </c>
      <c r="Q143" s="58">
        <f t="shared" si="41"/>
        <v>0</v>
      </c>
      <c r="R143" s="84">
        <f t="shared" si="62"/>
        <v>317881.3606732706</v>
      </c>
      <c r="S143" s="85">
        <f t="shared" si="63"/>
        <v>1354.9827458645364</v>
      </c>
      <c r="T143" s="86">
        <f t="shared" si="42"/>
        <v>927.15396863037256</v>
      </c>
      <c r="U143" s="87">
        <f t="shared" si="64"/>
        <v>2282.136714494909</v>
      </c>
      <c r="V143" s="84">
        <f t="shared" si="65"/>
        <v>0</v>
      </c>
      <c r="W143" s="85">
        <f t="shared" si="66"/>
        <v>0</v>
      </c>
      <c r="X143" s="86">
        <f t="shared" si="43"/>
        <v>0</v>
      </c>
      <c r="Y143" s="87">
        <f t="shared" si="67"/>
        <v>0</v>
      </c>
      <c r="Z143" s="101">
        <f t="shared" si="68"/>
        <v>0</v>
      </c>
      <c r="AA143" s="85">
        <f t="shared" si="69"/>
        <v>0</v>
      </c>
      <c r="AB143" s="86">
        <f t="shared" si="44"/>
        <v>0</v>
      </c>
      <c r="AC143" s="87">
        <f t="shared" si="70"/>
        <v>0</v>
      </c>
      <c r="AD143" s="132">
        <f t="shared" si="73"/>
        <v>0</v>
      </c>
      <c r="AE143" s="132">
        <f t="shared" si="45"/>
        <v>0</v>
      </c>
      <c r="AF143" s="132">
        <f t="shared" si="71"/>
        <v>0</v>
      </c>
      <c r="AG143" s="133">
        <f t="shared" si="46"/>
        <v>0</v>
      </c>
      <c r="AH143" s="124">
        <f t="shared" si="72"/>
        <v>0</v>
      </c>
      <c r="AI143" s="125">
        <f t="shared" si="47"/>
        <v>0</v>
      </c>
      <c r="AJ143" s="125">
        <v>0</v>
      </c>
      <c r="AK143" s="126">
        <f t="shared" si="48"/>
        <v>0</v>
      </c>
      <c r="AL143" s="22">
        <f t="shared" si="49"/>
        <v>817289.55931777204</v>
      </c>
      <c r="AM143" s="22">
        <f t="shared" si="49"/>
        <v>3645.6169312697461</v>
      </c>
      <c r="AN143" s="22">
        <f t="shared" si="49"/>
        <v>2025.003950101262</v>
      </c>
      <c r="AO143" s="23">
        <f t="shared" si="49"/>
        <v>5670.6208813710082</v>
      </c>
    </row>
    <row r="144" spans="1:41" x14ac:dyDescent="0.25">
      <c r="A144" s="7">
        <v>123</v>
      </c>
      <c r="B144" s="56">
        <f t="shared" si="50"/>
        <v>233349.74131831783</v>
      </c>
      <c r="C144" s="57">
        <f t="shared" si="51"/>
        <v>1207.5082791579241</v>
      </c>
      <c r="D144" s="57">
        <f t="shared" si="52"/>
        <v>213.90392954179134</v>
      </c>
      <c r="E144" s="58">
        <f t="shared" si="38"/>
        <v>1421.4122086997154</v>
      </c>
      <c r="F144" s="56">
        <f t="shared" si="53"/>
        <v>0</v>
      </c>
      <c r="G144" s="57">
        <f t="shared" si="54"/>
        <v>0</v>
      </c>
      <c r="H144" s="57">
        <f t="shared" si="55"/>
        <v>0</v>
      </c>
      <c r="I144" s="58">
        <f t="shared" si="39"/>
        <v>0</v>
      </c>
      <c r="J144" s="56">
        <f t="shared" si="56"/>
        <v>263767.82314077846</v>
      </c>
      <c r="K144" s="57">
        <f t="shared" si="57"/>
        <v>1087.8458810404554</v>
      </c>
      <c r="L144" s="57">
        <f t="shared" si="58"/>
        <v>879.22607713592822</v>
      </c>
      <c r="M144" s="58">
        <f t="shared" si="40"/>
        <v>1967.0719581763835</v>
      </c>
      <c r="N144" s="56">
        <f t="shared" si="59"/>
        <v>0</v>
      </c>
      <c r="O144" s="57">
        <f t="shared" si="60"/>
        <v>0</v>
      </c>
      <c r="P144" s="57">
        <f t="shared" si="61"/>
        <v>0</v>
      </c>
      <c r="Q144" s="58">
        <f t="shared" si="41"/>
        <v>0</v>
      </c>
      <c r="R144" s="84">
        <f t="shared" si="62"/>
        <v>317053.9218906184</v>
      </c>
      <c r="S144" s="85">
        <f t="shared" si="63"/>
        <v>1361.1996701714302</v>
      </c>
      <c r="T144" s="86">
        <f t="shared" si="42"/>
        <v>924.74060551430375</v>
      </c>
      <c r="U144" s="87">
        <f t="shared" si="64"/>
        <v>2285.9402756857339</v>
      </c>
      <c r="V144" s="84">
        <f t="shared" si="65"/>
        <v>0</v>
      </c>
      <c r="W144" s="85">
        <f t="shared" si="66"/>
        <v>0</v>
      </c>
      <c r="X144" s="86">
        <f t="shared" si="43"/>
        <v>0</v>
      </c>
      <c r="Y144" s="87">
        <f t="shared" si="67"/>
        <v>0</v>
      </c>
      <c r="Z144" s="101">
        <f t="shared" si="68"/>
        <v>0</v>
      </c>
      <c r="AA144" s="85">
        <f t="shared" si="69"/>
        <v>0</v>
      </c>
      <c r="AB144" s="86">
        <f t="shared" si="44"/>
        <v>0</v>
      </c>
      <c r="AC144" s="87">
        <f t="shared" si="70"/>
        <v>0</v>
      </c>
      <c r="AD144" s="132">
        <f t="shared" si="73"/>
        <v>0</v>
      </c>
      <c r="AE144" s="132">
        <f t="shared" si="45"/>
        <v>0</v>
      </c>
      <c r="AF144" s="132">
        <f t="shared" si="71"/>
        <v>0</v>
      </c>
      <c r="AG144" s="133">
        <f t="shared" si="46"/>
        <v>0</v>
      </c>
      <c r="AH144" s="124">
        <f t="shared" si="72"/>
        <v>0</v>
      </c>
      <c r="AI144" s="125">
        <f t="shared" si="47"/>
        <v>0</v>
      </c>
      <c r="AJ144" s="125">
        <v>0</v>
      </c>
      <c r="AK144" s="126">
        <f t="shared" si="48"/>
        <v>0</v>
      </c>
      <c r="AL144" s="22">
        <f t="shared" si="49"/>
        <v>814171.48634971469</v>
      </c>
      <c r="AM144" s="22">
        <f t="shared" si="49"/>
        <v>3656.5538303698099</v>
      </c>
      <c r="AN144" s="22">
        <f t="shared" si="49"/>
        <v>2017.8706121920234</v>
      </c>
      <c r="AO144" s="23">
        <f t="shared" si="49"/>
        <v>5674.4244425618326</v>
      </c>
    </row>
    <row r="145" spans="1:41" x14ac:dyDescent="0.25">
      <c r="A145" s="7">
        <v>124</v>
      </c>
      <c r="B145" s="56">
        <f t="shared" si="50"/>
        <v>232142.23303915991</v>
      </c>
      <c r="C145" s="57">
        <f t="shared" si="51"/>
        <v>1208.6151617471521</v>
      </c>
      <c r="D145" s="57">
        <f t="shared" si="52"/>
        <v>212.79704695256325</v>
      </c>
      <c r="E145" s="58">
        <f t="shared" si="38"/>
        <v>1421.4122086997154</v>
      </c>
      <c r="F145" s="56">
        <f t="shared" si="53"/>
        <v>0</v>
      </c>
      <c r="G145" s="57">
        <f t="shared" si="54"/>
        <v>0</v>
      </c>
      <c r="H145" s="57">
        <f t="shared" si="55"/>
        <v>0</v>
      </c>
      <c r="I145" s="58">
        <f t="shared" si="39"/>
        <v>0</v>
      </c>
      <c r="J145" s="56">
        <f t="shared" si="56"/>
        <v>262679.97725973802</v>
      </c>
      <c r="K145" s="57">
        <f t="shared" si="57"/>
        <v>1091.4720339772566</v>
      </c>
      <c r="L145" s="57">
        <f t="shared" si="58"/>
        <v>875.5999241991268</v>
      </c>
      <c r="M145" s="58">
        <f t="shared" si="40"/>
        <v>1967.0719581763835</v>
      </c>
      <c r="N145" s="56">
        <f t="shared" si="59"/>
        <v>0</v>
      </c>
      <c r="O145" s="57">
        <f t="shared" si="60"/>
        <v>0</v>
      </c>
      <c r="P145" s="57">
        <f t="shared" si="61"/>
        <v>0</v>
      </c>
      <c r="Q145" s="58">
        <f t="shared" si="41"/>
        <v>0</v>
      </c>
      <c r="R145" s="84">
        <f t="shared" si="62"/>
        <v>316218.87675748108</v>
      </c>
      <c r="S145" s="85">
        <f t="shared" si="63"/>
        <v>1367.4451189358906</v>
      </c>
      <c r="T145" s="86">
        <f t="shared" si="42"/>
        <v>922.3050572093199</v>
      </c>
      <c r="U145" s="87">
        <f t="shared" si="64"/>
        <v>2289.7501761452104</v>
      </c>
      <c r="V145" s="84">
        <f t="shared" si="65"/>
        <v>0</v>
      </c>
      <c r="W145" s="85">
        <f t="shared" si="66"/>
        <v>0</v>
      </c>
      <c r="X145" s="86">
        <f t="shared" si="43"/>
        <v>0</v>
      </c>
      <c r="Y145" s="87">
        <f t="shared" si="67"/>
        <v>0</v>
      </c>
      <c r="Z145" s="101">
        <f t="shared" si="68"/>
        <v>0</v>
      </c>
      <c r="AA145" s="85">
        <f t="shared" si="69"/>
        <v>0</v>
      </c>
      <c r="AB145" s="86">
        <f t="shared" si="44"/>
        <v>0</v>
      </c>
      <c r="AC145" s="87">
        <f t="shared" si="70"/>
        <v>0</v>
      </c>
      <c r="AD145" s="132">
        <f t="shared" si="73"/>
        <v>0</v>
      </c>
      <c r="AE145" s="132">
        <f t="shared" si="45"/>
        <v>0</v>
      </c>
      <c r="AF145" s="132">
        <f t="shared" si="71"/>
        <v>0</v>
      </c>
      <c r="AG145" s="133">
        <f t="shared" si="46"/>
        <v>0</v>
      </c>
      <c r="AH145" s="124">
        <f t="shared" si="72"/>
        <v>0</v>
      </c>
      <c r="AI145" s="125">
        <f t="shared" si="47"/>
        <v>0</v>
      </c>
      <c r="AJ145" s="125">
        <v>0</v>
      </c>
      <c r="AK145" s="126">
        <f t="shared" si="48"/>
        <v>0</v>
      </c>
      <c r="AL145" s="22">
        <f t="shared" si="49"/>
        <v>811041.08705637907</v>
      </c>
      <c r="AM145" s="22">
        <f t="shared" si="49"/>
        <v>3667.5323146602996</v>
      </c>
      <c r="AN145" s="22">
        <f t="shared" si="49"/>
        <v>2010.70202836101</v>
      </c>
      <c r="AO145" s="23">
        <f t="shared" si="49"/>
        <v>5678.2343430213095</v>
      </c>
    </row>
    <row r="146" spans="1:41" x14ac:dyDescent="0.25">
      <c r="A146" s="7">
        <v>125</v>
      </c>
      <c r="B146" s="56">
        <f t="shared" si="50"/>
        <v>230933.61787741276</v>
      </c>
      <c r="C146" s="57">
        <f t="shared" si="51"/>
        <v>1209.7230589787537</v>
      </c>
      <c r="D146" s="57">
        <f t="shared" si="52"/>
        <v>211.68914972096169</v>
      </c>
      <c r="E146" s="58">
        <f t="shared" si="38"/>
        <v>1421.4122086997154</v>
      </c>
      <c r="F146" s="56">
        <f t="shared" si="53"/>
        <v>0</v>
      </c>
      <c r="G146" s="57">
        <f t="shared" si="54"/>
        <v>0</v>
      </c>
      <c r="H146" s="57">
        <f t="shared" si="55"/>
        <v>0</v>
      </c>
      <c r="I146" s="58">
        <f t="shared" si="39"/>
        <v>0</v>
      </c>
      <c r="J146" s="56">
        <f t="shared" si="56"/>
        <v>261588.50522576077</v>
      </c>
      <c r="K146" s="57">
        <f t="shared" si="57"/>
        <v>1095.1102740905144</v>
      </c>
      <c r="L146" s="57">
        <f t="shared" si="58"/>
        <v>871.96168408586925</v>
      </c>
      <c r="M146" s="58">
        <f t="shared" si="40"/>
        <v>1967.0719581763835</v>
      </c>
      <c r="N146" s="56">
        <f t="shared" si="59"/>
        <v>0</v>
      </c>
      <c r="O146" s="57">
        <f t="shared" si="60"/>
        <v>0</v>
      </c>
      <c r="P146" s="57">
        <f t="shared" si="61"/>
        <v>0</v>
      </c>
      <c r="Q146" s="58">
        <f t="shared" si="41"/>
        <v>0</v>
      </c>
      <c r="R146" s="84">
        <f t="shared" si="62"/>
        <v>315376.18402460945</v>
      </c>
      <c r="S146" s="85">
        <f t="shared" si="63"/>
        <v>1373.719223033675</v>
      </c>
      <c r="T146" s="86">
        <f t="shared" si="42"/>
        <v>919.84720340511092</v>
      </c>
      <c r="U146" s="87">
        <f t="shared" si="64"/>
        <v>2293.566426438786</v>
      </c>
      <c r="V146" s="84">
        <f t="shared" si="65"/>
        <v>0</v>
      </c>
      <c r="W146" s="85">
        <f t="shared" si="66"/>
        <v>0</v>
      </c>
      <c r="X146" s="86">
        <f t="shared" si="43"/>
        <v>0</v>
      </c>
      <c r="Y146" s="87">
        <f t="shared" si="67"/>
        <v>0</v>
      </c>
      <c r="Z146" s="101">
        <f t="shared" si="68"/>
        <v>0</v>
      </c>
      <c r="AA146" s="85">
        <f t="shared" si="69"/>
        <v>0</v>
      </c>
      <c r="AB146" s="86">
        <f t="shared" si="44"/>
        <v>0</v>
      </c>
      <c r="AC146" s="87">
        <f t="shared" si="70"/>
        <v>0</v>
      </c>
      <c r="AD146" s="132">
        <f t="shared" si="73"/>
        <v>0</v>
      </c>
      <c r="AE146" s="132">
        <f t="shared" si="45"/>
        <v>0</v>
      </c>
      <c r="AF146" s="132">
        <f t="shared" si="71"/>
        <v>0</v>
      </c>
      <c r="AG146" s="133">
        <f t="shared" si="46"/>
        <v>0</v>
      </c>
      <c r="AH146" s="124">
        <f t="shared" si="72"/>
        <v>0</v>
      </c>
      <c r="AI146" s="125">
        <f t="shared" si="47"/>
        <v>0</v>
      </c>
      <c r="AJ146" s="125">
        <v>0</v>
      </c>
      <c r="AK146" s="126">
        <f t="shared" si="48"/>
        <v>0</v>
      </c>
      <c r="AL146" s="22">
        <f t="shared" si="49"/>
        <v>807898.30712778307</v>
      </c>
      <c r="AM146" s="22">
        <f t="shared" si="49"/>
        <v>3678.5525561029431</v>
      </c>
      <c r="AN146" s="22">
        <f t="shared" si="49"/>
        <v>2003.4980372119417</v>
      </c>
      <c r="AO146" s="23">
        <f t="shared" si="49"/>
        <v>5682.0505933148852</v>
      </c>
    </row>
    <row r="147" spans="1:41" x14ac:dyDescent="0.25">
      <c r="A147" s="7">
        <v>126</v>
      </c>
      <c r="B147" s="56">
        <f t="shared" si="50"/>
        <v>229723.894818434</v>
      </c>
      <c r="C147" s="57">
        <f t="shared" si="51"/>
        <v>1210.8319717828176</v>
      </c>
      <c r="D147" s="57">
        <f t="shared" si="52"/>
        <v>210.58023691689783</v>
      </c>
      <c r="E147" s="58">
        <f t="shared" si="38"/>
        <v>1421.4122086997154</v>
      </c>
      <c r="F147" s="56">
        <f t="shared" si="53"/>
        <v>0</v>
      </c>
      <c r="G147" s="57">
        <f t="shared" si="54"/>
        <v>0</v>
      </c>
      <c r="H147" s="57">
        <f t="shared" si="55"/>
        <v>0</v>
      </c>
      <c r="I147" s="58">
        <f t="shared" si="39"/>
        <v>0</v>
      </c>
      <c r="J147" s="56">
        <f t="shared" si="56"/>
        <v>260493.39495167026</v>
      </c>
      <c r="K147" s="57">
        <f t="shared" si="57"/>
        <v>1098.7606416708159</v>
      </c>
      <c r="L147" s="57">
        <f t="shared" si="58"/>
        <v>868.31131650556756</v>
      </c>
      <c r="M147" s="58">
        <f t="shared" si="40"/>
        <v>1967.0719581763835</v>
      </c>
      <c r="N147" s="56">
        <f t="shared" si="59"/>
        <v>0</v>
      </c>
      <c r="O147" s="57">
        <f t="shared" si="60"/>
        <v>0</v>
      </c>
      <c r="P147" s="57">
        <f t="shared" si="61"/>
        <v>0</v>
      </c>
      <c r="Q147" s="58">
        <f t="shared" si="41"/>
        <v>0</v>
      </c>
      <c r="R147" s="84">
        <f t="shared" si="62"/>
        <v>314525.80224291171</v>
      </c>
      <c r="S147" s="85">
        <f t="shared" si="63"/>
        <v>1380.0221139410251</v>
      </c>
      <c r="T147" s="86">
        <f t="shared" si="42"/>
        <v>917.36692320849249</v>
      </c>
      <c r="U147" s="87">
        <f t="shared" si="64"/>
        <v>2297.3890371495177</v>
      </c>
      <c r="V147" s="84">
        <f t="shared" si="65"/>
        <v>0</v>
      </c>
      <c r="W147" s="85">
        <f t="shared" si="66"/>
        <v>0</v>
      </c>
      <c r="X147" s="86">
        <f t="shared" si="43"/>
        <v>0</v>
      </c>
      <c r="Y147" s="87">
        <f t="shared" si="67"/>
        <v>0</v>
      </c>
      <c r="Z147" s="101">
        <f t="shared" si="68"/>
        <v>0</v>
      </c>
      <c r="AA147" s="85">
        <f t="shared" si="69"/>
        <v>0</v>
      </c>
      <c r="AB147" s="86">
        <f t="shared" si="44"/>
        <v>0</v>
      </c>
      <c r="AC147" s="87">
        <f t="shared" si="70"/>
        <v>0</v>
      </c>
      <c r="AD147" s="132">
        <f t="shared" si="73"/>
        <v>0</v>
      </c>
      <c r="AE147" s="132">
        <f t="shared" si="45"/>
        <v>0</v>
      </c>
      <c r="AF147" s="132">
        <f t="shared" si="71"/>
        <v>0</v>
      </c>
      <c r="AG147" s="133">
        <f t="shared" si="46"/>
        <v>0</v>
      </c>
      <c r="AH147" s="124">
        <f t="shared" si="72"/>
        <v>0</v>
      </c>
      <c r="AI147" s="125">
        <f t="shared" si="47"/>
        <v>0</v>
      </c>
      <c r="AJ147" s="125">
        <v>0</v>
      </c>
      <c r="AK147" s="126">
        <f t="shared" si="48"/>
        <v>0</v>
      </c>
      <c r="AL147" s="22">
        <f t="shared" si="49"/>
        <v>804743.09201301588</v>
      </c>
      <c r="AM147" s="22">
        <f t="shared" si="49"/>
        <v>3689.6147273946585</v>
      </c>
      <c r="AN147" s="22">
        <f t="shared" si="49"/>
        <v>1996.2584766309578</v>
      </c>
      <c r="AO147" s="23">
        <f t="shared" si="49"/>
        <v>5685.8732040256164</v>
      </c>
    </row>
    <row r="148" spans="1:41" x14ac:dyDescent="0.25">
      <c r="A148" s="7">
        <v>127</v>
      </c>
      <c r="B148" s="56">
        <f t="shared" si="50"/>
        <v>228513.06284665118</v>
      </c>
      <c r="C148" s="57">
        <f t="shared" si="51"/>
        <v>1211.9419010902852</v>
      </c>
      <c r="D148" s="57">
        <f t="shared" si="52"/>
        <v>209.47030760943025</v>
      </c>
      <c r="E148" s="58">
        <f t="shared" si="38"/>
        <v>1421.4122086997154</v>
      </c>
      <c r="F148" s="56">
        <f t="shared" si="53"/>
        <v>0</v>
      </c>
      <c r="G148" s="57">
        <f t="shared" si="54"/>
        <v>0</v>
      </c>
      <c r="H148" s="57">
        <f t="shared" si="55"/>
        <v>0</v>
      </c>
      <c r="I148" s="58">
        <f t="shared" si="39"/>
        <v>0</v>
      </c>
      <c r="J148" s="56">
        <f t="shared" si="56"/>
        <v>259394.63430999944</v>
      </c>
      <c r="K148" s="57">
        <f t="shared" si="57"/>
        <v>1102.423177143052</v>
      </c>
      <c r="L148" s="57">
        <f t="shared" si="58"/>
        <v>864.64878103333149</v>
      </c>
      <c r="M148" s="58">
        <f t="shared" si="40"/>
        <v>1967.0719581763835</v>
      </c>
      <c r="N148" s="56">
        <f t="shared" si="59"/>
        <v>0</v>
      </c>
      <c r="O148" s="57">
        <f t="shared" si="60"/>
        <v>0</v>
      </c>
      <c r="P148" s="57">
        <f t="shared" si="61"/>
        <v>0</v>
      </c>
      <c r="Q148" s="58">
        <f t="shared" si="41"/>
        <v>0</v>
      </c>
      <c r="R148" s="84">
        <f t="shared" si="62"/>
        <v>313667.68976251897</v>
      </c>
      <c r="S148" s="85">
        <f t="shared" si="63"/>
        <v>1386.3539237374198</v>
      </c>
      <c r="T148" s="86">
        <f t="shared" si="42"/>
        <v>914.86409514068043</v>
      </c>
      <c r="U148" s="87">
        <f t="shared" si="64"/>
        <v>2301.2180188781003</v>
      </c>
      <c r="V148" s="84">
        <f t="shared" si="65"/>
        <v>0</v>
      </c>
      <c r="W148" s="85">
        <f t="shared" si="66"/>
        <v>0</v>
      </c>
      <c r="X148" s="86">
        <f t="shared" si="43"/>
        <v>0</v>
      </c>
      <c r="Y148" s="87">
        <f t="shared" si="67"/>
        <v>0</v>
      </c>
      <c r="Z148" s="101">
        <f t="shared" si="68"/>
        <v>0</v>
      </c>
      <c r="AA148" s="85">
        <f t="shared" si="69"/>
        <v>0</v>
      </c>
      <c r="AB148" s="86">
        <f t="shared" si="44"/>
        <v>0</v>
      </c>
      <c r="AC148" s="87">
        <f t="shared" si="70"/>
        <v>0</v>
      </c>
      <c r="AD148" s="132">
        <f t="shared" si="73"/>
        <v>0</v>
      </c>
      <c r="AE148" s="132">
        <f t="shared" si="45"/>
        <v>0</v>
      </c>
      <c r="AF148" s="132">
        <f t="shared" si="71"/>
        <v>0</v>
      </c>
      <c r="AG148" s="133">
        <f t="shared" si="46"/>
        <v>0</v>
      </c>
      <c r="AH148" s="124">
        <f t="shared" si="72"/>
        <v>0</v>
      </c>
      <c r="AI148" s="125">
        <f t="shared" si="47"/>
        <v>0</v>
      </c>
      <c r="AJ148" s="125">
        <v>0</v>
      </c>
      <c r="AK148" s="126">
        <f t="shared" si="48"/>
        <v>0</v>
      </c>
      <c r="AL148" s="22">
        <f t="shared" si="49"/>
        <v>801575.38691916957</v>
      </c>
      <c r="AM148" s="22">
        <f t="shared" si="49"/>
        <v>3700.7190019707568</v>
      </c>
      <c r="AN148" s="22">
        <f t="shared" si="49"/>
        <v>1988.9831837834422</v>
      </c>
      <c r="AO148" s="23">
        <f t="shared" si="49"/>
        <v>5689.7021857541995</v>
      </c>
    </row>
    <row r="149" spans="1:41" x14ac:dyDescent="0.25">
      <c r="A149" s="7">
        <v>128</v>
      </c>
      <c r="B149" s="56">
        <f t="shared" si="50"/>
        <v>227301.12094556089</v>
      </c>
      <c r="C149" s="57">
        <f t="shared" si="51"/>
        <v>1213.0528478329513</v>
      </c>
      <c r="D149" s="57">
        <f t="shared" si="52"/>
        <v>208.35936086676415</v>
      </c>
      <c r="E149" s="58">
        <f t="shared" si="38"/>
        <v>1421.4122086997154</v>
      </c>
      <c r="F149" s="56">
        <f t="shared" si="53"/>
        <v>0</v>
      </c>
      <c r="G149" s="57">
        <f t="shared" si="54"/>
        <v>0</v>
      </c>
      <c r="H149" s="57">
        <f t="shared" si="55"/>
        <v>0</v>
      </c>
      <c r="I149" s="58">
        <f t="shared" si="39"/>
        <v>0</v>
      </c>
      <c r="J149" s="56">
        <f t="shared" si="56"/>
        <v>258292.21113285638</v>
      </c>
      <c r="K149" s="57">
        <f t="shared" si="57"/>
        <v>1106.0979210668622</v>
      </c>
      <c r="L149" s="57">
        <f t="shared" si="58"/>
        <v>860.9740371095213</v>
      </c>
      <c r="M149" s="58">
        <f t="shared" si="40"/>
        <v>1967.0719581763835</v>
      </c>
      <c r="N149" s="56">
        <f t="shared" si="59"/>
        <v>0</v>
      </c>
      <c r="O149" s="57">
        <f t="shared" si="60"/>
        <v>0</v>
      </c>
      <c r="P149" s="57">
        <f t="shared" si="61"/>
        <v>0</v>
      </c>
      <c r="Q149" s="58">
        <f t="shared" si="41"/>
        <v>0</v>
      </c>
      <c r="R149" s="84">
        <f t="shared" si="62"/>
        <v>312801.8047318462</v>
      </c>
      <c r="S149" s="85">
        <f t="shared" si="63"/>
        <v>1392.7147851083459</v>
      </c>
      <c r="T149" s="86">
        <f t="shared" si="42"/>
        <v>912.33859713455149</v>
      </c>
      <c r="U149" s="87">
        <f t="shared" si="64"/>
        <v>2305.0533822428974</v>
      </c>
      <c r="V149" s="84">
        <f t="shared" si="65"/>
        <v>0</v>
      </c>
      <c r="W149" s="85">
        <f t="shared" si="66"/>
        <v>0</v>
      </c>
      <c r="X149" s="86">
        <f t="shared" si="43"/>
        <v>0</v>
      </c>
      <c r="Y149" s="87">
        <f t="shared" si="67"/>
        <v>0</v>
      </c>
      <c r="Z149" s="101">
        <f t="shared" si="68"/>
        <v>0</v>
      </c>
      <c r="AA149" s="85">
        <f t="shared" si="69"/>
        <v>0</v>
      </c>
      <c r="AB149" s="86">
        <f t="shared" si="44"/>
        <v>0</v>
      </c>
      <c r="AC149" s="87">
        <f t="shared" si="70"/>
        <v>0</v>
      </c>
      <c r="AD149" s="132">
        <f t="shared" si="73"/>
        <v>0</v>
      </c>
      <c r="AE149" s="132">
        <f t="shared" si="45"/>
        <v>0</v>
      </c>
      <c r="AF149" s="132">
        <f t="shared" si="71"/>
        <v>0</v>
      </c>
      <c r="AG149" s="133">
        <f t="shared" si="46"/>
        <v>0</v>
      </c>
      <c r="AH149" s="124">
        <f t="shared" si="72"/>
        <v>0</v>
      </c>
      <c r="AI149" s="125">
        <f t="shared" si="47"/>
        <v>0</v>
      </c>
      <c r="AJ149" s="125">
        <v>0</v>
      </c>
      <c r="AK149" s="126">
        <f t="shared" si="48"/>
        <v>0</v>
      </c>
      <c r="AL149" s="22">
        <f t="shared" si="49"/>
        <v>798395.1368102635</v>
      </c>
      <c r="AM149" s="22">
        <f t="shared" si="49"/>
        <v>3711.8655540081595</v>
      </c>
      <c r="AN149" s="22">
        <f t="shared" si="49"/>
        <v>1981.6719951108369</v>
      </c>
      <c r="AO149" s="23">
        <f t="shared" si="49"/>
        <v>5693.537549118997</v>
      </c>
    </row>
    <row r="150" spans="1:41" x14ac:dyDescent="0.25">
      <c r="A150" s="7">
        <v>129</v>
      </c>
      <c r="B150" s="56">
        <f t="shared" si="50"/>
        <v>226088.06809772793</v>
      </c>
      <c r="C150" s="57">
        <f t="shared" si="51"/>
        <v>1214.1648129434648</v>
      </c>
      <c r="D150" s="57">
        <f t="shared" si="52"/>
        <v>207.2473957562506</v>
      </c>
      <c r="E150" s="58">
        <f t="shared" si="38"/>
        <v>1421.4122086997154</v>
      </c>
      <c r="F150" s="56">
        <f t="shared" si="53"/>
        <v>0</v>
      </c>
      <c r="G150" s="57">
        <f t="shared" si="54"/>
        <v>0</v>
      </c>
      <c r="H150" s="57">
        <f t="shared" si="55"/>
        <v>0</v>
      </c>
      <c r="I150" s="58">
        <f t="shared" si="39"/>
        <v>0</v>
      </c>
      <c r="J150" s="56">
        <f t="shared" si="56"/>
        <v>257186.11321178952</v>
      </c>
      <c r="K150" s="57">
        <f t="shared" si="57"/>
        <v>1109.7849141370853</v>
      </c>
      <c r="L150" s="57">
        <f t="shared" si="58"/>
        <v>857.28704403929839</v>
      </c>
      <c r="M150" s="58">
        <f t="shared" si="40"/>
        <v>1967.0719581763835</v>
      </c>
      <c r="N150" s="56">
        <f t="shared" si="59"/>
        <v>0</v>
      </c>
      <c r="O150" s="57">
        <f t="shared" si="60"/>
        <v>0</v>
      </c>
      <c r="P150" s="57">
        <f t="shared" si="61"/>
        <v>0</v>
      </c>
      <c r="Q150" s="58">
        <f t="shared" si="41"/>
        <v>0</v>
      </c>
      <c r="R150" s="84">
        <f t="shared" si="62"/>
        <v>311928.10509664909</v>
      </c>
      <c r="S150" s="85">
        <f t="shared" si="63"/>
        <v>1399.1048313480755</v>
      </c>
      <c r="T150" s="86">
        <f t="shared" si="42"/>
        <v>909.79030653189318</v>
      </c>
      <c r="U150" s="87">
        <f t="shared" si="64"/>
        <v>2308.8951378799688</v>
      </c>
      <c r="V150" s="84">
        <f t="shared" si="65"/>
        <v>0</v>
      </c>
      <c r="W150" s="85">
        <f t="shared" si="66"/>
        <v>0</v>
      </c>
      <c r="X150" s="86">
        <f t="shared" si="43"/>
        <v>0</v>
      </c>
      <c r="Y150" s="87">
        <f t="shared" si="67"/>
        <v>0</v>
      </c>
      <c r="Z150" s="101">
        <f t="shared" si="68"/>
        <v>0</v>
      </c>
      <c r="AA150" s="85">
        <f t="shared" si="69"/>
        <v>0</v>
      </c>
      <c r="AB150" s="86">
        <f t="shared" si="44"/>
        <v>0</v>
      </c>
      <c r="AC150" s="87">
        <f t="shared" si="70"/>
        <v>0</v>
      </c>
      <c r="AD150" s="132">
        <f t="shared" si="73"/>
        <v>0</v>
      </c>
      <c r="AE150" s="132">
        <f t="shared" si="45"/>
        <v>0</v>
      </c>
      <c r="AF150" s="132">
        <f t="shared" si="71"/>
        <v>0</v>
      </c>
      <c r="AG150" s="133">
        <f t="shared" si="46"/>
        <v>0</v>
      </c>
      <c r="AH150" s="124">
        <f t="shared" si="72"/>
        <v>0</v>
      </c>
      <c r="AI150" s="125">
        <f t="shared" si="47"/>
        <v>0</v>
      </c>
      <c r="AJ150" s="125">
        <v>0</v>
      </c>
      <c r="AK150" s="126">
        <f t="shared" si="48"/>
        <v>0</v>
      </c>
      <c r="AL150" s="22">
        <f t="shared" si="49"/>
        <v>795202.28640616662</v>
      </c>
      <c r="AM150" s="22">
        <f t="shared" si="49"/>
        <v>3723.0545584286256</v>
      </c>
      <c r="AN150" s="22">
        <f t="shared" si="49"/>
        <v>1974.324746327442</v>
      </c>
      <c r="AO150" s="23">
        <f t="shared" ref="AO150:AO213" si="74">E150+I150+M150+Q150+U150+Y150+AC150+AG150+AK150</f>
        <v>5697.3793047560684</v>
      </c>
    </row>
    <row r="151" spans="1:41" x14ac:dyDescent="0.25">
      <c r="A151" s="7">
        <v>130</v>
      </c>
      <c r="B151" s="56">
        <f t="shared" si="50"/>
        <v>224873.90328478446</v>
      </c>
      <c r="C151" s="57">
        <f t="shared" si="51"/>
        <v>1215.2777973553295</v>
      </c>
      <c r="D151" s="57">
        <f t="shared" si="52"/>
        <v>206.13441134438577</v>
      </c>
      <c r="E151" s="58">
        <f t="shared" ref="E151:E214" si="75">IF($A151&gt;C$7,0,C$12)</f>
        <v>1421.4122086997154</v>
      </c>
      <c r="F151" s="56">
        <f t="shared" si="53"/>
        <v>0</v>
      </c>
      <c r="G151" s="57">
        <f t="shared" si="54"/>
        <v>0</v>
      </c>
      <c r="H151" s="57">
        <f t="shared" si="55"/>
        <v>0</v>
      </c>
      <c r="I151" s="58">
        <f t="shared" ref="I151:I214" si="76">IF($A151&gt;G$7,0,G$12)</f>
        <v>0</v>
      </c>
      <c r="J151" s="56">
        <f t="shared" si="56"/>
        <v>256076.32829765242</v>
      </c>
      <c r="K151" s="57">
        <f t="shared" si="57"/>
        <v>1113.4841971842088</v>
      </c>
      <c r="L151" s="57">
        <f t="shared" si="58"/>
        <v>853.58776099217482</v>
      </c>
      <c r="M151" s="58">
        <f t="shared" ref="M151:M214" si="77">IF($A151&gt;K$7,0,K$12)</f>
        <v>1967.0719581763835</v>
      </c>
      <c r="N151" s="56">
        <f t="shared" si="59"/>
        <v>0</v>
      </c>
      <c r="O151" s="57">
        <f t="shared" si="60"/>
        <v>0</v>
      </c>
      <c r="P151" s="57">
        <f t="shared" si="61"/>
        <v>0</v>
      </c>
      <c r="Q151" s="58">
        <f t="shared" ref="Q151:Q214" si="78">IF($A151&gt;O$7,0,O$12)</f>
        <v>0</v>
      </c>
      <c r="R151" s="84">
        <f t="shared" si="62"/>
        <v>311046.54859907652</v>
      </c>
      <c r="S151" s="85">
        <f t="shared" si="63"/>
        <v>1405.5241963624624</v>
      </c>
      <c r="T151" s="86">
        <f t="shared" ref="T151:T214" si="79">R151*S$9</f>
        <v>907.21910008063992</v>
      </c>
      <c r="U151" s="87">
        <f t="shared" si="64"/>
        <v>2312.7432964431023</v>
      </c>
      <c r="V151" s="84">
        <f t="shared" si="65"/>
        <v>0</v>
      </c>
      <c r="W151" s="85">
        <f t="shared" si="66"/>
        <v>0</v>
      </c>
      <c r="X151" s="86">
        <f t="shared" ref="X151:X214" si="80">V151*W$9</f>
        <v>0</v>
      </c>
      <c r="Y151" s="87">
        <f t="shared" si="67"/>
        <v>0</v>
      </c>
      <c r="Z151" s="101">
        <f t="shared" si="68"/>
        <v>0</v>
      </c>
      <c r="AA151" s="85">
        <f t="shared" si="69"/>
        <v>0</v>
      </c>
      <c r="AB151" s="86">
        <f t="shared" ref="AB151:AB214" si="81">Z151*AA$9</f>
        <v>0</v>
      </c>
      <c r="AC151" s="87">
        <f t="shared" si="70"/>
        <v>0</v>
      </c>
      <c r="AD151" s="132">
        <f t="shared" si="73"/>
        <v>0</v>
      </c>
      <c r="AE151" s="132">
        <f t="shared" ref="AE151:AE214" si="82">IF(A151&lt;&gt;AE$7,0,AD151)</f>
        <v>0</v>
      </c>
      <c r="AF151" s="132">
        <f t="shared" si="71"/>
        <v>0</v>
      </c>
      <c r="AG151" s="133">
        <f t="shared" ref="AG151:AG214" si="83">AF151+AE151</f>
        <v>0</v>
      </c>
      <c r="AH151" s="124">
        <f t="shared" si="72"/>
        <v>0</v>
      </c>
      <c r="AI151" s="125">
        <f t="shared" ref="AI151:AI214" si="84">IF($A151=AI$7,$AH151,0)</f>
        <v>0</v>
      </c>
      <c r="AJ151" s="125">
        <v>0</v>
      </c>
      <c r="AK151" s="126">
        <f t="shared" ref="AK151:AK214" si="85">IF(A151=AI$7,AI151,0)</f>
        <v>0</v>
      </c>
      <c r="AL151" s="22">
        <f t="shared" ref="AL151:AO214" si="86">B151+F151+J151+N151+R151+V151+Z151+AD151+AH151</f>
        <v>791996.7801815134</v>
      </c>
      <c r="AM151" s="22">
        <f t="shared" si="86"/>
        <v>3734.2861909020003</v>
      </c>
      <c r="AN151" s="22">
        <f t="shared" si="86"/>
        <v>1966.9412724172005</v>
      </c>
      <c r="AO151" s="23">
        <f t="shared" si="74"/>
        <v>5701.227463319201</v>
      </c>
    </row>
    <row r="152" spans="1:41" x14ac:dyDescent="0.25">
      <c r="A152" s="7">
        <v>131</v>
      </c>
      <c r="B152" s="56">
        <f t="shared" ref="B152:B215" si="87">B151-C151</f>
        <v>223658.62548742915</v>
      </c>
      <c r="C152" s="57">
        <f t="shared" ref="C152:C215" si="88">E152-D152</f>
        <v>1216.3918020029053</v>
      </c>
      <c r="D152" s="57">
        <f t="shared" ref="D152:D215" si="89">C$9*B152</f>
        <v>205.02040669681006</v>
      </c>
      <c r="E152" s="58">
        <f t="shared" si="75"/>
        <v>1421.4122086997154</v>
      </c>
      <c r="F152" s="56">
        <f t="shared" ref="F152:F215" si="90">F151-G151</f>
        <v>0</v>
      </c>
      <c r="G152" s="57">
        <f t="shared" ref="G152:G215" si="91">I152-H152</f>
        <v>0</v>
      </c>
      <c r="H152" s="57">
        <f t="shared" ref="H152:H215" si="92">G$9*F152</f>
        <v>0</v>
      </c>
      <c r="I152" s="58">
        <f t="shared" si="76"/>
        <v>0</v>
      </c>
      <c r="J152" s="56">
        <f t="shared" ref="J152:J215" si="93">J151-K151</f>
        <v>254962.84410046821</v>
      </c>
      <c r="K152" s="57">
        <f t="shared" ref="K152:K215" si="94">M152-L152</f>
        <v>1117.1958111748227</v>
      </c>
      <c r="L152" s="57">
        <f t="shared" ref="L152:L215" si="95">K$9*J152</f>
        <v>849.87614700156075</v>
      </c>
      <c r="M152" s="58">
        <f t="shared" si="77"/>
        <v>1967.0719581763835</v>
      </c>
      <c r="N152" s="56">
        <f t="shared" ref="N152:N215" si="96">N151-O151</f>
        <v>0</v>
      </c>
      <c r="O152" s="57">
        <f t="shared" ref="O152:O215" si="97">Q152-P152</f>
        <v>0</v>
      </c>
      <c r="P152" s="57">
        <f t="shared" ref="P152:P215" si="98">O$9*N152</f>
        <v>0</v>
      </c>
      <c r="Q152" s="58">
        <f t="shared" si="78"/>
        <v>0</v>
      </c>
      <c r="R152" s="84">
        <f t="shared" ref="R152:R215" si="99">(R151-S151)*(1+S$11)</f>
        <v>310157.09277671861</v>
      </c>
      <c r="S152" s="85">
        <f t="shared" ref="S152:S215" si="100">IF(R152&gt;1,U152-T152,0)</f>
        <v>1411.9730146717447</v>
      </c>
      <c r="T152" s="86">
        <f t="shared" si="79"/>
        <v>904.62485393209602</v>
      </c>
      <c r="U152" s="87">
        <f t="shared" ref="U152:U215" si="101">IF(R152&lt;1,0,U151*(1+S$11))</f>
        <v>2316.5978686038407</v>
      </c>
      <c r="V152" s="84">
        <f t="shared" ref="V152:V215" si="102">(V151-W151)*(1+W$11)</f>
        <v>0</v>
      </c>
      <c r="W152" s="85">
        <f t="shared" ref="W152:W215" si="103">IF(V152&gt;1,Y152-X152,0)</f>
        <v>0</v>
      </c>
      <c r="X152" s="86">
        <f t="shared" si="80"/>
        <v>0</v>
      </c>
      <c r="Y152" s="87">
        <f t="shared" ref="Y152:Y215" si="104">IF(V152&lt;1,0,Y151*(1+W$11))</f>
        <v>0</v>
      </c>
      <c r="Z152" s="101">
        <f t="shared" ref="Z152:Z215" si="105">(Z151-AA151)*(1+AA$11)</f>
        <v>0</v>
      </c>
      <c r="AA152" s="85">
        <f t="shared" ref="AA152:AA215" si="106">IF(Z152&gt;1,AC152-AB152,0)</f>
        <v>0</v>
      </c>
      <c r="AB152" s="86">
        <f t="shared" si="81"/>
        <v>0</v>
      </c>
      <c r="AC152" s="87">
        <f t="shared" ref="AC152:AC215" si="107">IF(Z152&lt;1,0,AC151*(1+AA$11))</f>
        <v>0</v>
      </c>
      <c r="AD152" s="132">
        <f t="shared" si="73"/>
        <v>0</v>
      </c>
      <c r="AE152" s="132">
        <f t="shared" si="82"/>
        <v>0</v>
      </c>
      <c r="AF152" s="132">
        <f t="shared" ref="AF152:AF215" si="108">IF(A152&lt;=AE$7,AE$9*AD152,0)</f>
        <v>0</v>
      </c>
      <c r="AG152" s="133">
        <f t="shared" si="83"/>
        <v>0</v>
      </c>
      <c r="AH152" s="124">
        <f t="shared" ref="AH152:AH215" si="109">IF(A152&lt;=AI$7,AH151*(1+AI$9)*(1+AI$11),0)</f>
        <v>0</v>
      </c>
      <c r="AI152" s="125">
        <f t="shared" si="84"/>
        <v>0</v>
      </c>
      <c r="AJ152" s="125">
        <v>0</v>
      </c>
      <c r="AK152" s="126">
        <f t="shared" si="85"/>
        <v>0</v>
      </c>
      <c r="AL152" s="22">
        <f t="shared" si="86"/>
        <v>788778.56236461597</v>
      </c>
      <c r="AM152" s="22">
        <f t="shared" si="86"/>
        <v>3745.5606278494724</v>
      </c>
      <c r="AN152" s="22">
        <f t="shared" si="86"/>
        <v>1959.5214076304669</v>
      </c>
      <c r="AO152" s="23">
        <f t="shared" si="74"/>
        <v>5705.0820354799398</v>
      </c>
    </row>
    <row r="153" spans="1:41" x14ac:dyDescent="0.25">
      <c r="A153" s="7">
        <v>132</v>
      </c>
      <c r="B153" s="56">
        <f t="shared" si="87"/>
        <v>222442.23368542624</v>
      </c>
      <c r="C153" s="57">
        <f t="shared" si="88"/>
        <v>1217.506827821408</v>
      </c>
      <c r="D153" s="57">
        <f t="shared" si="89"/>
        <v>203.90538087830737</v>
      </c>
      <c r="E153" s="58">
        <f t="shared" si="75"/>
        <v>1421.4122086997154</v>
      </c>
      <c r="F153" s="56">
        <f t="shared" si="90"/>
        <v>0</v>
      </c>
      <c r="G153" s="57">
        <f t="shared" si="91"/>
        <v>0</v>
      </c>
      <c r="H153" s="57">
        <f t="shared" si="92"/>
        <v>0</v>
      </c>
      <c r="I153" s="58">
        <f t="shared" si="76"/>
        <v>0</v>
      </c>
      <c r="J153" s="56">
        <f t="shared" si="93"/>
        <v>253845.6482892934</v>
      </c>
      <c r="K153" s="57">
        <f t="shared" si="94"/>
        <v>1120.9197972120721</v>
      </c>
      <c r="L153" s="57">
        <f t="shared" si="95"/>
        <v>846.15216096431141</v>
      </c>
      <c r="M153" s="58">
        <f t="shared" si="77"/>
        <v>1967.0719581763835</v>
      </c>
      <c r="N153" s="56">
        <f t="shared" si="96"/>
        <v>0</v>
      </c>
      <c r="O153" s="57">
        <f t="shared" si="97"/>
        <v>0</v>
      </c>
      <c r="P153" s="57">
        <f t="shared" si="98"/>
        <v>0</v>
      </c>
      <c r="Q153" s="58">
        <f t="shared" si="78"/>
        <v>0</v>
      </c>
      <c r="R153" s="84">
        <f t="shared" si="99"/>
        <v>309259.6949616503</v>
      </c>
      <c r="S153" s="85">
        <f t="shared" si="100"/>
        <v>1418.4514214133671</v>
      </c>
      <c r="T153" s="86">
        <f t="shared" si="79"/>
        <v>902.0074436381467</v>
      </c>
      <c r="U153" s="87">
        <f t="shared" si="101"/>
        <v>2320.4588650515138</v>
      </c>
      <c r="V153" s="84">
        <f t="shared" si="102"/>
        <v>0</v>
      </c>
      <c r="W153" s="85">
        <f t="shared" si="103"/>
        <v>0</v>
      </c>
      <c r="X153" s="86">
        <f t="shared" si="80"/>
        <v>0</v>
      </c>
      <c r="Y153" s="87">
        <f t="shared" si="104"/>
        <v>0</v>
      </c>
      <c r="Z153" s="101">
        <f t="shared" si="105"/>
        <v>0</v>
      </c>
      <c r="AA153" s="85">
        <f t="shared" si="106"/>
        <v>0</v>
      </c>
      <c r="AB153" s="86">
        <f t="shared" si="81"/>
        <v>0</v>
      </c>
      <c r="AC153" s="87">
        <f t="shared" si="107"/>
        <v>0</v>
      </c>
      <c r="AD153" s="132">
        <f t="shared" ref="AD153:AD216" si="110">IF(A153&lt;=AE$7,(1+AE$11)*AD152,0)</f>
        <v>0</v>
      </c>
      <c r="AE153" s="132">
        <f t="shared" si="82"/>
        <v>0</v>
      </c>
      <c r="AF153" s="132">
        <f t="shared" si="108"/>
        <v>0</v>
      </c>
      <c r="AG153" s="133">
        <f t="shared" si="83"/>
        <v>0</v>
      </c>
      <c r="AH153" s="124">
        <f t="shared" si="109"/>
        <v>0</v>
      </c>
      <c r="AI153" s="125">
        <f t="shared" si="84"/>
        <v>0</v>
      </c>
      <c r="AJ153" s="125">
        <v>0</v>
      </c>
      <c r="AK153" s="126">
        <f t="shared" si="85"/>
        <v>0</v>
      </c>
      <c r="AL153" s="22">
        <f t="shared" si="86"/>
        <v>785547.57693636999</v>
      </c>
      <c r="AM153" s="22">
        <f t="shared" si="86"/>
        <v>3756.8780464468473</v>
      </c>
      <c r="AN153" s="22">
        <f t="shared" si="86"/>
        <v>1952.0649854807655</v>
      </c>
      <c r="AO153" s="23">
        <f t="shared" si="74"/>
        <v>5708.9430319276125</v>
      </c>
    </row>
    <row r="154" spans="1:41" x14ac:dyDescent="0.25">
      <c r="A154" s="7">
        <v>133</v>
      </c>
      <c r="B154" s="56">
        <f t="shared" si="87"/>
        <v>221224.72685760484</v>
      </c>
      <c r="C154" s="57">
        <f t="shared" si="88"/>
        <v>1218.6228757469109</v>
      </c>
      <c r="D154" s="57">
        <f t="shared" si="89"/>
        <v>202.78933295280444</v>
      </c>
      <c r="E154" s="58">
        <f t="shared" si="75"/>
        <v>1421.4122086997154</v>
      </c>
      <c r="F154" s="56">
        <f t="shared" si="90"/>
        <v>0</v>
      </c>
      <c r="G154" s="57">
        <f t="shared" si="91"/>
        <v>0</v>
      </c>
      <c r="H154" s="57">
        <f t="shared" si="92"/>
        <v>0</v>
      </c>
      <c r="I154" s="58">
        <f t="shared" si="76"/>
        <v>0</v>
      </c>
      <c r="J154" s="56">
        <f t="shared" si="93"/>
        <v>252724.72849208134</v>
      </c>
      <c r="K154" s="57">
        <f t="shared" si="94"/>
        <v>1124.6561965361125</v>
      </c>
      <c r="L154" s="57">
        <f t="shared" si="95"/>
        <v>842.41576164027117</v>
      </c>
      <c r="M154" s="58">
        <f t="shared" si="77"/>
        <v>1967.0719581763835</v>
      </c>
      <c r="N154" s="56">
        <f t="shared" si="96"/>
        <v>0</v>
      </c>
      <c r="O154" s="57">
        <f t="shared" si="97"/>
        <v>0</v>
      </c>
      <c r="P154" s="57">
        <f t="shared" si="98"/>
        <v>0</v>
      </c>
      <c r="Q154" s="58">
        <f t="shared" si="78"/>
        <v>0</v>
      </c>
      <c r="R154" s="84">
        <f t="shared" si="99"/>
        <v>308354.31227947061</v>
      </c>
      <c r="S154" s="85">
        <f t="shared" si="100"/>
        <v>1424.9595523448106</v>
      </c>
      <c r="T154" s="86">
        <f t="shared" si="79"/>
        <v>899.36674414845595</v>
      </c>
      <c r="U154" s="87">
        <f t="shared" si="101"/>
        <v>2324.3262964932665</v>
      </c>
      <c r="V154" s="84">
        <f t="shared" si="102"/>
        <v>0</v>
      </c>
      <c r="W154" s="85">
        <f t="shared" si="103"/>
        <v>0</v>
      </c>
      <c r="X154" s="86">
        <f t="shared" si="80"/>
        <v>0</v>
      </c>
      <c r="Y154" s="87">
        <f t="shared" si="104"/>
        <v>0</v>
      </c>
      <c r="Z154" s="101">
        <f t="shared" si="105"/>
        <v>0</v>
      </c>
      <c r="AA154" s="85">
        <f t="shared" si="106"/>
        <v>0</v>
      </c>
      <c r="AB154" s="86">
        <f t="shared" si="81"/>
        <v>0</v>
      </c>
      <c r="AC154" s="87">
        <f t="shared" si="107"/>
        <v>0</v>
      </c>
      <c r="AD154" s="132">
        <f t="shared" si="110"/>
        <v>0</v>
      </c>
      <c r="AE154" s="132">
        <f t="shared" si="82"/>
        <v>0</v>
      </c>
      <c r="AF154" s="132">
        <f t="shared" si="108"/>
        <v>0</v>
      </c>
      <c r="AG154" s="133">
        <f t="shared" si="83"/>
        <v>0</v>
      </c>
      <c r="AH154" s="124">
        <f t="shared" si="109"/>
        <v>0</v>
      </c>
      <c r="AI154" s="125">
        <f t="shared" si="84"/>
        <v>0</v>
      </c>
      <c r="AJ154" s="125">
        <v>0</v>
      </c>
      <c r="AK154" s="126">
        <f t="shared" si="85"/>
        <v>0</v>
      </c>
      <c r="AL154" s="22">
        <f t="shared" si="86"/>
        <v>782303.76762915682</v>
      </c>
      <c r="AM154" s="22">
        <f t="shared" si="86"/>
        <v>3768.2386246278338</v>
      </c>
      <c r="AN154" s="22">
        <f t="shared" si="86"/>
        <v>1944.5718387415313</v>
      </c>
      <c r="AO154" s="23">
        <f t="shared" si="74"/>
        <v>5712.8104633693656</v>
      </c>
    </row>
    <row r="155" spans="1:41" x14ac:dyDescent="0.25">
      <c r="A155" s="7">
        <v>134</v>
      </c>
      <c r="B155" s="56">
        <f t="shared" si="87"/>
        <v>220006.10398185792</v>
      </c>
      <c r="C155" s="57">
        <f t="shared" si="88"/>
        <v>1219.7399467163457</v>
      </c>
      <c r="D155" s="57">
        <f t="shared" si="89"/>
        <v>201.67226198336976</v>
      </c>
      <c r="E155" s="58">
        <f t="shared" si="75"/>
        <v>1421.4122086997154</v>
      </c>
      <c r="F155" s="56">
        <f t="shared" si="90"/>
        <v>0</v>
      </c>
      <c r="G155" s="57">
        <f t="shared" si="91"/>
        <v>0</v>
      </c>
      <c r="H155" s="57">
        <f t="shared" si="92"/>
        <v>0</v>
      </c>
      <c r="I155" s="58">
        <f t="shared" si="76"/>
        <v>0</v>
      </c>
      <c r="J155" s="56">
        <f t="shared" si="93"/>
        <v>251600.07229554522</v>
      </c>
      <c r="K155" s="57">
        <f t="shared" si="94"/>
        <v>1128.4050505245659</v>
      </c>
      <c r="L155" s="57">
        <f t="shared" si="95"/>
        <v>838.6669076518175</v>
      </c>
      <c r="M155" s="58">
        <f t="shared" si="77"/>
        <v>1967.0719581763835</v>
      </c>
      <c r="N155" s="56">
        <f t="shared" si="96"/>
        <v>0</v>
      </c>
      <c r="O155" s="57">
        <f t="shared" si="97"/>
        <v>0</v>
      </c>
      <c r="P155" s="57">
        <f t="shared" si="98"/>
        <v>0</v>
      </c>
      <c r="Q155" s="58">
        <f t="shared" si="78"/>
        <v>0</v>
      </c>
      <c r="R155" s="84">
        <f t="shared" si="99"/>
        <v>307440.90164833772</v>
      </c>
      <c r="S155" s="85">
        <f t="shared" si="100"/>
        <v>1431.4975438464371</v>
      </c>
      <c r="T155" s="86">
        <f t="shared" si="79"/>
        <v>896.70262980765176</v>
      </c>
      <c r="U155" s="87">
        <f t="shared" si="101"/>
        <v>2328.2001736540888</v>
      </c>
      <c r="V155" s="84">
        <f t="shared" si="102"/>
        <v>0</v>
      </c>
      <c r="W155" s="85">
        <f t="shared" si="103"/>
        <v>0</v>
      </c>
      <c r="X155" s="86">
        <f t="shared" si="80"/>
        <v>0</v>
      </c>
      <c r="Y155" s="87">
        <f t="shared" si="104"/>
        <v>0</v>
      </c>
      <c r="Z155" s="101">
        <f t="shared" si="105"/>
        <v>0</v>
      </c>
      <c r="AA155" s="85">
        <f t="shared" si="106"/>
        <v>0</v>
      </c>
      <c r="AB155" s="86">
        <f t="shared" si="81"/>
        <v>0</v>
      </c>
      <c r="AC155" s="87">
        <f t="shared" si="107"/>
        <v>0</v>
      </c>
      <c r="AD155" s="132">
        <f t="shared" si="110"/>
        <v>0</v>
      </c>
      <c r="AE155" s="132">
        <f t="shared" si="82"/>
        <v>0</v>
      </c>
      <c r="AF155" s="132">
        <f t="shared" si="108"/>
        <v>0</v>
      </c>
      <c r="AG155" s="133">
        <f t="shared" si="83"/>
        <v>0</v>
      </c>
      <c r="AH155" s="124">
        <f t="shared" si="109"/>
        <v>0</v>
      </c>
      <c r="AI155" s="125">
        <f t="shared" si="84"/>
        <v>0</v>
      </c>
      <c r="AJ155" s="125">
        <v>0</v>
      </c>
      <c r="AK155" s="126">
        <f t="shared" si="85"/>
        <v>0</v>
      </c>
      <c r="AL155" s="22">
        <f t="shared" si="86"/>
        <v>779047.07792574086</v>
      </c>
      <c r="AM155" s="22">
        <f t="shared" si="86"/>
        <v>3779.6425410873489</v>
      </c>
      <c r="AN155" s="22">
        <f t="shared" si="86"/>
        <v>1937.041799442839</v>
      </c>
      <c r="AO155" s="23">
        <f t="shared" si="74"/>
        <v>5716.6843405301879</v>
      </c>
    </row>
    <row r="156" spans="1:41" x14ac:dyDescent="0.25">
      <c r="A156" s="7">
        <v>135</v>
      </c>
      <c r="B156" s="56">
        <f t="shared" si="87"/>
        <v>218786.36403514157</v>
      </c>
      <c r="C156" s="57">
        <f t="shared" si="88"/>
        <v>1220.8580416675022</v>
      </c>
      <c r="D156" s="57">
        <f t="shared" si="89"/>
        <v>200.55416703221309</v>
      </c>
      <c r="E156" s="58">
        <f t="shared" si="75"/>
        <v>1421.4122086997154</v>
      </c>
      <c r="F156" s="56">
        <f t="shared" si="90"/>
        <v>0</v>
      </c>
      <c r="G156" s="57">
        <f t="shared" si="91"/>
        <v>0</v>
      </c>
      <c r="H156" s="57">
        <f t="shared" si="92"/>
        <v>0</v>
      </c>
      <c r="I156" s="58">
        <f t="shared" si="76"/>
        <v>0</v>
      </c>
      <c r="J156" s="56">
        <f t="shared" si="93"/>
        <v>250471.66724502065</v>
      </c>
      <c r="K156" s="57">
        <f t="shared" si="94"/>
        <v>1132.1664006929814</v>
      </c>
      <c r="L156" s="57">
        <f t="shared" si="95"/>
        <v>834.90555748340228</v>
      </c>
      <c r="M156" s="58">
        <f t="shared" si="77"/>
        <v>1967.0719581763835</v>
      </c>
      <c r="N156" s="56">
        <f t="shared" si="96"/>
        <v>0</v>
      </c>
      <c r="O156" s="57">
        <f t="shared" si="97"/>
        <v>0</v>
      </c>
      <c r="P156" s="57">
        <f t="shared" si="98"/>
        <v>0</v>
      </c>
      <c r="Q156" s="58">
        <f t="shared" si="78"/>
        <v>0</v>
      </c>
      <c r="R156" s="84">
        <f t="shared" si="99"/>
        <v>306519.41977799876</v>
      </c>
      <c r="S156" s="85">
        <f t="shared" si="100"/>
        <v>1438.0655329243493</v>
      </c>
      <c r="T156" s="86">
        <f t="shared" si="79"/>
        <v>894.01497435249644</v>
      </c>
      <c r="U156" s="87">
        <f t="shared" si="101"/>
        <v>2332.0805072768458</v>
      </c>
      <c r="V156" s="84">
        <f t="shared" si="102"/>
        <v>0</v>
      </c>
      <c r="W156" s="85">
        <f t="shared" si="103"/>
        <v>0</v>
      </c>
      <c r="X156" s="86">
        <f t="shared" si="80"/>
        <v>0</v>
      </c>
      <c r="Y156" s="87">
        <f t="shared" si="104"/>
        <v>0</v>
      </c>
      <c r="Z156" s="101">
        <f t="shared" si="105"/>
        <v>0</v>
      </c>
      <c r="AA156" s="85">
        <f t="shared" si="106"/>
        <v>0</v>
      </c>
      <c r="AB156" s="86">
        <f t="shared" si="81"/>
        <v>0</v>
      </c>
      <c r="AC156" s="87">
        <f t="shared" si="107"/>
        <v>0</v>
      </c>
      <c r="AD156" s="132">
        <f t="shared" si="110"/>
        <v>0</v>
      </c>
      <c r="AE156" s="132">
        <f t="shared" si="82"/>
        <v>0</v>
      </c>
      <c r="AF156" s="132">
        <f t="shared" si="108"/>
        <v>0</v>
      </c>
      <c r="AG156" s="133">
        <f t="shared" si="83"/>
        <v>0</v>
      </c>
      <c r="AH156" s="124">
        <f t="shared" si="109"/>
        <v>0</v>
      </c>
      <c r="AI156" s="125">
        <f t="shared" si="84"/>
        <v>0</v>
      </c>
      <c r="AJ156" s="125">
        <v>0</v>
      </c>
      <c r="AK156" s="126">
        <f t="shared" si="85"/>
        <v>0</v>
      </c>
      <c r="AL156" s="22">
        <f t="shared" si="86"/>
        <v>775777.45105816098</v>
      </c>
      <c r="AM156" s="22">
        <f t="shared" si="86"/>
        <v>3791.0899752848327</v>
      </c>
      <c r="AN156" s="22">
        <f t="shared" si="86"/>
        <v>1929.4746988681118</v>
      </c>
      <c r="AO156" s="23">
        <f t="shared" si="74"/>
        <v>5720.5646741529454</v>
      </c>
    </row>
    <row r="157" spans="1:41" x14ac:dyDescent="0.25">
      <c r="A157" s="7">
        <v>136</v>
      </c>
      <c r="B157" s="56">
        <f t="shared" si="87"/>
        <v>217565.50599347407</v>
      </c>
      <c r="C157" s="57">
        <f t="shared" si="88"/>
        <v>1221.9771615390309</v>
      </c>
      <c r="D157" s="57">
        <f t="shared" si="89"/>
        <v>199.43504716068455</v>
      </c>
      <c r="E157" s="58">
        <f t="shared" si="75"/>
        <v>1421.4122086997154</v>
      </c>
      <c r="F157" s="56">
        <f t="shared" si="90"/>
        <v>0</v>
      </c>
      <c r="G157" s="57">
        <f t="shared" si="91"/>
        <v>0</v>
      </c>
      <c r="H157" s="57">
        <f t="shared" si="92"/>
        <v>0</v>
      </c>
      <c r="I157" s="58">
        <f t="shared" si="76"/>
        <v>0</v>
      </c>
      <c r="J157" s="56">
        <f t="shared" si="93"/>
        <v>249339.50084432767</v>
      </c>
      <c r="K157" s="57">
        <f t="shared" si="94"/>
        <v>1135.9402886952912</v>
      </c>
      <c r="L157" s="57">
        <f t="shared" si="95"/>
        <v>831.13166948109233</v>
      </c>
      <c r="M157" s="58">
        <f t="shared" si="77"/>
        <v>1967.0719581763835</v>
      </c>
      <c r="N157" s="56">
        <f t="shared" si="96"/>
        <v>0</v>
      </c>
      <c r="O157" s="57">
        <f t="shared" si="97"/>
        <v>0</v>
      </c>
      <c r="P157" s="57">
        <f t="shared" si="98"/>
        <v>0</v>
      </c>
      <c r="Q157" s="58">
        <f t="shared" si="78"/>
        <v>0</v>
      </c>
      <c r="R157" s="84">
        <f t="shared" si="99"/>
        <v>305589.82316881616</v>
      </c>
      <c r="S157" s="85">
        <f t="shared" si="100"/>
        <v>1444.6636572132602</v>
      </c>
      <c r="T157" s="86">
        <f t="shared" si="79"/>
        <v>891.30365090904718</v>
      </c>
      <c r="U157" s="87">
        <f t="shared" si="101"/>
        <v>2335.9673081223073</v>
      </c>
      <c r="V157" s="84">
        <f t="shared" si="102"/>
        <v>0</v>
      </c>
      <c r="W157" s="85">
        <f t="shared" si="103"/>
        <v>0</v>
      </c>
      <c r="X157" s="86">
        <f t="shared" si="80"/>
        <v>0</v>
      </c>
      <c r="Y157" s="87">
        <f t="shared" si="104"/>
        <v>0</v>
      </c>
      <c r="Z157" s="101">
        <f t="shared" si="105"/>
        <v>0</v>
      </c>
      <c r="AA157" s="85">
        <f t="shared" si="106"/>
        <v>0</v>
      </c>
      <c r="AB157" s="86">
        <f t="shared" si="81"/>
        <v>0</v>
      </c>
      <c r="AC157" s="87">
        <f t="shared" si="107"/>
        <v>0</v>
      </c>
      <c r="AD157" s="132">
        <f t="shared" si="110"/>
        <v>0</v>
      </c>
      <c r="AE157" s="132">
        <f t="shared" si="82"/>
        <v>0</v>
      </c>
      <c r="AF157" s="132">
        <f t="shared" si="108"/>
        <v>0</v>
      </c>
      <c r="AG157" s="133">
        <f t="shared" si="83"/>
        <v>0</v>
      </c>
      <c r="AH157" s="124">
        <f t="shared" si="109"/>
        <v>0</v>
      </c>
      <c r="AI157" s="125">
        <f t="shared" si="84"/>
        <v>0</v>
      </c>
      <c r="AJ157" s="125">
        <v>0</v>
      </c>
      <c r="AK157" s="126">
        <f t="shared" si="85"/>
        <v>0</v>
      </c>
      <c r="AL157" s="22">
        <f t="shared" si="86"/>
        <v>772494.83000661794</v>
      </c>
      <c r="AM157" s="22">
        <f t="shared" si="86"/>
        <v>3802.5811074475823</v>
      </c>
      <c r="AN157" s="22">
        <f t="shared" si="86"/>
        <v>1921.8703675508241</v>
      </c>
      <c r="AO157" s="23">
        <f t="shared" si="74"/>
        <v>5724.4514749984064</v>
      </c>
    </row>
    <row r="158" spans="1:41" x14ac:dyDescent="0.25">
      <c r="A158" s="7">
        <v>137</v>
      </c>
      <c r="B158" s="56">
        <f t="shared" si="87"/>
        <v>216343.52883193505</v>
      </c>
      <c r="C158" s="57">
        <f t="shared" si="88"/>
        <v>1223.0973072704417</v>
      </c>
      <c r="D158" s="57">
        <f t="shared" si="89"/>
        <v>198.31490142927379</v>
      </c>
      <c r="E158" s="58">
        <f t="shared" si="75"/>
        <v>1421.4122086997154</v>
      </c>
      <c r="F158" s="56">
        <f t="shared" si="90"/>
        <v>0</v>
      </c>
      <c r="G158" s="57">
        <f t="shared" si="91"/>
        <v>0</v>
      </c>
      <c r="H158" s="57">
        <f t="shared" si="92"/>
        <v>0</v>
      </c>
      <c r="I158" s="58">
        <f t="shared" si="76"/>
        <v>0</v>
      </c>
      <c r="J158" s="56">
        <f t="shared" si="93"/>
        <v>248203.56055563237</v>
      </c>
      <c r="K158" s="57">
        <f t="shared" si="94"/>
        <v>1139.7267563242756</v>
      </c>
      <c r="L158" s="57">
        <f t="shared" si="95"/>
        <v>827.34520185210795</v>
      </c>
      <c r="M158" s="58">
        <f t="shared" si="77"/>
        <v>1967.0719581763835</v>
      </c>
      <c r="N158" s="56">
        <f t="shared" si="96"/>
        <v>0</v>
      </c>
      <c r="O158" s="57">
        <f t="shared" si="97"/>
        <v>0</v>
      </c>
      <c r="P158" s="57">
        <f t="shared" si="98"/>
        <v>0</v>
      </c>
      <c r="Q158" s="58">
        <f t="shared" si="78"/>
        <v>0</v>
      </c>
      <c r="R158" s="84">
        <f t="shared" si="99"/>
        <v>304652.06811078888</v>
      </c>
      <c r="S158" s="85">
        <f t="shared" si="100"/>
        <v>1451.2920549793769</v>
      </c>
      <c r="T158" s="86">
        <f t="shared" si="79"/>
        <v>888.56853198980093</v>
      </c>
      <c r="U158" s="87">
        <f t="shared" si="101"/>
        <v>2339.8605869691778</v>
      </c>
      <c r="V158" s="84">
        <f t="shared" si="102"/>
        <v>0</v>
      </c>
      <c r="W158" s="85">
        <f t="shared" si="103"/>
        <v>0</v>
      </c>
      <c r="X158" s="86">
        <f t="shared" si="80"/>
        <v>0</v>
      </c>
      <c r="Y158" s="87">
        <f t="shared" si="104"/>
        <v>0</v>
      </c>
      <c r="Z158" s="101">
        <f t="shared" si="105"/>
        <v>0</v>
      </c>
      <c r="AA158" s="85">
        <f t="shared" si="106"/>
        <v>0</v>
      </c>
      <c r="AB158" s="86">
        <f t="shared" si="81"/>
        <v>0</v>
      </c>
      <c r="AC158" s="87">
        <f t="shared" si="107"/>
        <v>0</v>
      </c>
      <c r="AD158" s="132">
        <f t="shared" si="110"/>
        <v>0</v>
      </c>
      <c r="AE158" s="132">
        <f t="shared" si="82"/>
        <v>0</v>
      </c>
      <c r="AF158" s="132">
        <f t="shared" si="108"/>
        <v>0</v>
      </c>
      <c r="AG158" s="133">
        <f t="shared" si="83"/>
        <v>0</v>
      </c>
      <c r="AH158" s="124">
        <f t="shared" si="109"/>
        <v>0</v>
      </c>
      <c r="AI158" s="125">
        <f t="shared" si="84"/>
        <v>0</v>
      </c>
      <c r="AJ158" s="125">
        <v>0</v>
      </c>
      <c r="AK158" s="126">
        <f t="shared" si="85"/>
        <v>0</v>
      </c>
      <c r="AL158" s="22">
        <f t="shared" si="86"/>
        <v>769199.1574983563</v>
      </c>
      <c r="AM158" s="22">
        <f t="shared" si="86"/>
        <v>3814.1161185740939</v>
      </c>
      <c r="AN158" s="22">
        <f t="shared" si="86"/>
        <v>1914.2286352711826</v>
      </c>
      <c r="AO158" s="23">
        <f t="shared" si="74"/>
        <v>5728.3447538452765</v>
      </c>
    </row>
    <row r="159" spans="1:41" x14ac:dyDescent="0.25">
      <c r="A159" s="7">
        <v>138</v>
      </c>
      <c r="B159" s="56">
        <f t="shared" si="87"/>
        <v>215120.4315246646</v>
      </c>
      <c r="C159" s="57">
        <f t="shared" si="88"/>
        <v>1224.2184798021062</v>
      </c>
      <c r="D159" s="57">
        <f t="shared" si="89"/>
        <v>197.19372889760922</v>
      </c>
      <c r="E159" s="58">
        <f t="shared" si="75"/>
        <v>1421.4122086997154</v>
      </c>
      <c r="F159" s="56">
        <f t="shared" si="90"/>
        <v>0</v>
      </c>
      <c r="G159" s="57">
        <f t="shared" si="91"/>
        <v>0</v>
      </c>
      <c r="H159" s="57">
        <f t="shared" si="92"/>
        <v>0</v>
      </c>
      <c r="I159" s="58">
        <f t="shared" si="76"/>
        <v>0</v>
      </c>
      <c r="J159" s="56">
        <f t="shared" si="93"/>
        <v>247063.83379930811</v>
      </c>
      <c r="K159" s="57">
        <f t="shared" si="94"/>
        <v>1143.5258455120231</v>
      </c>
      <c r="L159" s="57">
        <f t="shared" si="95"/>
        <v>823.54611266436041</v>
      </c>
      <c r="M159" s="58">
        <f t="shared" si="77"/>
        <v>1967.0719581763835</v>
      </c>
      <c r="N159" s="56">
        <f t="shared" si="96"/>
        <v>0</v>
      </c>
      <c r="O159" s="57">
        <f t="shared" si="97"/>
        <v>0</v>
      </c>
      <c r="P159" s="57">
        <f t="shared" si="98"/>
        <v>0</v>
      </c>
      <c r="Q159" s="58">
        <f t="shared" si="78"/>
        <v>0</v>
      </c>
      <c r="R159" s="84">
        <f t="shared" si="99"/>
        <v>303706.11068256921</v>
      </c>
      <c r="S159" s="85">
        <f t="shared" si="100"/>
        <v>1457.9508651232995</v>
      </c>
      <c r="T159" s="86">
        <f t="shared" si="79"/>
        <v>885.80948949082688</v>
      </c>
      <c r="U159" s="87">
        <f t="shared" si="101"/>
        <v>2343.7603546141263</v>
      </c>
      <c r="V159" s="84">
        <f t="shared" si="102"/>
        <v>0</v>
      </c>
      <c r="W159" s="85">
        <f t="shared" si="103"/>
        <v>0</v>
      </c>
      <c r="X159" s="86">
        <f t="shared" si="80"/>
        <v>0</v>
      </c>
      <c r="Y159" s="87">
        <f t="shared" si="104"/>
        <v>0</v>
      </c>
      <c r="Z159" s="101">
        <f t="shared" si="105"/>
        <v>0</v>
      </c>
      <c r="AA159" s="85">
        <f t="shared" si="106"/>
        <v>0</v>
      </c>
      <c r="AB159" s="86">
        <f t="shared" si="81"/>
        <v>0</v>
      </c>
      <c r="AC159" s="87">
        <f t="shared" si="107"/>
        <v>0</v>
      </c>
      <c r="AD159" s="132">
        <f t="shared" si="110"/>
        <v>0</v>
      </c>
      <c r="AE159" s="132">
        <f t="shared" si="82"/>
        <v>0</v>
      </c>
      <c r="AF159" s="132">
        <f t="shared" si="108"/>
        <v>0</v>
      </c>
      <c r="AG159" s="133">
        <f t="shared" si="83"/>
        <v>0</v>
      </c>
      <c r="AH159" s="124">
        <f t="shared" si="109"/>
        <v>0</v>
      </c>
      <c r="AI159" s="125">
        <f t="shared" si="84"/>
        <v>0</v>
      </c>
      <c r="AJ159" s="125">
        <v>0</v>
      </c>
      <c r="AK159" s="126">
        <f t="shared" si="85"/>
        <v>0</v>
      </c>
      <c r="AL159" s="22">
        <f t="shared" si="86"/>
        <v>765890.37600654189</v>
      </c>
      <c r="AM159" s="22">
        <f t="shared" si="86"/>
        <v>3825.6951904374287</v>
      </c>
      <c r="AN159" s="22">
        <f t="shared" si="86"/>
        <v>1906.5493310527963</v>
      </c>
      <c r="AO159" s="23">
        <f t="shared" si="74"/>
        <v>5732.2445214902255</v>
      </c>
    </row>
    <row r="160" spans="1:41" x14ac:dyDescent="0.25">
      <c r="A160" s="7">
        <v>139</v>
      </c>
      <c r="B160" s="56">
        <f t="shared" si="87"/>
        <v>213896.2130448625</v>
      </c>
      <c r="C160" s="57">
        <f t="shared" si="88"/>
        <v>1225.3406800752582</v>
      </c>
      <c r="D160" s="57">
        <f t="shared" si="89"/>
        <v>196.07152862445727</v>
      </c>
      <c r="E160" s="58">
        <f t="shared" si="75"/>
        <v>1421.4122086997154</v>
      </c>
      <c r="F160" s="56">
        <f t="shared" si="90"/>
        <v>0</v>
      </c>
      <c r="G160" s="57">
        <f t="shared" si="91"/>
        <v>0</v>
      </c>
      <c r="H160" s="57">
        <f t="shared" si="92"/>
        <v>0</v>
      </c>
      <c r="I160" s="58">
        <f t="shared" si="76"/>
        <v>0</v>
      </c>
      <c r="J160" s="56">
        <f t="shared" si="93"/>
        <v>245920.30795379609</v>
      </c>
      <c r="K160" s="57">
        <f t="shared" si="94"/>
        <v>1147.3375983303965</v>
      </c>
      <c r="L160" s="57">
        <f t="shared" si="95"/>
        <v>819.734359845987</v>
      </c>
      <c r="M160" s="58">
        <f t="shared" si="77"/>
        <v>1967.0719581763835</v>
      </c>
      <c r="N160" s="56">
        <f t="shared" si="96"/>
        <v>0</v>
      </c>
      <c r="O160" s="57">
        <f t="shared" si="97"/>
        <v>0</v>
      </c>
      <c r="P160" s="57">
        <f t="shared" si="98"/>
        <v>0</v>
      </c>
      <c r="Q160" s="58">
        <f t="shared" si="78"/>
        <v>0</v>
      </c>
      <c r="R160" s="84">
        <f t="shared" si="99"/>
        <v>302751.906750475</v>
      </c>
      <c r="S160" s="85">
        <f t="shared" si="100"/>
        <v>1464.6402271829311</v>
      </c>
      <c r="T160" s="86">
        <f t="shared" si="79"/>
        <v>883.02639468888549</v>
      </c>
      <c r="U160" s="87">
        <f t="shared" si="101"/>
        <v>2347.6666218718165</v>
      </c>
      <c r="V160" s="84">
        <f t="shared" si="102"/>
        <v>0</v>
      </c>
      <c r="W160" s="85">
        <f t="shared" si="103"/>
        <v>0</v>
      </c>
      <c r="X160" s="86">
        <f t="shared" si="80"/>
        <v>0</v>
      </c>
      <c r="Y160" s="87">
        <f t="shared" si="104"/>
        <v>0</v>
      </c>
      <c r="Z160" s="101">
        <f t="shared" si="105"/>
        <v>0</v>
      </c>
      <c r="AA160" s="85">
        <f t="shared" si="106"/>
        <v>0</v>
      </c>
      <c r="AB160" s="86">
        <f t="shared" si="81"/>
        <v>0</v>
      </c>
      <c r="AC160" s="87">
        <f t="shared" si="107"/>
        <v>0</v>
      </c>
      <c r="AD160" s="132">
        <f t="shared" si="110"/>
        <v>0</v>
      </c>
      <c r="AE160" s="132">
        <f t="shared" si="82"/>
        <v>0</v>
      </c>
      <c r="AF160" s="132">
        <f t="shared" si="108"/>
        <v>0</v>
      </c>
      <c r="AG160" s="133">
        <f t="shared" si="83"/>
        <v>0</v>
      </c>
      <c r="AH160" s="124">
        <f t="shared" si="109"/>
        <v>0</v>
      </c>
      <c r="AI160" s="125">
        <f t="shared" si="84"/>
        <v>0</v>
      </c>
      <c r="AJ160" s="125">
        <v>0</v>
      </c>
      <c r="AK160" s="126">
        <f t="shared" si="85"/>
        <v>0</v>
      </c>
      <c r="AL160" s="22">
        <f t="shared" si="86"/>
        <v>762568.42774913367</v>
      </c>
      <c r="AM160" s="22">
        <f t="shared" si="86"/>
        <v>3837.318505588586</v>
      </c>
      <c r="AN160" s="22">
        <f t="shared" si="86"/>
        <v>1898.8322831593298</v>
      </c>
      <c r="AO160" s="23">
        <f t="shared" si="74"/>
        <v>5736.1507887479156</v>
      </c>
    </row>
    <row r="161" spans="1:41" x14ac:dyDescent="0.25">
      <c r="A161" s="7">
        <v>140</v>
      </c>
      <c r="B161" s="56">
        <f t="shared" si="87"/>
        <v>212670.87236478724</v>
      </c>
      <c r="C161" s="57">
        <f t="shared" si="88"/>
        <v>1226.4639090319938</v>
      </c>
      <c r="D161" s="57">
        <f t="shared" si="89"/>
        <v>194.94829966772164</v>
      </c>
      <c r="E161" s="58">
        <f t="shared" si="75"/>
        <v>1421.4122086997154</v>
      </c>
      <c r="F161" s="56">
        <f t="shared" si="90"/>
        <v>0</v>
      </c>
      <c r="G161" s="57">
        <f t="shared" si="91"/>
        <v>0</v>
      </c>
      <c r="H161" s="57">
        <f t="shared" si="92"/>
        <v>0</v>
      </c>
      <c r="I161" s="58">
        <f t="shared" si="76"/>
        <v>0</v>
      </c>
      <c r="J161" s="56">
        <f t="shared" si="93"/>
        <v>244772.97035546569</v>
      </c>
      <c r="K161" s="57">
        <f t="shared" si="94"/>
        <v>1151.1620569914978</v>
      </c>
      <c r="L161" s="57">
        <f t="shared" si="95"/>
        <v>815.90990118488571</v>
      </c>
      <c r="M161" s="58">
        <f t="shared" si="77"/>
        <v>1967.0719581763835</v>
      </c>
      <c r="N161" s="56">
        <f t="shared" si="96"/>
        <v>0</v>
      </c>
      <c r="O161" s="57">
        <f t="shared" si="97"/>
        <v>0</v>
      </c>
      <c r="P161" s="57">
        <f t="shared" si="98"/>
        <v>0</v>
      </c>
      <c r="Q161" s="58">
        <f t="shared" si="78"/>
        <v>0</v>
      </c>
      <c r="R161" s="84">
        <f t="shared" si="99"/>
        <v>301789.41196749755</v>
      </c>
      <c r="S161" s="85">
        <f t="shared" si="100"/>
        <v>1471.3602813364018</v>
      </c>
      <c r="T161" s="86">
        <f t="shared" si="79"/>
        <v>880.21911823853452</v>
      </c>
      <c r="U161" s="87">
        <f t="shared" si="101"/>
        <v>2351.5793995749364</v>
      </c>
      <c r="V161" s="84">
        <f t="shared" si="102"/>
        <v>0</v>
      </c>
      <c r="W161" s="85">
        <f t="shared" si="103"/>
        <v>0</v>
      </c>
      <c r="X161" s="86">
        <f t="shared" si="80"/>
        <v>0</v>
      </c>
      <c r="Y161" s="87">
        <f t="shared" si="104"/>
        <v>0</v>
      </c>
      <c r="Z161" s="101">
        <f t="shared" si="105"/>
        <v>0</v>
      </c>
      <c r="AA161" s="85">
        <f t="shared" si="106"/>
        <v>0</v>
      </c>
      <c r="AB161" s="86">
        <f t="shared" si="81"/>
        <v>0</v>
      </c>
      <c r="AC161" s="87">
        <f t="shared" si="107"/>
        <v>0</v>
      </c>
      <c r="AD161" s="132">
        <f t="shared" si="110"/>
        <v>0</v>
      </c>
      <c r="AE161" s="132">
        <f t="shared" si="82"/>
        <v>0</v>
      </c>
      <c r="AF161" s="132">
        <f t="shared" si="108"/>
        <v>0</v>
      </c>
      <c r="AG161" s="133">
        <f t="shared" si="83"/>
        <v>0</v>
      </c>
      <c r="AH161" s="124">
        <f t="shared" si="109"/>
        <v>0</v>
      </c>
      <c r="AI161" s="125">
        <f t="shared" si="84"/>
        <v>0</v>
      </c>
      <c r="AJ161" s="125">
        <v>0</v>
      </c>
      <c r="AK161" s="126">
        <f t="shared" si="85"/>
        <v>0</v>
      </c>
      <c r="AL161" s="22">
        <f t="shared" si="86"/>
        <v>759233.25468775048</v>
      </c>
      <c r="AM161" s="22">
        <f t="shared" si="86"/>
        <v>3848.9862473598937</v>
      </c>
      <c r="AN161" s="22">
        <f t="shared" si="86"/>
        <v>1891.0773190911418</v>
      </c>
      <c r="AO161" s="23">
        <f t="shared" si="74"/>
        <v>5740.0635664510355</v>
      </c>
    </row>
    <row r="162" spans="1:41" x14ac:dyDescent="0.25">
      <c r="A162" s="7">
        <v>141</v>
      </c>
      <c r="B162" s="56">
        <f t="shared" si="87"/>
        <v>211444.40845575524</v>
      </c>
      <c r="C162" s="57">
        <f t="shared" si="88"/>
        <v>1227.5881676152731</v>
      </c>
      <c r="D162" s="57">
        <f t="shared" si="89"/>
        <v>193.82404108444231</v>
      </c>
      <c r="E162" s="58">
        <f t="shared" si="75"/>
        <v>1421.4122086997154</v>
      </c>
      <c r="F162" s="56">
        <f t="shared" si="90"/>
        <v>0</v>
      </c>
      <c r="G162" s="57">
        <f t="shared" si="91"/>
        <v>0</v>
      </c>
      <c r="H162" s="57">
        <f t="shared" si="92"/>
        <v>0</v>
      </c>
      <c r="I162" s="58">
        <f t="shared" si="76"/>
        <v>0</v>
      </c>
      <c r="J162" s="56">
        <f t="shared" si="93"/>
        <v>243621.80829847418</v>
      </c>
      <c r="K162" s="57">
        <f t="shared" si="94"/>
        <v>1154.9992638481363</v>
      </c>
      <c r="L162" s="57">
        <f t="shared" si="95"/>
        <v>812.07269432824728</v>
      </c>
      <c r="M162" s="58">
        <f t="shared" si="77"/>
        <v>1967.0719581763835</v>
      </c>
      <c r="N162" s="56">
        <f t="shared" si="96"/>
        <v>0</v>
      </c>
      <c r="O162" s="57">
        <f t="shared" si="97"/>
        <v>0</v>
      </c>
      <c r="P162" s="57">
        <f t="shared" si="98"/>
        <v>0</v>
      </c>
      <c r="Q162" s="58">
        <f t="shared" si="78"/>
        <v>0</v>
      </c>
      <c r="R162" s="84">
        <f t="shared" si="99"/>
        <v>300818.58177230478</v>
      </c>
      <c r="S162" s="85">
        <f t="shared" si="100"/>
        <v>1478.1111684050056</v>
      </c>
      <c r="T162" s="86">
        <f t="shared" si="79"/>
        <v>877.38753016922226</v>
      </c>
      <c r="U162" s="87">
        <f t="shared" si="101"/>
        <v>2355.498698574228</v>
      </c>
      <c r="V162" s="84">
        <f t="shared" si="102"/>
        <v>0</v>
      </c>
      <c r="W162" s="85">
        <f t="shared" si="103"/>
        <v>0</v>
      </c>
      <c r="X162" s="86">
        <f t="shared" si="80"/>
        <v>0</v>
      </c>
      <c r="Y162" s="87">
        <f t="shared" si="104"/>
        <v>0</v>
      </c>
      <c r="Z162" s="101">
        <f t="shared" si="105"/>
        <v>0</v>
      </c>
      <c r="AA162" s="85">
        <f t="shared" si="106"/>
        <v>0</v>
      </c>
      <c r="AB162" s="86">
        <f t="shared" si="81"/>
        <v>0</v>
      </c>
      <c r="AC162" s="87">
        <f t="shared" si="107"/>
        <v>0</v>
      </c>
      <c r="AD162" s="132">
        <f t="shared" si="110"/>
        <v>0</v>
      </c>
      <c r="AE162" s="132">
        <f t="shared" si="82"/>
        <v>0</v>
      </c>
      <c r="AF162" s="132">
        <f t="shared" si="108"/>
        <v>0</v>
      </c>
      <c r="AG162" s="133">
        <f t="shared" si="83"/>
        <v>0</v>
      </c>
      <c r="AH162" s="124">
        <f t="shared" si="109"/>
        <v>0</v>
      </c>
      <c r="AI162" s="125">
        <f t="shared" si="84"/>
        <v>0</v>
      </c>
      <c r="AJ162" s="125">
        <v>0</v>
      </c>
      <c r="AK162" s="126">
        <f t="shared" si="85"/>
        <v>0</v>
      </c>
      <c r="AL162" s="22">
        <f t="shared" si="86"/>
        <v>755884.79852653411</v>
      </c>
      <c r="AM162" s="22">
        <f t="shared" si="86"/>
        <v>3860.6985998684149</v>
      </c>
      <c r="AN162" s="22">
        <f t="shared" si="86"/>
        <v>1883.2842655819118</v>
      </c>
      <c r="AO162" s="23">
        <f t="shared" si="74"/>
        <v>5743.9828654503272</v>
      </c>
    </row>
    <row r="163" spans="1:41" x14ac:dyDescent="0.25">
      <c r="A163" s="7">
        <v>142</v>
      </c>
      <c r="B163" s="56">
        <f t="shared" si="87"/>
        <v>210216.82028813998</v>
      </c>
      <c r="C163" s="57">
        <f t="shared" si="88"/>
        <v>1228.7134567689204</v>
      </c>
      <c r="D163" s="57">
        <f t="shared" si="89"/>
        <v>192.69875193079497</v>
      </c>
      <c r="E163" s="58">
        <f t="shared" si="75"/>
        <v>1421.4122086997154</v>
      </c>
      <c r="F163" s="56">
        <f t="shared" si="90"/>
        <v>0</v>
      </c>
      <c r="G163" s="57">
        <f t="shared" si="91"/>
        <v>0</v>
      </c>
      <c r="H163" s="57">
        <f t="shared" si="92"/>
        <v>0</v>
      </c>
      <c r="I163" s="58">
        <f t="shared" si="76"/>
        <v>0</v>
      </c>
      <c r="J163" s="56">
        <f t="shared" si="93"/>
        <v>242466.80903462603</v>
      </c>
      <c r="K163" s="57">
        <f t="shared" si="94"/>
        <v>1158.8492613942967</v>
      </c>
      <c r="L163" s="57">
        <f t="shared" si="95"/>
        <v>808.22269678208681</v>
      </c>
      <c r="M163" s="58">
        <f t="shared" si="77"/>
        <v>1967.0719581763835</v>
      </c>
      <c r="N163" s="56">
        <f t="shared" si="96"/>
        <v>0</v>
      </c>
      <c r="O163" s="57">
        <f t="shared" si="97"/>
        <v>0</v>
      </c>
      <c r="P163" s="57">
        <f t="shared" si="98"/>
        <v>0</v>
      </c>
      <c r="Q163" s="58">
        <f t="shared" si="78"/>
        <v>0</v>
      </c>
      <c r="R163" s="84">
        <f t="shared" si="99"/>
        <v>299839.37138823967</v>
      </c>
      <c r="S163" s="85">
        <f t="shared" si="100"/>
        <v>1484.8930298561529</v>
      </c>
      <c r="T163" s="86">
        <f t="shared" si="79"/>
        <v>874.53149988236578</v>
      </c>
      <c r="U163" s="87">
        <f t="shared" si="101"/>
        <v>2359.4245297385187</v>
      </c>
      <c r="V163" s="84">
        <f t="shared" si="102"/>
        <v>0</v>
      </c>
      <c r="W163" s="85">
        <f t="shared" si="103"/>
        <v>0</v>
      </c>
      <c r="X163" s="86">
        <f t="shared" si="80"/>
        <v>0</v>
      </c>
      <c r="Y163" s="87">
        <f t="shared" si="104"/>
        <v>0</v>
      </c>
      <c r="Z163" s="101">
        <f t="shared" si="105"/>
        <v>0</v>
      </c>
      <c r="AA163" s="85">
        <f t="shared" si="106"/>
        <v>0</v>
      </c>
      <c r="AB163" s="86">
        <f t="shared" si="81"/>
        <v>0</v>
      </c>
      <c r="AC163" s="87">
        <f t="shared" si="107"/>
        <v>0</v>
      </c>
      <c r="AD163" s="132">
        <f t="shared" si="110"/>
        <v>0</v>
      </c>
      <c r="AE163" s="132">
        <f t="shared" si="82"/>
        <v>0</v>
      </c>
      <c r="AF163" s="132">
        <f t="shared" si="108"/>
        <v>0</v>
      </c>
      <c r="AG163" s="133">
        <f t="shared" si="83"/>
        <v>0</v>
      </c>
      <c r="AH163" s="124">
        <f t="shared" si="109"/>
        <v>0</v>
      </c>
      <c r="AI163" s="125">
        <f t="shared" si="84"/>
        <v>0</v>
      </c>
      <c r="AJ163" s="125">
        <v>0</v>
      </c>
      <c r="AK163" s="126">
        <f t="shared" si="85"/>
        <v>0</v>
      </c>
      <c r="AL163" s="22">
        <f t="shared" si="86"/>
        <v>752523.00071100565</v>
      </c>
      <c r="AM163" s="22">
        <f t="shared" si="86"/>
        <v>3872.4557480193698</v>
      </c>
      <c r="AN163" s="22">
        <f t="shared" si="86"/>
        <v>1875.4529485952476</v>
      </c>
      <c r="AO163" s="23">
        <f t="shared" si="74"/>
        <v>5747.9086966146178</v>
      </c>
    </row>
    <row r="164" spans="1:41" x14ac:dyDescent="0.25">
      <c r="A164" s="7">
        <v>143</v>
      </c>
      <c r="B164" s="56">
        <f t="shared" si="87"/>
        <v>208988.10683137106</v>
      </c>
      <c r="C164" s="57">
        <f t="shared" si="88"/>
        <v>1229.8397774376253</v>
      </c>
      <c r="D164" s="57">
        <f t="shared" si="89"/>
        <v>191.57243126209013</v>
      </c>
      <c r="E164" s="58">
        <f t="shared" si="75"/>
        <v>1421.4122086997154</v>
      </c>
      <c r="F164" s="56">
        <f t="shared" si="90"/>
        <v>0</v>
      </c>
      <c r="G164" s="57">
        <f t="shared" si="91"/>
        <v>0</v>
      </c>
      <c r="H164" s="57">
        <f t="shared" si="92"/>
        <v>0</v>
      </c>
      <c r="I164" s="58">
        <f t="shared" si="76"/>
        <v>0</v>
      </c>
      <c r="J164" s="56">
        <f t="shared" si="93"/>
        <v>241307.95977323173</v>
      </c>
      <c r="K164" s="57">
        <f t="shared" si="94"/>
        <v>1162.7120922656109</v>
      </c>
      <c r="L164" s="57">
        <f t="shared" si="95"/>
        <v>804.35986591077256</v>
      </c>
      <c r="M164" s="58">
        <f t="shared" si="77"/>
        <v>1967.0719581763835</v>
      </c>
      <c r="N164" s="56">
        <f t="shared" si="96"/>
        <v>0</v>
      </c>
      <c r="O164" s="57">
        <f t="shared" si="97"/>
        <v>0</v>
      </c>
      <c r="P164" s="57">
        <f t="shared" si="98"/>
        <v>0</v>
      </c>
      <c r="Q164" s="58">
        <f t="shared" si="78"/>
        <v>0</v>
      </c>
      <c r="R164" s="84">
        <f t="shared" si="99"/>
        <v>298851.73582231416</v>
      </c>
      <c r="S164" s="85">
        <f t="shared" si="100"/>
        <v>1491.7060078063332</v>
      </c>
      <c r="T164" s="86">
        <f t="shared" si="79"/>
        <v>871.65089614841634</v>
      </c>
      <c r="U164" s="87">
        <f t="shared" si="101"/>
        <v>2363.3569039547497</v>
      </c>
      <c r="V164" s="84">
        <f t="shared" si="102"/>
        <v>0</v>
      </c>
      <c r="W164" s="85">
        <f t="shared" si="103"/>
        <v>0</v>
      </c>
      <c r="X164" s="86">
        <f t="shared" si="80"/>
        <v>0</v>
      </c>
      <c r="Y164" s="87">
        <f t="shared" si="104"/>
        <v>0</v>
      </c>
      <c r="Z164" s="101">
        <f t="shared" si="105"/>
        <v>0</v>
      </c>
      <c r="AA164" s="85">
        <f t="shared" si="106"/>
        <v>0</v>
      </c>
      <c r="AB164" s="86">
        <f t="shared" si="81"/>
        <v>0</v>
      </c>
      <c r="AC164" s="87">
        <f t="shared" si="107"/>
        <v>0</v>
      </c>
      <c r="AD164" s="132">
        <f t="shared" si="110"/>
        <v>0</v>
      </c>
      <c r="AE164" s="132">
        <f t="shared" si="82"/>
        <v>0</v>
      </c>
      <c r="AF164" s="132">
        <f t="shared" si="108"/>
        <v>0</v>
      </c>
      <c r="AG164" s="133">
        <f t="shared" si="83"/>
        <v>0</v>
      </c>
      <c r="AH164" s="124">
        <f t="shared" si="109"/>
        <v>0</v>
      </c>
      <c r="AI164" s="125">
        <f t="shared" si="84"/>
        <v>0</v>
      </c>
      <c r="AJ164" s="125">
        <v>0</v>
      </c>
      <c r="AK164" s="126">
        <f t="shared" si="85"/>
        <v>0</v>
      </c>
      <c r="AL164" s="22">
        <f t="shared" si="86"/>
        <v>749147.80242691701</v>
      </c>
      <c r="AM164" s="22">
        <f t="shared" si="86"/>
        <v>3884.2578775095694</v>
      </c>
      <c r="AN164" s="22">
        <f t="shared" si="86"/>
        <v>1867.5831933212789</v>
      </c>
      <c r="AO164" s="23">
        <f t="shared" si="74"/>
        <v>5751.8410708308493</v>
      </c>
    </row>
    <row r="165" spans="1:41" x14ac:dyDescent="0.25">
      <c r="A165" s="7">
        <v>144</v>
      </c>
      <c r="B165" s="56">
        <f t="shared" si="87"/>
        <v>207758.26705393344</v>
      </c>
      <c r="C165" s="57">
        <f t="shared" si="88"/>
        <v>1230.9671305669431</v>
      </c>
      <c r="D165" s="57">
        <f t="shared" si="89"/>
        <v>190.44507813277232</v>
      </c>
      <c r="E165" s="58">
        <f t="shared" si="75"/>
        <v>1421.4122086997154</v>
      </c>
      <c r="F165" s="56">
        <f t="shared" si="90"/>
        <v>0</v>
      </c>
      <c r="G165" s="57">
        <f t="shared" si="91"/>
        <v>0</v>
      </c>
      <c r="H165" s="57">
        <f t="shared" si="92"/>
        <v>0</v>
      </c>
      <c r="I165" s="58">
        <f t="shared" si="76"/>
        <v>0</v>
      </c>
      <c r="J165" s="56">
        <f t="shared" si="93"/>
        <v>240145.24768096613</v>
      </c>
      <c r="K165" s="57">
        <f t="shared" si="94"/>
        <v>1166.5877992398296</v>
      </c>
      <c r="L165" s="57">
        <f t="shared" si="95"/>
        <v>800.48415893655385</v>
      </c>
      <c r="M165" s="58">
        <f t="shared" si="77"/>
        <v>1967.0719581763835</v>
      </c>
      <c r="N165" s="56">
        <f t="shared" si="96"/>
        <v>0</v>
      </c>
      <c r="O165" s="57">
        <f t="shared" si="97"/>
        <v>0</v>
      </c>
      <c r="P165" s="57">
        <f t="shared" si="98"/>
        <v>0</v>
      </c>
      <c r="Q165" s="58">
        <f t="shared" si="78"/>
        <v>0</v>
      </c>
      <c r="R165" s="84">
        <f t="shared" si="99"/>
        <v>297855.62986419868</v>
      </c>
      <c r="S165" s="85">
        <f t="shared" si="100"/>
        <v>1498.5502450240947</v>
      </c>
      <c r="T165" s="86">
        <f t="shared" si="79"/>
        <v>868.74558710391284</v>
      </c>
      <c r="U165" s="87">
        <f t="shared" si="101"/>
        <v>2367.2958321280075</v>
      </c>
      <c r="V165" s="84">
        <f t="shared" si="102"/>
        <v>0</v>
      </c>
      <c r="W165" s="85">
        <f t="shared" si="103"/>
        <v>0</v>
      </c>
      <c r="X165" s="86">
        <f t="shared" si="80"/>
        <v>0</v>
      </c>
      <c r="Y165" s="87">
        <f t="shared" si="104"/>
        <v>0</v>
      </c>
      <c r="Z165" s="101">
        <f t="shared" si="105"/>
        <v>0</v>
      </c>
      <c r="AA165" s="85">
        <f t="shared" si="106"/>
        <v>0</v>
      </c>
      <c r="AB165" s="86">
        <f t="shared" si="81"/>
        <v>0</v>
      </c>
      <c r="AC165" s="87">
        <f t="shared" si="107"/>
        <v>0</v>
      </c>
      <c r="AD165" s="132">
        <f t="shared" si="110"/>
        <v>0</v>
      </c>
      <c r="AE165" s="132">
        <f t="shared" si="82"/>
        <v>0</v>
      </c>
      <c r="AF165" s="132">
        <f t="shared" si="108"/>
        <v>0</v>
      </c>
      <c r="AG165" s="133">
        <f t="shared" si="83"/>
        <v>0</v>
      </c>
      <c r="AH165" s="124">
        <f t="shared" si="109"/>
        <v>0</v>
      </c>
      <c r="AI165" s="125">
        <f t="shared" si="84"/>
        <v>0</v>
      </c>
      <c r="AJ165" s="125">
        <v>0</v>
      </c>
      <c r="AK165" s="126">
        <f t="shared" si="85"/>
        <v>0</v>
      </c>
      <c r="AL165" s="22">
        <f t="shared" si="86"/>
        <v>745759.14459909825</v>
      </c>
      <c r="AM165" s="22">
        <f t="shared" si="86"/>
        <v>3896.1051748308673</v>
      </c>
      <c r="AN165" s="22">
        <f t="shared" si="86"/>
        <v>1859.6748241732389</v>
      </c>
      <c r="AO165" s="23">
        <f t="shared" si="74"/>
        <v>5755.7799990041067</v>
      </c>
    </row>
    <row r="166" spans="1:41" x14ac:dyDescent="0.25">
      <c r="A166" s="7">
        <v>145</v>
      </c>
      <c r="B166" s="56">
        <f t="shared" si="87"/>
        <v>206527.29992336649</v>
      </c>
      <c r="C166" s="57">
        <f t="shared" si="88"/>
        <v>1232.0955171032961</v>
      </c>
      <c r="D166" s="57">
        <f t="shared" si="89"/>
        <v>189.31669159641928</v>
      </c>
      <c r="E166" s="58">
        <f t="shared" si="75"/>
        <v>1421.4122086997154</v>
      </c>
      <c r="F166" s="56">
        <f t="shared" si="90"/>
        <v>0</v>
      </c>
      <c r="G166" s="57">
        <f t="shared" si="91"/>
        <v>0</v>
      </c>
      <c r="H166" s="57">
        <f t="shared" si="92"/>
        <v>0</v>
      </c>
      <c r="I166" s="58">
        <f t="shared" si="76"/>
        <v>0</v>
      </c>
      <c r="J166" s="56">
        <f t="shared" si="93"/>
        <v>238978.65988172631</v>
      </c>
      <c r="K166" s="57">
        <f t="shared" si="94"/>
        <v>1170.4764252372956</v>
      </c>
      <c r="L166" s="57">
        <f t="shared" si="95"/>
        <v>796.59553293908778</v>
      </c>
      <c r="M166" s="58">
        <f t="shared" si="77"/>
        <v>1967.0719581763835</v>
      </c>
      <c r="N166" s="56">
        <f t="shared" si="96"/>
        <v>0</v>
      </c>
      <c r="O166" s="57">
        <f t="shared" si="97"/>
        <v>0</v>
      </c>
      <c r="P166" s="57">
        <f t="shared" si="98"/>
        <v>0</v>
      </c>
      <c r="Q166" s="58">
        <f t="shared" si="78"/>
        <v>0</v>
      </c>
      <c r="R166" s="84">
        <f t="shared" si="99"/>
        <v>296851.00808520656</v>
      </c>
      <c r="S166" s="85">
        <f t="shared" si="100"/>
        <v>1505.4258849330349</v>
      </c>
      <c r="T166" s="86">
        <f t="shared" si="79"/>
        <v>865.81544024851917</v>
      </c>
      <c r="U166" s="87">
        <f t="shared" si="101"/>
        <v>2371.2413251815542</v>
      </c>
      <c r="V166" s="84">
        <f t="shared" si="102"/>
        <v>0</v>
      </c>
      <c r="W166" s="85">
        <f t="shared" si="103"/>
        <v>0</v>
      </c>
      <c r="X166" s="86">
        <f t="shared" si="80"/>
        <v>0</v>
      </c>
      <c r="Y166" s="87">
        <f t="shared" si="104"/>
        <v>0</v>
      </c>
      <c r="Z166" s="101">
        <f t="shared" si="105"/>
        <v>0</v>
      </c>
      <c r="AA166" s="85">
        <f t="shared" si="106"/>
        <v>0</v>
      </c>
      <c r="AB166" s="86">
        <f t="shared" si="81"/>
        <v>0</v>
      </c>
      <c r="AC166" s="87">
        <f t="shared" si="107"/>
        <v>0</v>
      </c>
      <c r="AD166" s="132">
        <f t="shared" si="110"/>
        <v>0</v>
      </c>
      <c r="AE166" s="132">
        <f t="shared" si="82"/>
        <v>0</v>
      </c>
      <c r="AF166" s="132">
        <f t="shared" si="108"/>
        <v>0</v>
      </c>
      <c r="AG166" s="133">
        <f t="shared" si="83"/>
        <v>0</v>
      </c>
      <c r="AH166" s="124">
        <f t="shared" si="109"/>
        <v>0</v>
      </c>
      <c r="AI166" s="125">
        <f t="shared" si="84"/>
        <v>0</v>
      </c>
      <c r="AJ166" s="125">
        <v>0</v>
      </c>
      <c r="AK166" s="126">
        <f t="shared" si="85"/>
        <v>0</v>
      </c>
      <c r="AL166" s="22">
        <f t="shared" si="86"/>
        <v>742356.96789029939</v>
      </c>
      <c r="AM166" s="22">
        <f t="shared" si="86"/>
        <v>3907.9978272736266</v>
      </c>
      <c r="AN166" s="22">
        <f t="shared" si="86"/>
        <v>1851.7276647840263</v>
      </c>
      <c r="AO166" s="23">
        <f t="shared" si="74"/>
        <v>5759.7254920576534</v>
      </c>
    </row>
    <row r="167" spans="1:41" x14ac:dyDescent="0.25">
      <c r="A167" s="7">
        <v>146</v>
      </c>
      <c r="B167" s="56">
        <f t="shared" si="87"/>
        <v>205295.20440626319</v>
      </c>
      <c r="C167" s="57">
        <f t="shared" si="88"/>
        <v>1233.2249379939742</v>
      </c>
      <c r="D167" s="57">
        <f t="shared" si="89"/>
        <v>188.18727070574124</v>
      </c>
      <c r="E167" s="58">
        <f t="shared" si="75"/>
        <v>1421.4122086997154</v>
      </c>
      <c r="F167" s="56">
        <f t="shared" si="90"/>
        <v>0</v>
      </c>
      <c r="G167" s="57">
        <f t="shared" si="91"/>
        <v>0</v>
      </c>
      <c r="H167" s="57">
        <f t="shared" si="92"/>
        <v>0</v>
      </c>
      <c r="I167" s="58">
        <f t="shared" si="76"/>
        <v>0</v>
      </c>
      <c r="J167" s="56">
        <f t="shared" si="93"/>
        <v>237808.18345648903</v>
      </c>
      <c r="K167" s="57">
        <f t="shared" si="94"/>
        <v>1174.37801332142</v>
      </c>
      <c r="L167" s="57">
        <f t="shared" si="95"/>
        <v>792.69394485496343</v>
      </c>
      <c r="M167" s="58">
        <f t="shared" si="77"/>
        <v>1967.0719581763835</v>
      </c>
      <c r="N167" s="56">
        <f t="shared" si="96"/>
        <v>0</v>
      </c>
      <c r="O167" s="57">
        <f t="shared" si="97"/>
        <v>0</v>
      </c>
      <c r="P167" s="57">
        <f t="shared" si="98"/>
        <v>0</v>
      </c>
      <c r="Q167" s="58">
        <f t="shared" si="78"/>
        <v>0</v>
      </c>
      <c r="R167" s="84">
        <f t="shared" si="99"/>
        <v>295837.82483727398</v>
      </c>
      <c r="S167" s="85">
        <f t="shared" si="100"/>
        <v>1512.333071614808</v>
      </c>
      <c r="T167" s="86">
        <f t="shared" si="79"/>
        <v>862.8603224420491</v>
      </c>
      <c r="U167" s="87">
        <f t="shared" si="101"/>
        <v>2375.193394056857</v>
      </c>
      <c r="V167" s="84">
        <f t="shared" si="102"/>
        <v>0</v>
      </c>
      <c r="W167" s="85">
        <f t="shared" si="103"/>
        <v>0</v>
      </c>
      <c r="X167" s="86">
        <f t="shared" si="80"/>
        <v>0</v>
      </c>
      <c r="Y167" s="87">
        <f t="shared" si="104"/>
        <v>0</v>
      </c>
      <c r="Z167" s="101">
        <f t="shared" si="105"/>
        <v>0</v>
      </c>
      <c r="AA167" s="85">
        <f t="shared" si="106"/>
        <v>0</v>
      </c>
      <c r="AB167" s="86">
        <f t="shared" si="81"/>
        <v>0</v>
      </c>
      <c r="AC167" s="87">
        <f t="shared" si="107"/>
        <v>0</v>
      </c>
      <c r="AD167" s="132">
        <f t="shared" si="110"/>
        <v>0</v>
      </c>
      <c r="AE167" s="132">
        <f t="shared" si="82"/>
        <v>0</v>
      </c>
      <c r="AF167" s="132">
        <f t="shared" si="108"/>
        <v>0</v>
      </c>
      <c r="AG167" s="133">
        <f t="shared" si="83"/>
        <v>0</v>
      </c>
      <c r="AH167" s="124">
        <f t="shared" si="109"/>
        <v>0</v>
      </c>
      <c r="AI167" s="125">
        <f t="shared" si="84"/>
        <v>0</v>
      </c>
      <c r="AJ167" s="125">
        <v>0</v>
      </c>
      <c r="AK167" s="126">
        <f t="shared" si="85"/>
        <v>0</v>
      </c>
      <c r="AL167" s="22">
        <f t="shared" si="86"/>
        <v>738941.21270002611</v>
      </c>
      <c r="AM167" s="22">
        <f t="shared" si="86"/>
        <v>3919.9360229302024</v>
      </c>
      <c r="AN167" s="22">
        <f t="shared" si="86"/>
        <v>1843.7415380027537</v>
      </c>
      <c r="AO167" s="23">
        <f t="shared" si="74"/>
        <v>5763.6775609329561</v>
      </c>
    </row>
    <row r="168" spans="1:41" x14ac:dyDescent="0.25">
      <c r="A168" s="7">
        <v>147</v>
      </c>
      <c r="B168" s="56">
        <f t="shared" si="87"/>
        <v>204061.97946826922</v>
      </c>
      <c r="C168" s="57">
        <f t="shared" si="88"/>
        <v>1234.3553941871353</v>
      </c>
      <c r="D168" s="57">
        <f t="shared" si="89"/>
        <v>187.0568145125801</v>
      </c>
      <c r="E168" s="58">
        <f t="shared" si="75"/>
        <v>1421.4122086997154</v>
      </c>
      <c r="F168" s="56">
        <f t="shared" si="90"/>
        <v>0</v>
      </c>
      <c r="G168" s="57">
        <f t="shared" si="91"/>
        <v>0</v>
      </c>
      <c r="H168" s="57">
        <f t="shared" si="92"/>
        <v>0</v>
      </c>
      <c r="I168" s="58">
        <f t="shared" si="76"/>
        <v>0</v>
      </c>
      <c r="J168" s="56">
        <f t="shared" si="93"/>
        <v>236633.8054431676</v>
      </c>
      <c r="K168" s="57">
        <f t="shared" si="94"/>
        <v>1178.2926066991581</v>
      </c>
      <c r="L168" s="57">
        <f t="shared" si="95"/>
        <v>788.77935147722542</v>
      </c>
      <c r="M168" s="58">
        <f t="shared" si="77"/>
        <v>1967.0719581763835</v>
      </c>
      <c r="N168" s="56">
        <f t="shared" si="96"/>
        <v>0</v>
      </c>
      <c r="O168" s="57">
        <f t="shared" si="97"/>
        <v>0</v>
      </c>
      <c r="P168" s="57">
        <f t="shared" si="98"/>
        <v>0</v>
      </c>
      <c r="Q168" s="58">
        <f t="shared" si="78"/>
        <v>0</v>
      </c>
      <c r="R168" s="84">
        <f t="shared" si="99"/>
        <v>294816.03425193531</v>
      </c>
      <c r="S168" s="85">
        <f t="shared" si="100"/>
        <v>1519.2719498121405</v>
      </c>
      <c r="T168" s="86">
        <f t="shared" si="79"/>
        <v>859.88009990147805</v>
      </c>
      <c r="U168" s="87">
        <f t="shared" si="101"/>
        <v>2379.1520497136185</v>
      </c>
      <c r="V168" s="84">
        <f t="shared" si="102"/>
        <v>0</v>
      </c>
      <c r="W168" s="85">
        <f t="shared" si="103"/>
        <v>0</v>
      </c>
      <c r="X168" s="86">
        <f t="shared" si="80"/>
        <v>0</v>
      </c>
      <c r="Y168" s="87">
        <f t="shared" si="104"/>
        <v>0</v>
      </c>
      <c r="Z168" s="101">
        <f t="shared" si="105"/>
        <v>0</v>
      </c>
      <c r="AA168" s="85">
        <f t="shared" si="106"/>
        <v>0</v>
      </c>
      <c r="AB168" s="86">
        <f t="shared" si="81"/>
        <v>0</v>
      </c>
      <c r="AC168" s="87">
        <f t="shared" si="107"/>
        <v>0</v>
      </c>
      <c r="AD168" s="132">
        <f t="shared" si="110"/>
        <v>0</v>
      </c>
      <c r="AE168" s="132">
        <f t="shared" si="82"/>
        <v>0</v>
      </c>
      <c r="AF168" s="132">
        <f t="shared" si="108"/>
        <v>0</v>
      </c>
      <c r="AG168" s="133">
        <f t="shared" si="83"/>
        <v>0</v>
      </c>
      <c r="AH168" s="124">
        <f t="shared" si="109"/>
        <v>0</v>
      </c>
      <c r="AI168" s="125">
        <f t="shared" si="84"/>
        <v>0</v>
      </c>
      <c r="AJ168" s="125">
        <v>0</v>
      </c>
      <c r="AK168" s="126">
        <f t="shared" si="85"/>
        <v>0</v>
      </c>
      <c r="AL168" s="22">
        <f t="shared" si="86"/>
        <v>735511.81916337216</v>
      </c>
      <c r="AM168" s="22">
        <f t="shared" si="86"/>
        <v>3931.9199506984341</v>
      </c>
      <c r="AN168" s="22">
        <f t="shared" si="86"/>
        <v>1835.7162658912835</v>
      </c>
      <c r="AO168" s="23">
        <f t="shared" si="74"/>
        <v>5767.6362165897172</v>
      </c>
    </row>
    <row r="169" spans="1:41" x14ac:dyDescent="0.25">
      <c r="A169" s="7">
        <v>148</v>
      </c>
      <c r="B169" s="56">
        <f t="shared" si="87"/>
        <v>202827.62407408209</v>
      </c>
      <c r="C169" s="57">
        <f t="shared" si="88"/>
        <v>1235.4868866318068</v>
      </c>
      <c r="D169" s="57">
        <f t="shared" si="89"/>
        <v>185.92532206790858</v>
      </c>
      <c r="E169" s="58">
        <f t="shared" si="75"/>
        <v>1421.4122086997154</v>
      </c>
      <c r="F169" s="56">
        <f t="shared" si="90"/>
        <v>0</v>
      </c>
      <c r="G169" s="57">
        <f t="shared" si="91"/>
        <v>0</v>
      </c>
      <c r="H169" s="57">
        <f t="shared" si="92"/>
        <v>0</v>
      </c>
      <c r="I169" s="58">
        <f t="shared" si="76"/>
        <v>0</v>
      </c>
      <c r="J169" s="56">
        <f t="shared" si="93"/>
        <v>235455.51283646844</v>
      </c>
      <c r="K169" s="57">
        <f t="shared" si="94"/>
        <v>1182.2202487214886</v>
      </c>
      <c r="L169" s="57">
        <f t="shared" si="95"/>
        <v>784.85170945489483</v>
      </c>
      <c r="M169" s="58">
        <f t="shared" si="77"/>
        <v>1967.0719581763835</v>
      </c>
      <c r="N169" s="56">
        <f t="shared" si="96"/>
        <v>0</v>
      </c>
      <c r="O169" s="57">
        <f t="shared" si="97"/>
        <v>0</v>
      </c>
      <c r="P169" s="57">
        <f t="shared" si="98"/>
        <v>0</v>
      </c>
      <c r="Q169" s="58">
        <f t="shared" si="78"/>
        <v>0</v>
      </c>
      <c r="R169" s="84">
        <f t="shared" si="99"/>
        <v>293785.59023929341</v>
      </c>
      <c r="S169" s="85">
        <f t="shared" si="100"/>
        <v>1526.2426649318691</v>
      </c>
      <c r="T169" s="86">
        <f t="shared" si="79"/>
        <v>856.87463819793913</v>
      </c>
      <c r="U169" s="87">
        <f t="shared" si="101"/>
        <v>2383.1173031298081</v>
      </c>
      <c r="V169" s="84">
        <f t="shared" si="102"/>
        <v>0</v>
      </c>
      <c r="W169" s="85">
        <f t="shared" si="103"/>
        <v>0</v>
      </c>
      <c r="X169" s="86">
        <f t="shared" si="80"/>
        <v>0</v>
      </c>
      <c r="Y169" s="87">
        <f t="shared" si="104"/>
        <v>0</v>
      </c>
      <c r="Z169" s="101">
        <f t="shared" si="105"/>
        <v>0</v>
      </c>
      <c r="AA169" s="85">
        <f t="shared" si="106"/>
        <v>0</v>
      </c>
      <c r="AB169" s="86">
        <f t="shared" si="81"/>
        <v>0</v>
      </c>
      <c r="AC169" s="87">
        <f t="shared" si="107"/>
        <v>0</v>
      </c>
      <c r="AD169" s="132">
        <f t="shared" si="110"/>
        <v>0</v>
      </c>
      <c r="AE169" s="132">
        <f t="shared" si="82"/>
        <v>0</v>
      </c>
      <c r="AF169" s="132">
        <f t="shared" si="108"/>
        <v>0</v>
      </c>
      <c r="AG169" s="133">
        <f t="shared" si="83"/>
        <v>0</v>
      </c>
      <c r="AH169" s="124">
        <f t="shared" si="109"/>
        <v>0</v>
      </c>
      <c r="AI169" s="125">
        <f t="shared" si="84"/>
        <v>0</v>
      </c>
      <c r="AJ169" s="125">
        <v>0</v>
      </c>
      <c r="AK169" s="126">
        <f t="shared" si="85"/>
        <v>0</v>
      </c>
      <c r="AL169" s="22">
        <f t="shared" si="86"/>
        <v>732068.72714984394</v>
      </c>
      <c r="AM169" s="22">
        <f t="shared" si="86"/>
        <v>3943.9498002851647</v>
      </c>
      <c r="AN169" s="22">
        <f t="shared" si="86"/>
        <v>1827.6516697207426</v>
      </c>
      <c r="AO169" s="23">
        <f t="shared" si="74"/>
        <v>5771.6014700059077</v>
      </c>
    </row>
    <row r="170" spans="1:41" x14ac:dyDescent="0.25">
      <c r="A170" s="7">
        <v>149</v>
      </c>
      <c r="B170" s="56">
        <f t="shared" si="87"/>
        <v>201592.13718745028</v>
      </c>
      <c r="C170" s="57">
        <f t="shared" si="88"/>
        <v>1236.6194162778859</v>
      </c>
      <c r="D170" s="57">
        <f t="shared" si="89"/>
        <v>184.79279242182943</v>
      </c>
      <c r="E170" s="58">
        <f t="shared" si="75"/>
        <v>1421.4122086997154</v>
      </c>
      <c r="F170" s="56">
        <f t="shared" si="90"/>
        <v>0</v>
      </c>
      <c r="G170" s="57">
        <f t="shared" si="91"/>
        <v>0</v>
      </c>
      <c r="H170" s="57">
        <f t="shared" si="92"/>
        <v>0</v>
      </c>
      <c r="I170" s="58">
        <f t="shared" si="76"/>
        <v>0</v>
      </c>
      <c r="J170" s="56">
        <f t="shared" si="93"/>
        <v>234273.29258774695</v>
      </c>
      <c r="K170" s="57">
        <f t="shared" si="94"/>
        <v>1186.1609828838937</v>
      </c>
      <c r="L170" s="57">
        <f t="shared" si="95"/>
        <v>780.91097529248987</v>
      </c>
      <c r="M170" s="58">
        <f t="shared" si="77"/>
        <v>1967.0719581763835</v>
      </c>
      <c r="N170" s="56">
        <f t="shared" si="96"/>
        <v>0</v>
      </c>
      <c r="O170" s="57">
        <f t="shared" si="97"/>
        <v>0</v>
      </c>
      <c r="P170" s="57">
        <f t="shared" si="98"/>
        <v>0</v>
      </c>
      <c r="Q170" s="58">
        <f t="shared" si="78"/>
        <v>0</v>
      </c>
      <c r="R170" s="84">
        <f t="shared" si="99"/>
        <v>292746.44648698549</v>
      </c>
      <c r="S170" s="85">
        <f t="shared" si="100"/>
        <v>1533.2453630479833</v>
      </c>
      <c r="T170" s="86">
        <f t="shared" si="79"/>
        <v>853.84380225370774</v>
      </c>
      <c r="U170" s="87">
        <f t="shared" si="101"/>
        <v>2387.0891653016911</v>
      </c>
      <c r="V170" s="84">
        <f t="shared" si="102"/>
        <v>0</v>
      </c>
      <c r="W170" s="85">
        <f t="shared" si="103"/>
        <v>0</v>
      </c>
      <c r="X170" s="86">
        <f t="shared" si="80"/>
        <v>0</v>
      </c>
      <c r="Y170" s="87">
        <f t="shared" si="104"/>
        <v>0</v>
      </c>
      <c r="Z170" s="101">
        <f t="shared" si="105"/>
        <v>0</v>
      </c>
      <c r="AA170" s="85">
        <f t="shared" si="106"/>
        <v>0</v>
      </c>
      <c r="AB170" s="86">
        <f t="shared" si="81"/>
        <v>0</v>
      </c>
      <c r="AC170" s="87">
        <f t="shared" si="107"/>
        <v>0</v>
      </c>
      <c r="AD170" s="132">
        <f t="shared" si="110"/>
        <v>0</v>
      </c>
      <c r="AE170" s="132">
        <f t="shared" si="82"/>
        <v>0</v>
      </c>
      <c r="AF170" s="132">
        <f t="shared" si="108"/>
        <v>0</v>
      </c>
      <c r="AG170" s="133">
        <f t="shared" si="83"/>
        <v>0</v>
      </c>
      <c r="AH170" s="124">
        <f t="shared" si="109"/>
        <v>0</v>
      </c>
      <c r="AI170" s="125">
        <f t="shared" si="84"/>
        <v>0</v>
      </c>
      <c r="AJ170" s="125">
        <v>0</v>
      </c>
      <c r="AK170" s="126">
        <f t="shared" si="85"/>
        <v>0</v>
      </c>
      <c r="AL170" s="22">
        <f t="shared" si="86"/>
        <v>728611.87626218272</v>
      </c>
      <c r="AM170" s="22">
        <f t="shared" si="86"/>
        <v>3956.0257622097624</v>
      </c>
      <c r="AN170" s="22">
        <f t="shared" si="86"/>
        <v>1819.5475699680269</v>
      </c>
      <c r="AO170" s="23">
        <f t="shared" si="74"/>
        <v>5775.5733321777898</v>
      </c>
    </row>
    <row r="171" spans="1:41" x14ac:dyDescent="0.25">
      <c r="A171" s="7">
        <v>150</v>
      </c>
      <c r="B171" s="56">
        <f t="shared" si="87"/>
        <v>200355.5177711724</v>
      </c>
      <c r="C171" s="57">
        <f t="shared" si="88"/>
        <v>1237.7529840761408</v>
      </c>
      <c r="D171" s="57">
        <f t="shared" si="89"/>
        <v>183.65922462357469</v>
      </c>
      <c r="E171" s="58">
        <f t="shared" si="75"/>
        <v>1421.4122086997154</v>
      </c>
      <c r="F171" s="56">
        <f t="shared" si="90"/>
        <v>0</v>
      </c>
      <c r="G171" s="57">
        <f t="shared" si="91"/>
        <v>0</v>
      </c>
      <c r="H171" s="57">
        <f t="shared" si="92"/>
        <v>0</v>
      </c>
      <c r="I171" s="58">
        <f t="shared" si="76"/>
        <v>0</v>
      </c>
      <c r="J171" s="56">
        <f t="shared" si="93"/>
        <v>233087.13160486307</v>
      </c>
      <c r="K171" s="57">
        <f t="shared" si="94"/>
        <v>1190.11485282684</v>
      </c>
      <c r="L171" s="57">
        <f t="shared" si="95"/>
        <v>776.95710534954367</v>
      </c>
      <c r="M171" s="58">
        <f t="shared" si="77"/>
        <v>1967.0719581763835</v>
      </c>
      <c r="N171" s="56">
        <f t="shared" si="96"/>
        <v>0</v>
      </c>
      <c r="O171" s="57">
        <f t="shared" si="97"/>
        <v>0</v>
      </c>
      <c r="P171" s="57">
        <f t="shared" si="98"/>
        <v>0</v>
      </c>
      <c r="Q171" s="58">
        <f t="shared" si="78"/>
        <v>0</v>
      </c>
      <c r="R171" s="84">
        <f t="shared" si="99"/>
        <v>291698.55645914405</v>
      </c>
      <c r="S171" s="85">
        <f t="shared" si="100"/>
        <v>1540.2801909046907</v>
      </c>
      <c r="T171" s="86">
        <f t="shared" si="79"/>
        <v>850.78745633917015</v>
      </c>
      <c r="U171" s="87">
        <f t="shared" si="101"/>
        <v>2391.0676472438608</v>
      </c>
      <c r="V171" s="84">
        <f t="shared" si="102"/>
        <v>0</v>
      </c>
      <c r="W171" s="85">
        <f t="shared" si="103"/>
        <v>0</v>
      </c>
      <c r="X171" s="86">
        <f t="shared" si="80"/>
        <v>0</v>
      </c>
      <c r="Y171" s="87">
        <f t="shared" si="104"/>
        <v>0</v>
      </c>
      <c r="Z171" s="101">
        <f t="shared" si="105"/>
        <v>0</v>
      </c>
      <c r="AA171" s="85">
        <f t="shared" si="106"/>
        <v>0</v>
      </c>
      <c r="AB171" s="86">
        <f t="shared" si="81"/>
        <v>0</v>
      </c>
      <c r="AC171" s="87">
        <f t="shared" si="107"/>
        <v>0</v>
      </c>
      <c r="AD171" s="132">
        <f t="shared" si="110"/>
        <v>0</v>
      </c>
      <c r="AE171" s="132">
        <f t="shared" si="82"/>
        <v>0</v>
      </c>
      <c r="AF171" s="132">
        <f t="shared" si="108"/>
        <v>0</v>
      </c>
      <c r="AG171" s="133">
        <f t="shared" si="83"/>
        <v>0</v>
      </c>
      <c r="AH171" s="124">
        <f t="shared" si="109"/>
        <v>0</v>
      </c>
      <c r="AI171" s="125">
        <f t="shared" si="84"/>
        <v>0</v>
      </c>
      <c r="AJ171" s="125">
        <v>0</v>
      </c>
      <c r="AK171" s="126">
        <f t="shared" si="85"/>
        <v>0</v>
      </c>
      <c r="AL171" s="22">
        <f t="shared" si="86"/>
        <v>725141.20583517943</v>
      </c>
      <c r="AM171" s="22">
        <f t="shared" si="86"/>
        <v>3968.1480278076715</v>
      </c>
      <c r="AN171" s="22">
        <f t="shared" si="86"/>
        <v>1811.4037863122885</v>
      </c>
      <c r="AO171" s="23">
        <f t="shared" si="74"/>
        <v>5779.55181411996</v>
      </c>
    </row>
    <row r="172" spans="1:41" x14ac:dyDescent="0.25">
      <c r="A172" s="7">
        <v>151</v>
      </c>
      <c r="B172" s="56">
        <f t="shared" si="87"/>
        <v>199117.76478709627</v>
      </c>
      <c r="C172" s="57">
        <f t="shared" si="88"/>
        <v>1238.8875909782105</v>
      </c>
      <c r="D172" s="57">
        <f t="shared" si="89"/>
        <v>182.52461772150491</v>
      </c>
      <c r="E172" s="58">
        <f t="shared" si="75"/>
        <v>1421.4122086997154</v>
      </c>
      <c r="F172" s="56">
        <f t="shared" si="90"/>
        <v>0</v>
      </c>
      <c r="G172" s="57">
        <f t="shared" si="91"/>
        <v>0</v>
      </c>
      <c r="H172" s="57">
        <f t="shared" si="92"/>
        <v>0</v>
      </c>
      <c r="I172" s="58">
        <f t="shared" si="76"/>
        <v>0</v>
      </c>
      <c r="J172" s="56">
        <f t="shared" si="93"/>
        <v>231897.01675203623</v>
      </c>
      <c r="K172" s="57">
        <f t="shared" si="94"/>
        <v>1194.0819023362628</v>
      </c>
      <c r="L172" s="57">
        <f t="shared" si="95"/>
        <v>772.99005584012082</v>
      </c>
      <c r="M172" s="58">
        <f t="shared" si="77"/>
        <v>1967.0719581763835</v>
      </c>
      <c r="N172" s="56">
        <f t="shared" si="96"/>
        <v>0</v>
      </c>
      <c r="O172" s="57">
        <f t="shared" si="97"/>
        <v>0</v>
      </c>
      <c r="P172" s="57">
        <f t="shared" si="98"/>
        <v>0</v>
      </c>
      <c r="Q172" s="58">
        <f t="shared" si="78"/>
        <v>0</v>
      </c>
      <c r="R172" s="84">
        <f t="shared" si="99"/>
        <v>290641.87339535309</v>
      </c>
      <c r="S172" s="85">
        <f t="shared" si="100"/>
        <v>1547.3472959194878</v>
      </c>
      <c r="T172" s="86">
        <f t="shared" si="79"/>
        <v>847.70546406977985</v>
      </c>
      <c r="U172" s="87">
        <f t="shared" si="101"/>
        <v>2395.0527599892675</v>
      </c>
      <c r="V172" s="84">
        <f t="shared" si="102"/>
        <v>0</v>
      </c>
      <c r="W172" s="85">
        <f t="shared" si="103"/>
        <v>0</v>
      </c>
      <c r="X172" s="86">
        <f t="shared" si="80"/>
        <v>0</v>
      </c>
      <c r="Y172" s="87">
        <f t="shared" si="104"/>
        <v>0</v>
      </c>
      <c r="Z172" s="101">
        <f t="shared" si="105"/>
        <v>0</v>
      </c>
      <c r="AA172" s="85">
        <f t="shared" si="106"/>
        <v>0</v>
      </c>
      <c r="AB172" s="86">
        <f t="shared" si="81"/>
        <v>0</v>
      </c>
      <c r="AC172" s="87">
        <f t="shared" si="107"/>
        <v>0</v>
      </c>
      <c r="AD172" s="132">
        <f t="shared" si="110"/>
        <v>0</v>
      </c>
      <c r="AE172" s="132">
        <f t="shared" si="82"/>
        <v>0</v>
      </c>
      <c r="AF172" s="132">
        <f t="shared" si="108"/>
        <v>0</v>
      </c>
      <c r="AG172" s="133">
        <f t="shared" si="83"/>
        <v>0</v>
      </c>
      <c r="AH172" s="124">
        <f t="shared" si="109"/>
        <v>0</v>
      </c>
      <c r="AI172" s="125">
        <f t="shared" si="84"/>
        <v>0</v>
      </c>
      <c r="AJ172" s="125">
        <v>0</v>
      </c>
      <c r="AK172" s="126">
        <f t="shared" si="85"/>
        <v>0</v>
      </c>
      <c r="AL172" s="22">
        <f t="shared" si="86"/>
        <v>721656.65493448556</v>
      </c>
      <c r="AM172" s="22">
        <f t="shared" si="86"/>
        <v>3980.3167892339611</v>
      </c>
      <c r="AN172" s="22">
        <f t="shared" si="86"/>
        <v>1803.2201376314056</v>
      </c>
      <c r="AO172" s="23">
        <f t="shared" si="74"/>
        <v>5783.5369268653667</v>
      </c>
    </row>
    <row r="173" spans="1:41" x14ac:dyDescent="0.25">
      <c r="A173" s="7">
        <v>152</v>
      </c>
      <c r="B173" s="56">
        <f t="shared" si="87"/>
        <v>197878.87719611806</v>
      </c>
      <c r="C173" s="57">
        <f t="shared" si="88"/>
        <v>1240.0232379366071</v>
      </c>
      <c r="D173" s="57">
        <f t="shared" si="89"/>
        <v>181.38897076310823</v>
      </c>
      <c r="E173" s="58">
        <f t="shared" si="75"/>
        <v>1421.4122086997154</v>
      </c>
      <c r="F173" s="56">
        <f t="shared" si="90"/>
        <v>0</v>
      </c>
      <c r="G173" s="57">
        <f t="shared" si="91"/>
        <v>0</v>
      </c>
      <c r="H173" s="57">
        <f t="shared" si="92"/>
        <v>0</v>
      </c>
      <c r="I173" s="58">
        <f t="shared" si="76"/>
        <v>0</v>
      </c>
      <c r="J173" s="56">
        <f t="shared" si="93"/>
        <v>230702.93484969996</v>
      </c>
      <c r="K173" s="57">
        <f t="shared" si="94"/>
        <v>1198.0621753440503</v>
      </c>
      <c r="L173" s="57">
        <f t="shared" si="95"/>
        <v>769.00978283233326</v>
      </c>
      <c r="M173" s="58">
        <f t="shared" si="77"/>
        <v>1967.0719581763835</v>
      </c>
      <c r="N173" s="56">
        <f t="shared" si="96"/>
        <v>0</v>
      </c>
      <c r="O173" s="57">
        <f t="shared" si="97"/>
        <v>0</v>
      </c>
      <c r="P173" s="57">
        <f t="shared" si="98"/>
        <v>0</v>
      </c>
      <c r="Q173" s="58">
        <f t="shared" si="78"/>
        <v>0</v>
      </c>
      <c r="R173" s="84">
        <f t="shared" si="99"/>
        <v>289576.35030959931</v>
      </c>
      <c r="S173" s="85">
        <f t="shared" si="100"/>
        <v>1554.4468261862519</v>
      </c>
      <c r="T173" s="86">
        <f t="shared" si="79"/>
        <v>844.59768840299807</v>
      </c>
      <c r="U173" s="87">
        <f t="shared" si="101"/>
        <v>2399.04451458925</v>
      </c>
      <c r="V173" s="84">
        <f t="shared" si="102"/>
        <v>0</v>
      </c>
      <c r="W173" s="85">
        <f t="shared" si="103"/>
        <v>0</v>
      </c>
      <c r="X173" s="86">
        <f t="shared" si="80"/>
        <v>0</v>
      </c>
      <c r="Y173" s="87">
        <f t="shared" si="104"/>
        <v>0</v>
      </c>
      <c r="Z173" s="101">
        <f t="shared" si="105"/>
        <v>0</v>
      </c>
      <c r="AA173" s="85">
        <f t="shared" si="106"/>
        <v>0</v>
      </c>
      <c r="AB173" s="86">
        <f t="shared" si="81"/>
        <v>0</v>
      </c>
      <c r="AC173" s="87">
        <f t="shared" si="107"/>
        <v>0</v>
      </c>
      <c r="AD173" s="132">
        <f t="shared" si="110"/>
        <v>0</v>
      </c>
      <c r="AE173" s="132">
        <f t="shared" si="82"/>
        <v>0</v>
      </c>
      <c r="AF173" s="132">
        <f t="shared" si="108"/>
        <v>0</v>
      </c>
      <c r="AG173" s="133">
        <f t="shared" si="83"/>
        <v>0</v>
      </c>
      <c r="AH173" s="124">
        <f t="shared" si="109"/>
        <v>0</v>
      </c>
      <c r="AI173" s="125">
        <f t="shared" si="84"/>
        <v>0</v>
      </c>
      <c r="AJ173" s="125">
        <v>0</v>
      </c>
      <c r="AK173" s="126">
        <f t="shared" si="85"/>
        <v>0</v>
      </c>
      <c r="AL173" s="22">
        <f t="shared" si="86"/>
        <v>718158.16235541739</v>
      </c>
      <c r="AM173" s="22">
        <f t="shared" si="86"/>
        <v>3992.5322394669092</v>
      </c>
      <c r="AN173" s="22">
        <f t="shared" si="86"/>
        <v>1794.9964419984394</v>
      </c>
      <c r="AO173" s="23">
        <f t="shared" si="74"/>
        <v>5787.5286814653491</v>
      </c>
    </row>
    <row r="174" spans="1:41" x14ac:dyDescent="0.25">
      <c r="A174" s="7">
        <v>153</v>
      </c>
      <c r="B174" s="56">
        <f t="shared" si="87"/>
        <v>196638.85395818145</v>
      </c>
      <c r="C174" s="57">
        <f t="shared" si="88"/>
        <v>1241.1599259047157</v>
      </c>
      <c r="D174" s="57">
        <f t="shared" si="89"/>
        <v>180.25228279499967</v>
      </c>
      <c r="E174" s="58">
        <f t="shared" si="75"/>
        <v>1421.4122086997154</v>
      </c>
      <c r="F174" s="56">
        <f t="shared" si="90"/>
        <v>0</v>
      </c>
      <c r="G174" s="57">
        <f t="shared" si="91"/>
        <v>0</v>
      </c>
      <c r="H174" s="57">
        <f t="shared" si="92"/>
        <v>0</v>
      </c>
      <c r="I174" s="58">
        <f t="shared" si="76"/>
        <v>0</v>
      </c>
      <c r="J174" s="56">
        <f t="shared" si="93"/>
        <v>229504.87267435589</v>
      </c>
      <c r="K174" s="57">
        <f t="shared" si="94"/>
        <v>1202.0557159285304</v>
      </c>
      <c r="L174" s="57">
        <f t="shared" si="95"/>
        <v>765.01624224785303</v>
      </c>
      <c r="M174" s="58">
        <f t="shared" si="77"/>
        <v>1967.0719581763835</v>
      </c>
      <c r="N174" s="56">
        <f t="shared" si="96"/>
        <v>0</v>
      </c>
      <c r="O174" s="57">
        <f t="shared" si="97"/>
        <v>0</v>
      </c>
      <c r="P174" s="57">
        <f t="shared" si="98"/>
        <v>0</v>
      </c>
      <c r="Q174" s="58">
        <f t="shared" si="78"/>
        <v>0</v>
      </c>
      <c r="R174" s="84">
        <f t="shared" si="99"/>
        <v>288501.93998921872</v>
      </c>
      <c r="S174" s="85">
        <f t="shared" si="100"/>
        <v>1561.5789304783443</v>
      </c>
      <c r="T174" s="86">
        <f t="shared" si="79"/>
        <v>841.4639916352213</v>
      </c>
      <c r="U174" s="87">
        <f t="shared" si="101"/>
        <v>2403.0429221135655</v>
      </c>
      <c r="V174" s="84">
        <f t="shared" si="102"/>
        <v>0</v>
      </c>
      <c r="W174" s="85">
        <f t="shared" si="103"/>
        <v>0</v>
      </c>
      <c r="X174" s="86">
        <f t="shared" si="80"/>
        <v>0</v>
      </c>
      <c r="Y174" s="87">
        <f t="shared" si="104"/>
        <v>0</v>
      </c>
      <c r="Z174" s="101">
        <f t="shared" si="105"/>
        <v>0</v>
      </c>
      <c r="AA174" s="85">
        <f t="shared" si="106"/>
        <v>0</v>
      </c>
      <c r="AB174" s="86">
        <f t="shared" si="81"/>
        <v>0</v>
      </c>
      <c r="AC174" s="87">
        <f t="shared" si="107"/>
        <v>0</v>
      </c>
      <c r="AD174" s="132">
        <f t="shared" si="110"/>
        <v>0</v>
      </c>
      <c r="AE174" s="132">
        <f t="shared" si="82"/>
        <v>0</v>
      </c>
      <c r="AF174" s="132">
        <f t="shared" si="108"/>
        <v>0</v>
      </c>
      <c r="AG174" s="133">
        <f t="shared" si="83"/>
        <v>0</v>
      </c>
      <c r="AH174" s="124">
        <f t="shared" si="109"/>
        <v>0</v>
      </c>
      <c r="AI174" s="125">
        <f t="shared" si="84"/>
        <v>0</v>
      </c>
      <c r="AJ174" s="125">
        <v>0</v>
      </c>
      <c r="AK174" s="126">
        <f t="shared" si="85"/>
        <v>0</v>
      </c>
      <c r="AL174" s="22">
        <f t="shared" si="86"/>
        <v>714645.66662175604</v>
      </c>
      <c r="AM174" s="22">
        <f t="shared" si="86"/>
        <v>4004.7945723115904</v>
      </c>
      <c r="AN174" s="22">
        <f t="shared" si="86"/>
        <v>1786.732516678074</v>
      </c>
      <c r="AO174" s="23">
        <f t="shared" si="74"/>
        <v>5791.5270889896647</v>
      </c>
    </row>
    <row r="175" spans="1:41" x14ac:dyDescent="0.25">
      <c r="A175" s="7">
        <v>154</v>
      </c>
      <c r="B175" s="56">
        <f t="shared" si="87"/>
        <v>195397.69403227675</v>
      </c>
      <c r="C175" s="57">
        <f t="shared" si="88"/>
        <v>1242.297655836795</v>
      </c>
      <c r="D175" s="57">
        <f t="shared" si="89"/>
        <v>179.11455286292036</v>
      </c>
      <c r="E175" s="58">
        <f t="shared" si="75"/>
        <v>1421.4122086997154</v>
      </c>
      <c r="F175" s="56">
        <f t="shared" si="90"/>
        <v>0</v>
      </c>
      <c r="G175" s="57">
        <f t="shared" si="91"/>
        <v>0</v>
      </c>
      <c r="H175" s="57">
        <f t="shared" si="92"/>
        <v>0</v>
      </c>
      <c r="I175" s="58">
        <f t="shared" si="76"/>
        <v>0</v>
      </c>
      <c r="J175" s="56">
        <f t="shared" si="93"/>
        <v>228302.81695842737</v>
      </c>
      <c r="K175" s="57">
        <f t="shared" si="94"/>
        <v>1206.0625683149588</v>
      </c>
      <c r="L175" s="57">
        <f t="shared" si="95"/>
        <v>761.00938986142467</v>
      </c>
      <c r="M175" s="58">
        <f t="shared" si="77"/>
        <v>1967.0719581763835</v>
      </c>
      <c r="N175" s="56">
        <f t="shared" si="96"/>
        <v>0</v>
      </c>
      <c r="O175" s="57">
        <f t="shared" si="97"/>
        <v>0</v>
      </c>
      <c r="P175" s="57">
        <f t="shared" si="98"/>
        <v>0</v>
      </c>
      <c r="Q175" s="58">
        <f t="shared" si="78"/>
        <v>0</v>
      </c>
      <c r="R175" s="84">
        <f t="shared" si="99"/>
        <v>287418.59499383828</v>
      </c>
      <c r="S175" s="85">
        <f t="shared" si="100"/>
        <v>1568.7437582517266</v>
      </c>
      <c r="T175" s="86">
        <f t="shared" si="79"/>
        <v>838.30423539869503</v>
      </c>
      <c r="U175" s="87">
        <f t="shared" si="101"/>
        <v>2407.0479936504216</v>
      </c>
      <c r="V175" s="84">
        <f t="shared" si="102"/>
        <v>0</v>
      </c>
      <c r="W175" s="85">
        <f t="shared" si="103"/>
        <v>0</v>
      </c>
      <c r="X175" s="86">
        <f t="shared" si="80"/>
        <v>0</v>
      </c>
      <c r="Y175" s="87">
        <f t="shared" si="104"/>
        <v>0</v>
      </c>
      <c r="Z175" s="101">
        <f t="shared" si="105"/>
        <v>0</v>
      </c>
      <c r="AA175" s="85">
        <f t="shared" si="106"/>
        <v>0</v>
      </c>
      <c r="AB175" s="86">
        <f t="shared" si="81"/>
        <v>0</v>
      </c>
      <c r="AC175" s="87">
        <f t="shared" si="107"/>
        <v>0</v>
      </c>
      <c r="AD175" s="132">
        <f t="shared" si="110"/>
        <v>0</v>
      </c>
      <c r="AE175" s="132">
        <f t="shared" si="82"/>
        <v>0</v>
      </c>
      <c r="AF175" s="132">
        <f t="shared" si="108"/>
        <v>0</v>
      </c>
      <c r="AG175" s="133">
        <f t="shared" si="83"/>
        <v>0</v>
      </c>
      <c r="AH175" s="124">
        <f t="shared" si="109"/>
        <v>0</v>
      </c>
      <c r="AI175" s="125">
        <f t="shared" si="84"/>
        <v>0</v>
      </c>
      <c r="AJ175" s="125">
        <v>0</v>
      </c>
      <c r="AK175" s="126">
        <f t="shared" si="85"/>
        <v>0</v>
      </c>
      <c r="AL175" s="22">
        <f t="shared" si="86"/>
        <v>711119.1059845424</v>
      </c>
      <c r="AM175" s="22">
        <f t="shared" si="86"/>
        <v>4017.1039824034806</v>
      </c>
      <c r="AN175" s="22">
        <f t="shared" si="86"/>
        <v>1778.4281781230402</v>
      </c>
      <c r="AO175" s="23">
        <f t="shared" si="74"/>
        <v>5795.5321605265208</v>
      </c>
    </row>
    <row r="176" spans="1:41" x14ac:dyDescent="0.25">
      <c r="A176" s="7">
        <v>155</v>
      </c>
      <c r="B176" s="56">
        <f t="shared" si="87"/>
        <v>194155.39637643995</v>
      </c>
      <c r="C176" s="57">
        <f t="shared" si="88"/>
        <v>1243.4364286879788</v>
      </c>
      <c r="D176" s="57">
        <f t="shared" si="89"/>
        <v>177.97578001173662</v>
      </c>
      <c r="E176" s="58">
        <f t="shared" si="75"/>
        <v>1421.4122086997154</v>
      </c>
      <c r="F176" s="56">
        <f t="shared" si="90"/>
        <v>0</v>
      </c>
      <c r="G176" s="57">
        <f t="shared" si="91"/>
        <v>0</v>
      </c>
      <c r="H176" s="57">
        <f t="shared" si="92"/>
        <v>0</v>
      </c>
      <c r="I176" s="58">
        <f t="shared" si="76"/>
        <v>0</v>
      </c>
      <c r="J176" s="56">
        <f t="shared" si="93"/>
        <v>227096.75439011242</v>
      </c>
      <c r="K176" s="57">
        <f t="shared" si="94"/>
        <v>1210.0827768760087</v>
      </c>
      <c r="L176" s="57">
        <f t="shared" si="95"/>
        <v>756.98918130037475</v>
      </c>
      <c r="M176" s="58">
        <f t="shared" si="77"/>
        <v>1967.0719581763835</v>
      </c>
      <c r="N176" s="56">
        <f t="shared" si="96"/>
        <v>0</v>
      </c>
      <c r="O176" s="57">
        <f t="shared" si="97"/>
        <v>0</v>
      </c>
      <c r="P176" s="57">
        <f t="shared" si="98"/>
        <v>0</v>
      </c>
      <c r="Q176" s="58">
        <f t="shared" si="78"/>
        <v>0</v>
      </c>
      <c r="R176" s="84">
        <f t="shared" si="99"/>
        <v>286326.26765431254</v>
      </c>
      <c r="S176" s="85">
        <f t="shared" si="100"/>
        <v>1575.9414596480942</v>
      </c>
      <c r="T176" s="86">
        <f t="shared" si="79"/>
        <v>835.11828065841166</v>
      </c>
      <c r="U176" s="87">
        <f t="shared" si="101"/>
        <v>2411.0597403065058</v>
      </c>
      <c r="V176" s="84">
        <f t="shared" si="102"/>
        <v>0</v>
      </c>
      <c r="W176" s="85">
        <f t="shared" si="103"/>
        <v>0</v>
      </c>
      <c r="X176" s="86">
        <f t="shared" si="80"/>
        <v>0</v>
      </c>
      <c r="Y176" s="87">
        <f t="shared" si="104"/>
        <v>0</v>
      </c>
      <c r="Z176" s="101">
        <f t="shared" si="105"/>
        <v>0</v>
      </c>
      <c r="AA176" s="85">
        <f t="shared" si="106"/>
        <v>0</v>
      </c>
      <c r="AB176" s="86">
        <f t="shared" si="81"/>
        <v>0</v>
      </c>
      <c r="AC176" s="87">
        <f t="shared" si="107"/>
        <v>0</v>
      </c>
      <c r="AD176" s="132">
        <f t="shared" si="110"/>
        <v>0</v>
      </c>
      <c r="AE176" s="132">
        <f t="shared" si="82"/>
        <v>0</v>
      </c>
      <c r="AF176" s="132">
        <f t="shared" si="108"/>
        <v>0</v>
      </c>
      <c r="AG176" s="133">
        <f t="shared" si="83"/>
        <v>0</v>
      </c>
      <c r="AH176" s="124">
        <f t="shared" si="109"/>
        <v>0</v>
      </c>
      <c r="AI176" s="125">
        <f t="shared" si="84"/>
        <v>0</v>
      </c>
      <c r="AJ176" s="125">
        <v>0</v>
      </c>
      <c r="AK176" s="126">
        <f t="shared" si="85"/>
        <v>0</v>
      </c>
      <c r="AL176" s="22">
        <f t="shared" si="86"/>
        <v>707578.41842086497</v>
      </c>
      <c r="AM176" s="22">
        <f t="shared" si="86"/>
        <v>4029.4606652120815</v>
      </c>
      <c r="AN176" s="22">
        <f t="shared" si="86"/>
        <v>1770.083241970523</v>
      </c>
      <c r="AO176" s="23">
        <f t="shared" si="74"/>
        <v>5799.5439071826049</v>
      </c>
    </row>
    <row r="177" spans="1:41" x14ac:dyDescent="0.25">
      <c r="A177" s="7">
        <v>156</v>
      </c>
      <c r="B177" s="56">
        <f t="shared" si="87"/>
        <v>192911.95994775198</v>
      </c>
      <c r="C177" s="57">
        <f t="shared" si="88"/>
        <v>1244.5762454142762</v>
      </c>
      <c r="D177" s="57">
        <f t="shared" si="89"/>
        <v>176.83596328543931</v>
      </c>
      <c r="E177" s="58">
        <f t="shared" si="75"/>
        <v>1421.4122086997154</v>
      </c>
      <c r="F177" s="56">
        <f t="shared" si="90"/>
        <v>0</v>
      </c>
      <c r="G177" s="57">
        <f t="shared" si="91"/>
        <v>0</v>
      </c>
      <c r="H177" s="57">
        <f t="shared" si="92"/>
        <v>0</v>
      </c>
      <c r="I177" s="58">
        <f t="shared" si="76"/>
        <v>0</v>
      </c>
      <c r="J177" s="56">
        <f t="shared" si="93"/>
        <v>225886.67161323639</v>
      </c>
      <c r="K177" s="57">
        <f t="shared" si="94"/>
        <v>1214.1163861322621</v>
      </c>
      <c r="L177" s="57">
        <f t="shared" si="95"/>
        <v>752.95557204412137</v>
      </c>
      <c r="M177" s="58">
        <f t="shared" si="77"/>
        <v>1967.0719581763835</v>
      </c>
      <c r="N177" s="56">
        <f t="shared" si="96"/>
        <v>0</v>
      </c>
      <c r="O177" s="57">
        <f t="shared" si="97"/>
        <v>0</v>
      </c>
      <c r="P177" s="57">
        <f t="shared" si="98"/>
        <v>0</v>
      </c>
      <c r="Q177" s="58">
        <f t="shared" si="78"/>
        <v>0</v>
      </c>
      <c r="R177" s="84">
        <f t="shared" si="99"/>
        <v>285224.91007165558</v>
      </c>
      <c r="S177" s="85">
        <f t="shared" si="100"/>
        <v>1583.1721854980215</v>
      </c>
      <c r="T177" s="86">
        <f t="shared" si="79"/>
        <v>831.90598770899544</v>
      </c>
      <c r="U177" s="87">
        <f t="shared" si="101"/>
        <v>2415.0781732070168</v>
      </c>
      <c r="V177" s="84">
        <f t="shared" si="102"/>
        <v>0</v>
      </c>
      <c r="W177" s="85">
        <f t="shared" si="103"/>
        <v>0</v>
      </c>
      <c r="X177" s="86">
        <f t="shared" si="80"/>
        <v>0</v>
      </c>
      <c r="Y177" s="87">
        <f t="shared" si="104"/>
        <v>0</v>
      </c>
      <c r="Z177" s="101">
        <f t="shared" si="105"/>
        <v>0</v>
      </c>
      <c r="AA177" s="85">
        <f t="shared" si="106"/>
        <v>0</v>
      </c>
      <c r="AB177" s="86">
        <f t="shared" si="81"/>
        <v>0</v>
      </c>
      <c r="AC177" s="87">
        <f t="shared" si="107"/>
        <v>0</v>
      </c>
      <c r="AD177" s="132">
        <f t="shared" si="110"/>
        <v>0</v>
      </c>
      <c r="AE177" s="132">
        <f t="shared" si="82"/>
        <v>0</v>
      </c>
      <c r="AF177" s="132">
        <f t="shared" si="108"/>
        <v>0</v>
      </c>
      <c r="AG177" s="133">
        <f t="shared" si="83"/>
        <v>0</v>
      </c>
      <c r="AH177" s="124">
        <f t="shared" si="109"/>
        <v>0</v>
      </c>
      <c r="AI177" s="125">
        <f t="shared" si="84"/>
        <v>0</v>
      </c>
      <c r="AJ177" s="125">
        <v>0</v>
      </c>
      <c r="AK177" s="126">
        <f t="shared" si="85"/>
        <v>0</v>
      </c>
      <c r="AL177" s="22">
        <f t="shared" si="86"/>
        <v>704023.5416326439</v>
      </c>
      <c r="AM177" s="22">
        <f t="shared" si="86"/>
        <v>4041.8648170445595</v>
      </c>
      <c r="AN177" s="22">
        <f t="shared" si="86"/>
        <v>1761.697523038556</v>
      </c>
      <c r="AO177" s="23">
        <f t="shared" si="74"/>
        <v>5803.5623400831155</v>
      </c>
    </row>
    <row r="178" spans="1:41" x14ac:dyDescent="0.25">
      <c r="A178" s="7">
        <v>157</v>
      </c>
      <c r="B178" s="56">
        <f t="shared" si="87"/>
        <v>191667.38370233771</v>
      </c>
      <c r="C178" s="57">
        <f t="shared" si="88"/>
        <v>1245.7171069725725</v>
      </c>
      <c r="D178" s="57">
        <f t="shared" si="89"/>
        <v>175.69510172714291</v>
      </c>
      <c r="E178" s="58">
        <f t="shared" si="75"/>
        <v>1421.4122086997154</v>
      </c>
      <c r="F178" s="56">
        <f t="shared" si="90"/>
        <v>0</v>
      </c>
      <c r="G178" s="57">
        <f t="shared" si="91"/>
        <v>0</v>
      </c>
      <c r="H178" s="57">
        <f t="shared" si="92"/>
        <v>0</v>
      </c>
      <c r="I178" s="58">
        <f t="shared" si="76"/>
        <v>0</v>
      </c>
      <c r="J178" s="56">
        <f t="shared" si="93"/>
        <v>224672.55522710414</v>
      </c>
      <c r="K178" s="57">
        <f t="shared" si="94"/>
        <v>1218.1634407527031</v>
      </c>
      <c r="L178" s="57">
        <f t="shared" si="95"/>
        <v>748.90851742368056</v>
      </c>
      <c r="M178" s="58">
        <f t="shared" si="77"/>
        <v>1967.0719581763835</v>
      </c>
      <c r="N178" s="56">
        <f t="shared" si="96"/>
        <v>0</v>
      </c>
      <c r="O178" s="57">
        <f t="shared" si="97"/>
        <v>0</v>
      </c>
      <c r="P178" s="57">
        <f t="shared" si="98"/>
        <v>0</v>
      </c>
      <c r="Q178" s="58">
        <f t="shared" si="78"/>
        <v>0</v>
      </c>
      <c r="R178" s="84">
        <f t="shared" si="99"/>
        <v>284114.47411596787</v>
      </c>
      <c r="S178" s="85">
        <f t="shared" si="100"/>
        <v>1590.4360873241226</v>
      </c>
      <c r="T178" s="86">
        <f t="shared" si="79"/>
        <v>828.66721617157293</v>
      </c>
      <c r="U178" s="87">
        <f t="shared" si="101"/>
        <v>2419.1033034956954</v>
      </c>
      <c r="V178" s="84">
        <f t="shared" si="102"/>
        <v>0</v>
      </c>
      <c r="W178" s="85">
        <f t="shared" si="103"/>
        <v>0</v>
      </c>
      <c r="X178" s="86">
        <f t="shared" si="80"/>
        <v>0</v>
      </c>
      <c r="Y178" s="87">
        <f t="shared" si="104"/>
        <v>0</v>
      </c>
      <c r="Z178" s="101">
        <f t="shared" si="105"/>
        <v>0</v>
      </c>
      <c r="AA178" s="85">
        <f t="shared" si="106"/>
        <v>0</v>
      </c>
      <c r="AB178" s="86">
        <f t="shared" si="81"/>
        <v>0</v>
      </c>
      <c r="AC178" s="87">
        <f t="shared" si="107"/>
        <v>0</v>
      </c>
      <c r="AD178" s="132">
        <f t="shared" si="110"/>
        <v>0</v>
      </c>
      <c r="AE178" s="132">
        <f t="shared" si="82"/>
        <v>0</v>
      </c>
      <c r="AF178" s="132">
        <f t="shared" si="108"/>
        <v>0</v>
      </c>
      <c r="AG178" s="133">
        <f t="shared" si="83"/>
        <v>0</v>
      </c>
      <c r="AH178" s="124">
        <f t="shared" si="109"/>
        <v>0</v>
      </c>
      <c r="AI178" s="125">
        <f t="shared" si="84"/>
        <v>0</v>
      </c>
      <c r="AJ178" s="125">
        <v>0</v>
      </c>
      <c r="AK178" s="126">
        <f t="shared" si="85"/>
        <v>0</v>
      </c>
      <c r="AL178" s="22">
        <f t="shared" si="86"/>
        <v>700454.41304540972</v>
      </c>
      <c r="AM178" s="22">
        <f t="shared" si="86"/>
        <v>4054.316635049398</v>
      </c>
      <c r="AN178" s="22">
        <f t="shared" si="86"/>
        <v>1753.2708353223966</v>
      </c>
      <c r="AO178" s="23">
        <f t="shared" si="74"/>
        <v>5807.5874703717946</v>
      </c>
    </row>
    <row r="179" spans="1:41" x14ac:dyDescent="0.25">
      <c r="A179" s="7">
        <v>158</v>
      </c>
      <c r="B179" s="56">
        <f t="shared" si="87"/>
        <v>190421.66659536515</v>
      </c>
      <c r="C179" s="57">
        <f t="shared" si="88"/>
        <v>1246.8590143206306</v>
      </c>
      <c r="D179" s="57">
        <f t="shared" si="89"/>
        <v>174.55319437908472</v>
      </c>
      <c r="E179" s="58">
        <f t="shared" si="75"/>
        <v>1421.4122086997154</v>
      </c>
      <c r="F179" s="56">
        <f t="shared" si="90"/>
        <v>0</v>
      </c>
      <c r="G179" s="57">
        <f t="shared" si="91"/>
        <v>0</v>
      </c>
      <c r="H179" s="57">
        <f t="shared" si="92"/>
        <v>0</v>
      </c>
      <c r="I179" s="58">
        <f t="shared" si="76"/>
        <v>0</v>
      </c>
      <c r="J179" s="56">
        <f t="shared" si="93"/>
        <v>223454.39178635142</v>
      </c>
      <c r="K179" s="57">
        <f t="shared" si="94"/>
        <v>1222.223985555212</v>
      </c>
      <c r="L179" s="57">
        <f t="shared" si="95"/>
        <v>744.84797262117149</v>
      </c>
      <c r="M179" s="58">
        <f t="shared" si="77"/>
        <v>1967.0719581763835</v>
      </c>
      <c r="N179" s="56">
        <f t="shared" si="96"/>
        <v>0</v>
      </c>
      <c r="O179" s="57">
        <f t="shared" si="97"/>
        <v>0</v>
      </c>
      <c r="P179" s="57">
        <f t="shared" si="98"/>
        <v>0</v>
      </c>
      <c r="Q179" s="58">
        <f t="shared" si="78"/>
        <v>0</v>
      </c>
      <c r="R179" s="84">
        <f t="shared" si="99"/>
        <v>282994.91142535815</v>
      </c>
      <c r="S179" s="85">
        <f t="shared" si="100"/>
        <v>1597.7333173442271</v>
      </c>
      <c r="T179" s="86">
        <f t="shared" si="79"/>
        <v>825.40182499062803</v>
      </c>
      <c r="U179" s="87">
        <f t="shared" si="101"/>
        <v>2423.1351423348551</v>
      </c>
      <c r="V179" s="84">
        <f t="shared" si="102"/>
        <v>0</v>
      </c>
      <c r="W179" s="85">
        <f t="shared" si="103"/>
        <v>0</v>
      </c>
      <c r="X179" s="86">
        <f t="shared" si="80"/>
        <v>0</v>
      </c>
      <c r="Y179" s="87">
        <f t="shared" si="104"/>
        <v>0</v>
      </c>
      <c r="Z179" s="101">
        <f t="shared" si="105"/>
        <v>0</v>
      </c>
      <c r="AA179" s="85">
        <f t="shared" si="106"/>
        <v>0</v>
      </c>
      <c r="AB179" s="86">
        <f t="shared" si="81"/>
        <v>0</v>
      </c>
      <c r="AC179" s="87">
        <f t="shared" si="107"/>
        <v>0</v>
      </c>
      <c r="AD179" s="132">
        <f t="shared" si="110"/>
        <v>0</v>
      </c>
      <c r="AE179" s="132">
        <f t="shared" si="82"/>
        <v>0</v>
      </c>
      <c r="AF179" s="132">
        <f t="shared" si="108"/>
        <v>0</v>
      </c>
      <c r="AG179" s="133">
        <f t="shared" si="83"/>
        <v>0</v>
      </c>
      <c r="AH179" s="124">
        <f t="shared" si="109"/>
        <v>0</v>
      </c>
      <c r="AI179" s="125">
        <f t="shared" si="84"/>
        <v>0</v>
      </c>
      <c r="AJ179" s="125">
        <v>0</v>
      </c>
      <c r="AK179" s="126">
        <f t="shared" si="85"/>
        <v>0</v>
      </c>
      <c r="AL179" s="22">
        <f t="shared" si="86"/>
        <v>696870.96980707475</v>
      </c>
      <c r="AM179" s="22">
        <f t="shared" si="86"/>
        <v>4066.8163172200698</v>
      </c>
      <c r="AN179" s="22">
        <f t="shared" si="86"/>
        <v>1744.8029919908843</v>
      </c>
      <c r="AO179" s="23">
        <f t="shared" si="74"/>
        <v>5811.6193092109543</v>
      </c>
    </row>
    <row r="180" spans="1:41" x14ac:dyDescent="0.25">
      <c r="A180" s="7">
        <v>159</v>
      </c>
      <c r="B180" s="56">
        <f t="shared" si="87"/>
        <v>189174.80758104453</v>
      </c>
      <c r="C180" s="57">
        <f t="shared" si="88"/>
        <v>1248.0019684170911</v>
      </c>
      <c r="D180" s="57">
        <f t="shared" si="89"/>
        <v>173.41024028262416</v>
      </c>
      <c r="E180" s="58">
        <f t="shared" si="75"/>
        <v>1421.4122086997154</v>
      </c>
      <c r="F180" s="56">
        <f t="shared" si="90"/>
        <v>0</v>
      </c>
      <c r="G180" s="57">
        <f t="shared" si="91"/>
        <v>0</v>
      </c>
      <c r="H180" s="57">
        <f t="shared" si="92"/>
        <v>0</v>
      </c>
      <c r="I180" s="58">
        <f t="shared" si="76"/>
        <v>0</v>
      </c>
      <c r="J180" s="56">
        <f t="shared" si="93"/>
        <v>222232.16780079622</v>
      </c>
      <c r="K180" s="57">
        <f t="shared" si="94"/>
        <v>1226.2980655070628</v>
      </c>
      <c r="L180" s="57">
        <f t="shared" si="95"/>
        <v>740.77389266932073</v>
      </c>
      <c r="M180" s="58">
        <f t="shared" si="77"/>
        <v>1967.0719581763835</v>
      </c>
      <c r="N180" s="56">
        <f t="shared" si="96"/>
        <v>0</v>
      </c>
      <c r="O180" s="57">
        <f t="shared" si="97"/>
        <v>0</v>
      </c>
      <c r="P180" s="57">
        <f t="shared" si="98"/>
        <v>0</v>
      </c>
      <c r="Q180" s="58">
        <f t="shared" si="78"/>
        <v>0</v>
      </c>
      <c r="R180" s="84">
        <f t="shared" si="99"/>
        <v>281866.17340486066</v>
      </c>
      <c r="S180" s="85">
        <f t="shared" si="100"/>
        <v>1605.0640284745696</v>
      </c>
      <c r="T180" s="86">
        <f t="shared" si="79"/>
        <v>822.1096724308436</v>
      </c>
      <c r="U180" s="87">
        <f t="shared" si="101"/>
        <v>2427.1737009054132</v>
      </c>
      <c r="V180" s="84">
        <f t="shared" si="102"/>
        <v>0</v>
      </c>
      <c r="W180" s="85">
        <f t="shared" si="103"/>
        <v>0</v>
      </c>
      <c r="X180" s="86">
        <f t="shared" si="80"/>
        <v>0</v>
      </c>
      <c r="Y180" s="87">
        <f t="shared" si="104"/>
        <v>0</v>
      </c>
      <c r="Z180" s="101">
        <f t="shared" si="105"/>
        <v>0</v>
      </c>
      <c r="AA180" s="85">
        <f t="shared" si="106"/>
        <v>0</v>
      </c>
      <c r="AB180" s="86">
        <f t="shared" si="81"/>
        <v>0</v>
      </c>
      <c r="AC180" s="87">
        <f t="shared" si="107"/>
        <v>0</v>
      </c>
      <c r="AD180" s="132">
        <f t="shared" si="110"/>
        <v>0</v>
      </c>
      <c r="AE180" s="132">
        <f t="shared" si="82"/>
        <v>0</v>
      </c>
      <c r="AF180" s="132">
        <f t="shared" si="108"/>
        <v>0</v>
      </c>
      <c r="AG180" s="133">
        <f t="shared" si="83"/>
        <v>0</v>
      </c>
      <c r="AH180" s="124">
        <f t="shared" si="109"/>
        <v>0</v>
      </c>
      <c r="AI180" s="125">
        <f t="shared" si="84"/>
        <v>0</v>
      </c>
      <c r="AJ180" s="125">
        <v>0</v>
      </c>
      <c r="AK180" s="126">
        <f t="shared" si="85"/>
        <v>0</v>
      </c>
      <c r="AL180" s="22">
        <f t="shared" si="86"/>
        <v>693273.14878670138</v>
      </c>
      <c r="AM180" s="22">
        <f t="shared" si="86"/>
        <v>4079.3640623987235</v>
      </c>
      <c r="AN180" s="22">
        <f t="shared" si="86"/>
        <v>1736.2938053827884</v>
      </c>
      <c r="AO180" s="23">
        <f t="shared" si="74"/>
        <v>5815.6578677815123</v>
      </c>
    </row>
    <row r="181" spans="1:41" x14ac:dyDescent="0.25">
      <c r="A181" s="7">
        <v>160</v>
      </c>
      <c r="B181" s="56">
        <f t="shared" si="87"/>
        <v>187926.80561262745</v>
      </c>
      <c r="C181" s="57">
        <f t="shared" si="88"/>
        <v>1249.1459702214736</v>
      </c>
      <c r="D181" s="57">
        <f t="shared" si="89"/>
        <v>172.26623847824183</v>
      </c>
      <c r="E181" s="58">
        <f t="shared" si="75"/>
        <v>1421.4122086997154</v>
      </c>
      <c r="F181" s="56">
        <f t="shared" si="90"/>
        <v>0</v>
      </c>
      <c r="G181" s="57">
        <f t="shared" si="91"/>
        <v>0</v>
      </c>
      <c r="H181" s="57">
        <f t="shared" si="92"/>
        <v>0</v>
      </c>
      <c r="I181" s="58">
        <f t="shared" si="76"/>
        <v>0</v>
      </c>
      <c r="J181" s="56">
        <f t="shared" si="93"/>
        <v>221005.86973528916</v>
      </c>
      <c r="K181" s="57">
        <f t="shared" si="94"/>
        <v>1230.3857257254197</v>
      </c>
      <c r="L181" s="57">
        <f t="shared" si="95"/>
        <v>736.68623245096387</v>
      </c>
      <c r="M181" s="58">
        <f t="shared" si="77"/>
        <v>1967.0719581763835</v>
      </c>
      <c r="N181" s="56">
        <f t="shared" si="96"/>
        <v>0</v>
      </c>
      <c r="O181" s="57">
        <f t="shared" si="97"/>
        <v>0</v>
      </c>
      <c r="P181" s="57">
        <f t="shared" si="98"/>
        <v>0</v>
      </c>
      <c r="Q181" s="58">
        <f t="shared" si="78"/>
        <v>0</v>
      </c>
      <c r="R181" s="84">
        <f t="shared" si="99"/>
        <v>280728.21122534678</v>
      </c>
      <c r="S181" s="85">
        <f t="shared" si="100"/>
        <v>1612.4283743329943</v>
      </c>
      <c r="T181" s="86">
        <f t="shared" si="79"/>
        <v>818.79061607392816</v>
      </c>
      <c r="U181" s="87">
        <f t="shared" si="101"/>
        <v>2431.2189904069223</v>
      </c>
      <c r="V181" s="84">
        <f t="shared" si="102"/>
        <v>0</v>
      </c>
      <c r="W181" s="85">
        <f t="shared" si="103"/>
        <v>0</v>
      </c>
      <c r="X181" s="86">
        <f t="shared" si="80"/>
        <v>0</v>
      </c>
      <c r="Y181" s="87">
        <f t="shared" si="104"/>
        <v>0</v>
      </c>
      <c r="Z181" s="101">
        <f t="shared" si="105"/>
        <v>0</v>
      </c>
      <c r="AA181" s="85">
        <f t="shared" si="106"/>
        <v>0</v>
      </c>
      <c r="AB181" s="86">
        <f t="shared" si="81"/>
        <v>0</v>
      </c>
      <c r="AC181" s="87">
        <f t="shared" si="107"/>
        <v>0</v>
      </c>
      <c r="AD181" s="132">
        <f t="shared" si="110"/>
        <v>0</v>
      </c>
      <c r="AE181" s="132">
        <f t="shared" si="82"/>
        <v>0</v>
      </c>
      <c r="AF181" s="132">
        <f t="shared" si="108"/>
        <v>0</v>
      </c>
      <c r="AG181" s="133">
        <f t="shared" si="83"/>
        <v>0</v>
      </c>
      <c r="AH181" s="124">
        <f t="shared" si="109"/>
        <v>0</v>
      </c>
      <c r="AI181" s="125">
        <f t="shared" si="84"/>
        <v>0</v>
      </c>
      <c r="AJ181" s="125">
        <v>0</v>
      </c>
      <c r="AK181" s="126">
        <f t="shared" si="85"/>
        <v>0</v>
      </c>
      <c r="AL181" s="22">
        <f t="shared" si="86"/>
        <v>689660.88657326344</v>
      </c>
      <c r="AM181" s="22">
        <f t="shared" si="86"/>
        <v>4091.9600702798875</v>
      </c>
      <c r="AN181" s="22">
        <f t="shared" si="86"/>
        <v>1727.743087003134</v>
      </c>
      <c r="AO181" s="23">
        <f t="shared" si="74"/>
        <v>5819.7031572830219</v>
      </c>
    </row>
    <row r="182" spans="1:41" x14ac:dyDescent="0.25">
      <c r="A182" s="7">
        <v>161</v>
      </c>
      <c r="B182" s="56">
        <f t="shared" si="87"/>
        <v>186677.65964240598</v>
      </c>
      <c r="C182" s="57">
        <f t="shared" si="88"/>
        <v>1250.2910206941765</v>
      </c>
      <c r="D182" s="57">
        <f t="shared" si="89"/>
        <v>171.12118800553881</v>
      </c>
      <c r="E182" s="58">
        <f t="shared" si="75"/>
        <v>1421.4122086997154</v>
      </c>
      <c r="F182" s="56">
        <f t="shared" si="90"/>
        <v>0</v>
      </c>
      <c r="G182" s="57">
        <f t="shared" si="91"/>
        <v>0</v>
      </c>
      <c r="H182" s="57">
        <f t="shared" si="92"/>
        <v>0</v>
      </c>
      <c r="I182" s="58">
        <f t="shared" si="76"/>
        <v>0</v>
      </c>
      <c r="J182" s="56">
        <f t="shared" si="93"/>
        <v>219775.48400956375</v>
      </c>
      <c r="K182" s="57">
        <f t="shared" si="94"/>
        <v>1234.4870114778378</v>
      </c>
      <c r="L182" s="57">
        <f t="shared" si="95"/>
        <v>732.58494669854588</v>
      </c>
      <c r="M182" s="58">
        <f t="shared" si="77"/>
        <v>1967.0719581763835</v>
      </c>
      <c r="N182" s="56">
        <f t="shared" si="96"/>
        <v>0</v>
      </c>
      <c r="O182" s="57">
        <f t="shared" si="97"/>
        <v>0</v>
      </c>
      <c r="P182" s="57">
        <f t="shared" si="98"/>
        <v>0</v>
      </c>
      <c r="Q182" s="58">
        <f t="shared" si="78"/>
        <v>0</v>
      </c>
      <c r="R182" s="84">
        <f t="shared" si="99"/>
        <v>279580.97582243214</v>
      </c>
      <c r="S182" s="85">
        <f t="shared" si="100"/>
        <v>1619.8265092421734</v>
      </c>
      <c r="T182" s="86">
        <f t="shared" si="79"/>
        <v>815.44451281542706</v>
      </c>
      <c r="U182" s="87">
        <f t="shared" si="101"/>
        <v>2435.2710220576005</v>
      </c>
      <c r="V182" s="84">
        <f t="shared" si="102"/>
        <v>0</v>
      </c>
      <c r="W182" s="85">
        <f t="shared" si="103"/>
        <v>0</v>
      </c>
      <c r="X182" s="86">
        <f t="shared" si="80"/>
        <v>0</v>
      </c>
      <c r="Y182" s="87">
        <f t="shared" si="104"/>
        <v>0</v>
      </c>
      <c r="Z182" s="101">
        <f t="shared" si="105"/>
        <v>0</v>
      </c>
      <c r="AA182" s="85">
        <f t="shared" si="106"/>
        <v>0</v>
      </c>
      <c r="AB182" s="86">
        <f t="shared" si="81"/>
        <v>0</v>
      </c>
      <c r="AC182" s="87">
        <f t="shared" si="107"/>
        <v>0</v>
      </c>
      <c r="AD182" s="132">
        <f t="shared" si="110"/>
        <v>0</v>
      </c>
      <c r="AE182" s="132">
        <f t="shared" si="82"/>
        <v>0</v>
      </c>
      <c r="AF182" s="132">
        <f t="shared" si="108"/>
        <v>0</v>
      </c>
      <c r="AG182" s="133">
        <f t="shared" si="83"/>
        <v>0</v>
      </c>
      <c r="AH182" s="124">
        <f t="shared" si="109"/>
        <v>0</v>
      </c>
      <c r="AI182" s="125">
        <f t="shared" si="84"/>
        <v>0</v>
      </c>
      <c r="AJ182" s="125">
        <v>0</v>
      </c>
      <c r="AK182" s="126">
        <f t="shared" si="85"/>
        <v>0</v>
      </c>
      <c r="AL182" s="22">
        <f t="shared" si="86"/>
        <v>686034.11947440193</v>
      </c>
      <c r="AM182" s="22">
        <f t="shared" si="86"/>
        <v>4104.6045414141881</v>
      </c>
      <c r="AN182" s="22">
        <f t="shared" si="86"/>
        <v>1719.1506475195117</v>
      </c>
      <c r="AO182" s="23">
        <f t="shared" si="74"/>
        <v>5823.7551889336992</v>
      </c>
    </row>
    <row r="183" spans="1:41" x14ac:dyDescent="0.25">
      <c r="A183" s="7">
        <v>162</v>
      </c>
      <c r="B183" s="56">
        <f t="shared" si="87"/>
        <v>185427.36862171179</v>
      </c>
      <c r="C183" s="57">
        <f t="shared" si="88"/>
        <v>1251.4371207964796</v>
      </c>
      <c r="D183" s="57">
        <f t="shared" si="89"/>
        <v>169.97508790323582</v>
      </c>
      <c r="E183" s="58">
        <f t="shared" si="75"/>
        <v>1421.4122086997154</v>
      </c>
      <c r="F183" s="56">
        <f t="shared" si="90"/>
        <v>0</v>
      </c>
      <c r="G183" s="57">
        <f t="shared" si="91"/>
        <v>0</v>
      </c>
      <c r="H183" s="57">
        <f t="shared" si="92"/>
        <v>0</v>
      </c>
      <c r="I183" s="58">
        <f t="shared" si="76"/>
        <v>0</v>
      </c>
      <c r="J183" s="56">
        <f t="shared" si="93"/>
        <v>218540.9969980859</v>
      </c>
      <c r="K183" s="57">
        <f t="shared" si="94"/>
        <v>1238.6019681827638</v>
      </c>
      <c r="L183" s="57">
        <f t="shared" si="95"/>
        <v>728.46998999361972</v>
      </c>
      <c r="M183" s="58">
        <f t="shared" si="77"/>
        <v>1967.0719581763835</v>
      </c>
      <c r="N183" s="56">
        <f t="shared" si="96"/>
        <v>0</v>
      </c>
      <c r="O183" s="57">
        <f t="shared" si="97"/>
        <v>0</v>
      </c>
      <c r="P183" s="57">
        <f t="shared" si="98"/>
        <v>0</v>
      </c>
      <c r="Q183" s="58">
        <f t="shared" si="78"/>
        <v>0</v>
      </c>
      <c r="R183" s="84">
        <f t="shared" si="99"/>
        <v>278424.4178953786</v>
      </c>
      <c r="S183" s="85">
        <f t="shared" si="100"/>
        <v>1627.2585882328424</v>
      </c>
      <c r="T183" s="86">
        <f t="shared" si="79"/>
        <v>812.07121886152095</v>
      </c>
      <c r="U183" s="87">
        <f t="shared" si="101"/>
        <v>2439.3298070943633</v>
      </c>
      <c r="V183" s="84">
        <f t="shared" si="102"/>
        <v>0</v>
      </c>
      <c r="W183" s="85">
        <f t="shared" si="103"/>
        <v>0</v>
      </c>
      <c r="X183" s="86">
        <f t="shared" si="80"/>
        <v>0</v>
      </c>
      <c r="Y183" s="87">
        <f t="shared" si="104"/>
        <v>0</v>
      </c>
      <c r="Z183" s="101">
        <f t="shared" si="105"/>
        <v>0</v>
      </c>
      <c r="AA183" s="85">
        <f t="shared" si="106"/>
        <v>0</v>
      </c>
      <c r="AB183" s="86">
        <f t="shared" si="81"/>
        <v>0</v>
      </c>
      <c r="AC183" s="87">
        <f t="shared" si="107"/>
        <v>0</v>
      </c>
      <c r="AD183" s="132">
        <f t="shared" si="110"/>
        <v>0</v>
      </c>
      <c r="AE183" s="132">
        <f t="shared" si="82"/>
        <v>0</v>
      </c>
      <c r="AF183" s="132">
        <f t="shared" si="108"/>
        <v>0</v>
      </c>
      <c r="AG183" s="133">
        <f t="shared" si="83"/>
        <v>0</v>
      </c>
      <c r="AH183" s="124">
        <f t="shared" si="109"/>
        <v>0</v>
      </c>
      <c r="AI183" s="125">
        <f t="shared" si="84"/>
        <v>0</v>
      </c>
      <c r="AJ183" s="125">
        <v>0</v>
      </c>
      <c r="AK183" s="126">
        <f t="shared" si="85"/>
        <v>0</v>
      </c>
      <c r="AL183" s="22">
        <f t="shared" si="86"/>
        <v>682392.78351517627</v>
      </c>
      <c r="AM183" s="22">
        <f t="shared" si="86"/>
        <v>4117.2976772120855</v>
      </c>
      <c r="AN183" s="22">
        <f t="shared" si="86"/>
        <v>1710.5162967583765</v>
      </c>
      <c r="AO183" s="23">
        <f t="shared" si="74"/>
        <v>5827.813973970462</v>
      </c>
    </row>
    <row r="184" spans="1:41" x14ac:dyDescent="0.25">
      <c r="A184" s="7">
        <v>163</v>
      </c>
      <c r="B184" s="56">
        <f t="shared" si="87"/>
        <v>184175.93150091532</v>
      </c>
      <c r="C184" s="57">
        <f t="shared" si="88"/>
        <v>1252.584271490543</v>
      </c>
      <c r="D184" s="57">
        <f t="shared" si="89"/>
        <v>168.82793720917238</v>
      </c>
      <c r="E184" s="58">
        <f t="shared" si="75"/>
        <v>1421.4122086997154</v>
      </c>
      <c r="F184" s="56">
        <f t="shared" si="90"/>
        <v>0</v>
      </c>
      <c r="G184" s="57">
        <f t="shared" si="91"/>
        <v>0</v>
      </c>
      <c r="H184" s="57">
        <f t="shared" si="92"/>
        <v>0</v>
      </c>
      <c r="I184" s="58">
        <f t="shared" si="76"/>
        <v>0</v>
      </c>
      <c r="J184" s="56">
        <f t="shared" si="93"/>
        <v>217302.39502990313</v>
      </c>
      <c r="K184" s="57">
        <f t="shared" si="94"/>
        <v>1242.7306414100399</v>
      </c>
      <c r="L184" s="57">
        <f t="shared" si="95"/>
        <v>724.34131676634377</v>
      </c>
      <c r="M184" s="58">
        <f t="shared" si="77"/>
        <v>1967.0719581763835</v>
      </c>
      <c r="N184" s="56">
        <f t="shared" si="96"/>
        <v>0</v>
      </c>
      <c r="O184" s="57">
        <f t="shared" si="97"/>
        <v>0</v>
      </c>
      <c r="P184" s="57">
        <f t="shared" si="98"/>
        <v>0</v>
      </c>
      <c r="Q184" s="58">
        <f t="shared" si="78"/>
        <v>0</v>
      </c>
      <c r="R184" s="84">
        <f t="shared" si="99"/>
        <v>277258.48790599097</v>
      </c>
      <c r="S184" s="85">
        <f t="shared" si="100"/>
        <v>1634.724767047047</v>
      </c>
      <c r="T184" s="86">
        <f t="shared" si="79"/>
        <v>808.67058972580708</v>
      </c>
      <c r="U184" s="87">
        <f t="shared" si="101"/>
        <v>2443.395356772854</v>
      </c>
      <c r="V184" s="84">
        <f t="shared" si="102"/>
        <v>0</v>
      </c>
      <c r="W184" s="85">
        <f t="shared" si="103"/>
        <v>0</v>
      </c>
      <c r="X184" s="86">
        <f t="shared" si="80"/>
        <v>0</v>
      </c>
      <c r="Y184" s="87">
        <f t="shared" si="104"/>
        <v>0</v>
      </c>
      <c r="Z184" s="101">
        <f t="shared" si="105"/>
        <v>0</v>
      </c>
      <c r="AA184" s="85">
        <f t="shared" si="106"/>
        <v>0</v>
      </c>
      <c r="AB184" s="86">
        <f t="shared" si="81"/>
        <v>0</v>
      </c>
      <c r="AC184" s="87">
        <f t="shared" si="107"/>
        <v>0</v>
      </c>
      <c r="AD184" s="132">
        <f t="shared" si="110"/>
        <v>0</v>
      </c>
      <c r="AE184" s="132">
        <f t="shared" si="82"/>
        <v>0</v>
      </c>
      <c r="AF184" s="132">
        <f t="shared" si="108"/>
        <v>0</v>
      </c>
      <c r="AG184" s="133">
        <f t="shared" si="83"/>
        <v>0</v>
      </c>
      <c r="AH184" s="124">
        <f t="shared" si="109"/>
        <v>0</v>
      </c>
      <c r="AI184" s="125">
        <f t="shared" si="84"/>
        <v>0</v>
      </c>
      <c r="AJ184" s="125">
        <v>0</v>
      </c>
      <c r="AK184" s="126">
        <f t="shared" si="85"/>
        <v>0</v>
      </c>
      <c r="AL184" s="22">
        <f t="shared" si="86"/>
        <v>678736.81443680939</v>
      </c>
      <c r="AM184" s="22">
        <f t="shared" si="86"/>
        <v>4130.0396799476293</v>
      </c>
      <c r="AN184" s="22">
        <f t="shared" si="86"/>
        <v>1701.8398437013232</v>
      </c>
      <c r="AO184" s="23">
        <f t="shared" si="74"/>
        <v>5831.8795236489532</v>
      </c>
    </row>
    <row r="185" spans="1:41" x14ac:dyDescent="0.25">
      <c r="A185" s="7">
        <v>164</v>
      </c>
      <c r="B185" s="56">
        <f t="shared" si="87"/>
        <v>182923.34722942478</v>
      </c>
      <c r="C185" s="57">
        <f t="shared" si="88"/>
        <v>1253.7324737394094</v>
      </c>
      <c r="D185" s="57">
        <f t="shared" si="89"/>
        <v>167.67973496030604</v>
      </c>
      <c r="E185" s="58">
        <f t="shared" si="75"/>
        <v>1421.4122086997154</v>
      </c>
      <c r="F185" s="56">
        <f t="shared" si="90"/>
        <v>0</v>
      </c>
      <c r="G185" s="57">
        <f t="shared" si="91"/>
        <v>0</v>
      </c>
      <c r="H185" s="57">
        <f t="shared" si="92"/>
        <v>0</v>
      </c>
      <c r="I185" s="58">
        <f t="shared" si="76"/>
        <v>0</v>
      </c>
      <c r="J185" s="56">
        <f t="shared" si="93"/>
        <v>216059.66438849308</v>
      </c>
      <c r="K185" s="57">
        <f t="shared" si="94"/>
        <v>1246.8730768814066</v>
      </c>
      <c r="L185" s="57">
        <f t="shared" si="95"/>
        <v>720.19888129497701</v>
      </c>
      <c r="M185" s="58">
        <f t="shared" si="77"/>
        <v>1967.0719581763835</v>
      </c>
      <c r="N185" s="56">
        <f t="shared" si="96"/>
        <v>0</v>
      </c>
      <c r="O185" s="57">
        <f t="shared" si="97"/>
        <v>0</v>
      </c>
      <c r="P185" s="57">
        <f t="shared" si="98"/>
        <v>0</v>
      </c>
      <c r="Q185" s="58">
        <f t="shared" si="78"/>
        <v>0</v>
      </c>
      <c r="R185" s="84">
        <f t="shared" si="99"/>
        <v>276083.13607750885</v>
      </c>
      <c r="S185" s="85">
        <f t="shared" si="100"/>
        <v>1642.2252021414079</v>
      </c>
      <c r="T185" s="86">
        <f t="shared" si="79"/>
        <v>805.24248022606753</v>
      </c>
      <c r="U185" s="87">
        <f t="shared" si="101"/>
        <v>2447.4676823674754</v>
      </c>
      <c r="V185" s="84">
        <f t="shared" si="102"/>
        <v>0</v>
      </c>
      <c r="W185" s="85">
        <f t="shared" si="103"/>
        <v>0</v>
      </c>
      <c r="X185" s="86">
        <f t="shared" si="80"/>
        <v>0</v>
      </c>
      <c r="Y185" s="87">
        <f t="shared" si="104"/>
        <v>0</v>
      </c>
      <c r="Z185" s="101">
        <f t="shared" si="105"/>
        <v>0</v>
      </c>
      <c r="AA185" s="85">
        <f t="shared" si="106"/>
        <v>0</v>
      </c>
      <c r="AB185" s="86">
        <f t="shared" si="81"/>
        <v>0</v>
      </c>
      <c r="AC185" s="87">
        <f t="shared" si="107"/>
        <v>0</v>
      </c>
      <c r="AD185" s="132">
        <f t="shared" si="110"/>
        <v>0</v>
      </c>
      <c r="AE185" s="132">
        <f t="shared" si="82"/>
        <v>0</v>
      </c>
      <c r="AF185" s="132">
        <f t="shared" si="108"/>
        <v>0</v>
      </c>
      <c r="AG185" s="133">
        <f t="shared" si="83"/>
        <v>0</v>
      </c>
      <c r="AH185" s="124">
        <f t="shared" si="109"/>
        <v>0</v>
      </c>
      <c r="AI185" s="125">
        <f t="shared" si="84"/>
        <v>0</v>
      </c>
      <c r="AJ185" s="125">
        <v>0</v>
      </c>
      <c r="AK185" s="126">
        <f t="shared" si="85"/>
        <v>0</v>
      </c>
      <c r="AL185" s="22">
        <f t="shared" si="86"/>
        <v>675066.14769542671</v>
      </c>
      <c r="AM185" s="22">
        <f t="shared" si="86"/>
        <v>4142.8307527622237</v>
      </c>
      <c r="AN185" s="22">
        <f t="shared" si="86"/>
        <v>1693.1210964813506</v>
      </c>
      <c r="AO185" s="23">
        <f t="shared" si="74"/>
        <v>5835.9518492435745</v>
      </c>
    </row>
    <row r="186" spans="1:41" x14ac:dyDescent="0.25">
      <c r="A186" s="7">
        <v>165</v>
      </c>
      <c r="B186" s="56">
        <f t="shared" si="87"/>
        <v>181669.61475568535</v>
      </c>
      <c r="C186" s="57">
        <f t="shared" si="88"/>
        <v>1254.8817285070038</v>
      </c>
      <c r="D186" s="57">
        <f t="shared" si="89"/>
        <v>166.53048019271156</v>
      </c>
      <c r="E186" s="58">
        <f t="shared" si="75"/>
        <v>1421.4122086997154</v>
      </c>
      <c r="F186" s="56">
        <f t="shared" si="90"/>
        <v>0</v>
      </c>
      <c r="G186" s="57">
        <f t="shared" si="91"/>
        <v>0</v>
      </c>
      <c r="H186" s="57">
        <f t="shared" si="92"/>
        <v>0</v>
      </c>
      <c r="I186" s="58">
        <f t="shared" si="76"/>
        <v>0</v>
      </c>
      <c r="J186" s="56">
        <f t="shared" si="93"/>
        <v>214812.79131161168</v>
      </c>
      <c r="K186" s="57">
        <f t="shared" si="94"/>
        <v>1251.0293204710113</v>
      </c>
      <c r="L186" s="57">
        <f t="shared" si="95"/>
        <v>716.04263770537227</v>
      </c>
      <c r="M186" s="58">
        <f t="shared" si="77"/>
        <v>1967.0719581763835</v>
      </c>
      <c r="N186" s="56">
        <f t="shared" si="96"/>
        <v>0</v>
      </c>
      <c r="O186" s="57">
        <f t="shared" si="97"/>
        <v>0</v>
      </c>
      <c r="P186" s="57">
        <f t="shared" si="98"/>
        <v>0</v>
      </c>
      <c r="Q186" s="58">
        <f t="shared" si="78"/>
        <v>0</v>
      </c>
      <c r="R186" s="84">
        <f t="shared" si="99"/>
        <v>274898.31239349308</v>
      </c>
      <c r="S186" s="85">
        <f t="shared" si="100"/>
        <v>1649.7600506903998</v>
      </c>
      <c r="T186" s="86">
        <f t="shared" si="79"/>
        <v>801.78674448102151</v>
      </c>
      <c r="U186" s="87">
        <f t="shared" si="101"/>
        <v>2451.5467951714213</v>
      </c>
      <c r="V186" s="84">
        <f t="shared" si="102"/>
        <v>0</v>
      </c>
      <c r="W186" s="85">
        <f t="shared" si="103"/>
        <v>0</v>
      </c>
      <c r="X186" s="86">
        <f t="shared" si="80"/>
        <v>0</v>
      </c>
      <c r="Y186" s="87">
        <f t="shared" si="104"/>
        <v>0</v>
      </c>
      <c r="Z186" s="101">
        <f t="shared" si="105"/>
        <v>0</v>
      </c>
      <c r="AA186" s="85">
        <f t="shared" si="106"/>
        <v>0</v>
      </c>
      <c r="AB186" s="86">
        <f t="shared" si="81"/>
        <v>0</v>
      </c>
      <c r="AC186" s="87">
        <f t="shared" si="107"/>
        <v>0</v>
      </c>
      <c r="AD186" s="132">
        <f t="shared" si="110"/>
        <v>0</v>
      </c>
      <c r="AE186" s="132">
        <f t="shared" si="82"/>
        <v>0</v>
      </c>
      <c r="AF186" s="132">
        <f t="shared" si="108"/>
        <v>0</v>
      </c>
      <c r="AG186" s="133">
        <f t="shared" si="83"/>
        <v>0</v>
      </c>
      <c r="AH186" s="124">
        <f t="shared" si="109"/>
        <v>0</v>
      </c>
      <c r="AI186" s="125">
        <f t="shared" si="84"/>
        <v>0</v>
      </c>
      <c r="AJ186" s="125">
        <v>0</v>
      </c>
      <c r="AK186" s="126">
        <f t="shared" si="85"/>
        <v>0</v>
      </c>
      <c r="AL186" s="22">
        <f t="shared" si="86"/>
        <v>671380.71846079011</v>
      </c>
      <c r="AM186" s="22">
        <f t="shared" si="86"/>
        <v>4155.6710996684151</v>
      </c>
      <c r="AN186" s="22">
        <f t="shared" si="86"/>
        <v>1684.3598623791054</v>
      </c>
      <c r="AO186" s="23">
        <f t="shared" si="74"/>
        <v>5840.03096204752</v>
      </c>
    </row>
    <row r="187" spans="1:41" x14ac:dyDescent="0.25">
      <c r="A187" s="7">
        <v>166</v>
      </c>
      <c r="B187" s="56">
        <f t="shared" si="87"/>
        <v>180414.73302717836</v>
      </c>
      <c r="C187" s="57">
        <f t="shared" si="88"/>
        <v>1256.0320367581353</v>
      </c>
      <c r="D187" s="57">
        <f t="shared" si="89"/>
        <v>165.38017194158016</v>
      </c>
      <c r="E187" s="58">
        <f t="shared" si="75"/>
        <v>1421.4122086997154</v>
      </c>
      <c r="F187" s="56">
        <f t="shared" si="90"/>
        <v>0</v>
      </c>
      <c r="G187" s="57">
        <f t="shared" si="91"/>
        <v>0</v>
      </c>
      <c r="H187" s="57">
        <f t="shared" si="92"/>
        <v>0</v>
      </c>
      <c r="I187" s="58">
        <f t="shared" si="76"/>
        <v>0</v>
      </c>
      <c r="J187" s="56">
        <f t="shared" si="93"/>
        <v>213561.76199114067</v>
      </c>
      <c r="K187" s="57">
        <f t="shared" si="94"/>
        <v>1255.1994182059148</v>
      </c>
      <c r="L187" s="57">
        <f t="shared" si="95"/>
        <v>711.87253997046889</v>
      </c>
      <c r="M187" s="58">
        <f t="shared" si="77"/>
        <v>1967.0719581763835</v>
      </c>
      <c r="N187" s="56">
        <f t="shared" si="96"/>
        <v>0</v>
      </c>
      <c r="O187" s="57">
        <f t="shared" si="97"/>
        <v>0</v>
      </c>
      <c r="P187" s="57">
        <f t="shared" si="98"/>
        <v>0</v>
      </c>
      <c r="Q187" s="58">
        <f t="shared" si="78"/>
        <v>0</v>
      </c>
      <c r="R187" s="84">
        <f t="shared" si="99"/>
        <v>273703.96659670735</v>
      </c>
      <c r="S187" s="85">
        <f t="shared" si="100"/>
        <v>1657.3294705896442</v>
      </c>
      <c r="T187" s="86">
        <f t="shared" si="79"/>
        <v>798.30323590706314</v>
      </c>
      <c r="U187" s="87">
        <f t="shared" si="101"/>
        <v>2455.6327064967072</v>
      </c>
      <c r="V187" s="84">
        <f t="shared" si="102"/>
        <v>0</v>
      </c>
      <c r="W187" s="85">
        <f t="shared" si="103"/>
        <v>0</v>
      </c>
      <c r="X187" s="86">
        <f t="shared" si="80"/>
        <v>0</v>
      </c>
      <c r="Y187" s="87">
        <f t="shared" si="104"/>
        <v>0</v>
      </c>
      <c r="Z187" s="101">
        <f t="shared" si="105"/>
        <v>0</v>
      </c>
      <c r="AA187" s="85">
        <f t="shared" si="106"/>
        <v>0</v>
      </c>
      <c r="AB187" s="86">
        <f t="shared" si="81"/>
        <v>0</v>
      </c>
      <c r="AC187" s="87">
        <f t="shared" si="107"/>
        <v>0</v>
      </c>
      <c r="AD187" s="132">
        <f t="shared" si="110"/>
        <v>0</v>
      </c>
      <c r="AE187" s="132">
        <f t="shared" si="82"/>
        <v>0</v>
      </c>
      <c r="AF187" s="132">
        <f t="shared" si="108"/>
        <v>0</v>
      </c>
      <c r="AG187" s="133">
        <f t="shared" si="83"/>
        <v>0</v>
      </c>
      <c r="AH187" s="124">
        <f t="shared" si="109"/>
        <v>0</v>
      </c>
      <c r="AI187" s="125">
        <f t="shared" si="84"/>
        <v>0</v>
      </c>
      <c r="AJ187" s="125">
        <v>0</v>
      </c>
      <c r="AK187" s="126">
        <f t="shared" si="85"/>
        <v>0</v>
      </c>
      <c r="AL187" s="22">
        <f t="shared" si="86"/>
        <v>667680.46161502635</v>
      </c>
      <c r="AM187" s="22">
        <f t="shared" si="86"/>
        <v>4168.5609255536947</v>
      </c>
      <c r="AN187" s="22">
        <f t="shared" si="86"/>
        <v>1675.5559478191121</v>
      </c>
      <c r="AO187" s="23">
        <f t="shared" si="74"/>
        <v>5844.1168733728064</v>
      </c>
    </row>
    <row r="188" spans="1:41" x14ac:dyDescent="0.25">
      <c r="A188" s="7">
        <v>167</v>
      </c>
      <c r="B188" s="56">
        <f t="shared" si="87"/>
        <v>179158.70099042021</v>
      </c>
      <c r="C188" s="57">
        <f t="shared" si="88"/>
        <v>1257.1833994584968</v>
      </c>
      <c r="D188" s="57">
        <f t="shared" si="89"/>
        <v>164.22880924121853</v>
      </c>
      <c r="E188" s="58">
        <f t="shared" si="75"/>
        <v>1421.4122086997154</v>
      </c>
      <c r="F188" s="56">
        <f t="shared" si="90"/>
        <v>0</v>
      </c>
      <c r="G188" s="57">
        <f t="shared" si="91"/>
        <v>0</v>
      </c>
      <c r="H188" s="57">
        <f t="shared" si="92"/>
        <v>0</v>
      </c>
      <c r="I188" s="58">
        <f t="shared" si="76"/>
        <v>0</v>
      </c>
      <c r="J188" s="56">
        <f t="shared" si="93"/>
        <v>212306.56257293475</v>
      </c>
      <c r="K188" s="57">
        <f t="shared" si="94"/>
        <v>1259.383416266601</v>
      </c>
      <c r="L188" s="57">
        <f t="shared" si="95"/>
        <v>707.68854190978254</v>
      </c>
      <c r="M188" s="58">
        <f t="shared" si="77"/>
        <v>1967.0719581763835</v>
      </c>
      <c r="N188" s="56">
        <f t="shared" si="96"/>
        <v>0</v>
      </c>
      <c r="O188" s="57">
        <f t="shared" si="97"/>
        <v>0</v>
      </c>
      <c r="P188" s="57">
        <f t="shared" si="98"/>
        <v>0</v>
      </c>
      <c r="Q188" s="58">
        <f t="shared" si="78"/>
        <v>0</v>
      </c>
      <c r="R188" s="84">
        <f t="shared" si="99"/>
        <v>272500.04818799457</v>
      </c>
      <c r="S188" s="85">
        <f t="shared" si="100"/>
        <v>1664.9336204592178</v>
      </c>
      <c r="T188" s="86">
        <f t="shared" si="79"/>
        <v>794.79180721498426</v>
      </c>
      <c r="U188" s="87">
        <f t="shared" si="101"/>
        <v>2459.7254276742019</v>
      </c>
      <c r="V188" s="84">
        <f t="shared" si="102"/>
        <v>0</v>
      </c>
      <c r="W188" s="85">
        <f t="shared" si="103"/>
        <v>0</v>
      </c>
      <c r="X188" s="86">
        <f t="shared" si="80"/>
        <v>0</v>
      </c>
      <c r="Y188" s="87">
        <f t="shared" si="104"/>
        <v>0</v>
      </c>
      <c r="Z188" s="101">
        <f t="shared" si="105"/>
        <v>0</v>
      </c>
      <c r="AA188" s="85">
        <f t="shared" si="106"/>
        <v>0</v>
      </c>
      <c r="AB188" s="86">
        <f t="shared" si="81"/>
        <v>0</v>
      </c>
      <c r="AC188" s="87">
        <f t="shared" si="107"/>
        <v>0</v>
      </c>
      <c r="AD188" s="132">
        <f t="shared" si="110"/>
        <v>0</v>
      </c>
      <c r="AE188" s="132">
        <f t="shared" si="82"/>
        <v>0</v>
      </c>
      <c r="AF188" s="132">
        <f t="shared" si="108"/>
        <v>0</v>
      </c>
      <c r="AG188" s="133">
        <f t="shared" si="83"/>
        <v>0</v>
      </c>
      <c r="AH188" s="124">
        <f t="shared" si="109"/>
        <v>0</v>
      </c>
      <c r="AI188" s="125">
        <f t="shared" si="84"/>
        <v>0</v>
      </c>
      <c r="AJ188" s="125">
        <v>0</v>
      </c>
      <c r="AK188" s="126">
        <f t="shared" si="85"/>
        <v>0</v>
      </c>
      <c r="AL188" s="22">
        <f t="shared" si="86"/>
        <v>663965.3117513496</v>
      </c>
      <c r="AM188" s="22">
        <f t="shared" si="86"/>
        <v>4181.5004361843148</v>
      </c>
      <c r="AN188" s="22">
        <f t="shared" si="86"/>
        <v>1666.7091583659853</v>
      </c>
      <c r="AO188" s="23">
        <f t="shared" si="74"/>
        <v>5848.2095945503006</v>
      </c>
    </row>
    <row r="189" spans="1:41" x14ac:dyDescent="0.25">
      <c r="A189" s="7">
        <v>168</v>
      </c>
      <c r="B189" s="56">
        <f t="shared" si="87"/>
        <v>177901.51759096171</v>
      </c>
      <c r="C189" s="57">
        <f t="shared" si="88"/>
        <v>1258.3358175746671</v>
      </c>
      <c r="D189" s="57">
        <f t="shared" si="89"/>
        <v>163.07639112504822</v>
      </c>
      <c r="E189" s="58">
        <f t="shared" si="75"/>
        <v>1421.4122086997154</v>
      </c>
      <c r="F189" s="56">
        <f t="shared" si="90"/>
        <v>0</v>
      </c>
      <c r="G189" s="57">
        <f t="shared" si="91"/>
        <v>0</v>
      </c>
      <c r="H189" s="57">
        <f t="shared" si="92"/>
        <v>0</v>
      </c>
      <c r="I189" s="58">
        <f t="shared" si="76"/>
        <v>0</v>
      </c>
      <c r="J189" s="56">
        <f t="shared" si="93"/>
        <v>211047.17915666816</v>
      </c>
      <c r="K189" s="57">
        <f t="shared" si="94"/>
        <v>1263.5813609874895</v>
      </c>
      <c r="L189" s="57">
        <f t="shared" si="95"/>
        <v>703.49059718889396</v>
      </c>
      <c r="M189" s="58">
        <f t="shared" si="77"/>
        <v>1967.0719581763835</v>
      </c>
      <c r="N189" s="56">
        <f t="shared" si="96"/>
        <v>0</v>
      </c>
      <c r="O189" s="57">
        <f t="shared" si="97"/>
        <v>0</v>
      </c>
      <c r="P189" s="57">
        <f t="shared" si="98"/>
        <v>0</v>
      </c>
      <c r="Q189" s="58">
        <f t="shared" si="78"/>
        <v>0</v>
      </c>
      <c r="R189" s="84">
        <f t="shared" si="99"/>
        <v>271286.50642514793</v>
      </c>
      <c r="S189" s="85">
        <f t="shared" si="100"/>
        <v>1672.5726596469774</v>
      </c>
      <c r="T189" s="86">
        <f t="shared" si="79"/>
        <v>791.25231040668154</v>
      </c>
      <c r="U189" s="87">
        <f t="shared" si="101"/>
        <v>2463.8249700536589</v>
      </c>
      <c r="V189" s="84">
        <f t="shared" si="102"/>
        <v>0</v>
      </c>
      <c r="W189" s="85">
        <f t="shared" si="103"/>
        <v>0</v>
      </c>
      <c r="X189" s="86">
        <f t="shared" si="80"/>
        <v>0</v>
      </c>
      <c r="Y189" s="87">
        <f t="shared" si="104"/>
        <v>0</v>
      </c>
      <c r="Z189" s="101">
        <f t="shared" si="105"/>
        <v>0</v>
      </c>
      <c r="AA189" s="85">
        <f t="shared" si="106"/>
        <v>0</v>
      </c>
      <c r="AB189" s="86">
        <f t="shared" si="81"/>
        <v>0</v>
      </c>
      <c r="AC189" s="87">
        <f t="shared" si="107"/>
        <v>0</v>
      </c>
      <c r="AD189" s="132">
        <f t="shared" si="110"/>
        <v>0</v>
      </c>
      <c r="AE189" s="132">
        <f t="shared" si="82"/>
        <v>0</v>
      </c>
      <c r="AF189" s="132">
        <f t="shared" si="108"/>
        <v>0</v>
      </c>
      <c r="AG189" s="133">
        <f t="shared" si="83"/>
        <v>0</v>
      </c>
      <c r="AH189" s="124">
        <f t="shared" si="109"/>
        <v>0</v>
      </c>
      <c r="AI189" s="125">
        <f t="shared" si="84"/>
        <v>0</v>
      </c>
      <c r="AJ189" s="125">
        <v>0</v>
      </c>
      <c r="AK189" s="126">
        <f t="shared" si="85"/>
        <v>0</v>
      </c>
      <c r="AL189" s="22">
        <f t="shared" si="86"/>
        <v>660235.20317277778</v>
      </c>
      <c r="AM189" s="22">
        <f t="shared" si="86"/>
        <v>4194.4898382091342</v>
      </c>
      <c r="AN189" s="22">
        <f t="shared" si="86"/>
        <v>1657.8192987206237</v>
      </c>
      <c r="AO189" s="23">
        <f t="shared" si="74"/>
        <v>5852.3091369297581</v>
      </c>
    </row>
    <row r="190" spans="1:41" x14ac:dyDescent="0.25">
      <c r="A190" s="7">
        <v>169</v>
      </c>
      <c r="B190" s="56">
        <f t="shared" si="87"/>
        <v>176643.18177338704</v>
      </c>
      <c r="C190" s="57">
        <f t="shared" si="88"/>
        <v>1259.4892920741106</v>
      </c>
      <c r="D190" s="57">
        <f t="shared" si="89"/>
        <v>161.92291662560478</v>
      </c>
      <c r="E190" s="58">
        <f t="shared" si="75"/>
        <v>1421.4122086997154</v>
      </c>
      <c r="F190" s="56">
        <f t="shared" si="90"/>
        <v>0</v>
      </c>
      <c r="G190" s="57">
        <f t="shared" si="91"/>
        <v>0</v>
      </c>
      <c r="H190" s="57">
        <f t="shared" si="92"/>
        <v>0</v>
      </c>
      <c r="I190" s="58">
        <f t="shared" si="76"/>
        <v>0</v>
      </c>
      <c r="J190" s="56">
        <f t="shared" si="93"/>
        <v>209783.59779568069</v>
      </c>
      <c r="K190" s="57">
        <f t="shared" si="94"/>
        <v>1267.793298857448</v>
      </c>
      <c r="L190" s="57">
        <f t="shared" si="95"/>
        <v>699.27865931893564</v>
      </c>
      <c r="M190" s="58">
        <f t="shared" si="77"/>
        <v>1967.0719581763835</v>
      </c>
      <c r="N190" s="56">
        <f t="shared" si="96"/>
        <v>0</v>
      </c>
      <c r="O190" s="57">
        <f t="shared" si="97"/>
        <v>0</v>
      </c>
      <c r="P190" s="57">
        <f t="shared" si="98"/>
        <v>0</v>
      </c>
      <c r="Q190" s="58">
        <f t="shared" si="78"/>
        <v>0</v>
      </c>
      <c r="R190" s="84">
        <f t="shared" si="99"/>
        <v>270063.29032177682</v>
      </c>
      <c r="S190" s="85">
        <f t="shared" si="100"/>
        <v>1680.2467482318993</v>
      </c>
      <c r="T190" s="86">
        <f t="shared" si="79"/>
        <v>787.6845967718491</v>
      </c>
      <c r="U190" s="87">
        <f t="shared" si="101"/>
        <v>2467.9313450037484</v>
      </c>
      <c r="V190" s="84">
        <f t="shared" si="102"/>
        <v>0</v>
      </c>
      <c r="W190" s="85">
        <f t="shared" si="103"/>
        <v>0</v>
      </c>
      <c r="X190" s="86">
        <f t="shared" si="80"/>
        <v>0</v>
      </c>
      <c r="Y190" s="87">
        <f t="shared" si="104"/>
        <v>0</v>
      </c>
      <c r="Z190" s="101">
        <f t="shared" si="105"/>
        <v>0</v>
      </c>
      <c r="AA190" s="85">
        <f t="shared" si="106"/>
        <v>0</v>
      </c>
      <c r="AB190" s="86">
        <f t="shared" si="81"/>
        <v>0</v>
      </c>
      <c r="AC190" s="87">
        <f t="shared" si="107"/>
        <v>0</v>
      </c>
      <c r="AD190" s="132">
        <f t="shared" si="110"/>
        <v>0</v>
      </c>
      <c r="AE190" s="132">
        <f t="shared" si="82"/>
        <v>0</v>
      </c>
      <c r="AF190" s="132">
        <f t="shared" si="108"/>
        <v>0</v>
      </c>
      <c r="AG190" s="133">
        <f t="shared" si="83"/>
        <v>0</v>
      </c>
      <c r="AH190" s="124">
        <f t="shared" si="109"/>
        <v>0</v>
      </c>
      <c r="AI190" s="125">
        <f t="shared" si="84"/>
        <v>0</v>
      </c>
      <c r="AJ190" s="125">
        <v>0</v>
      </c>
      <c r="AK190" s="126">
        <f t="shared" si="85"/>
        <v>0</v>
      </c>
      <c r="AL190" s="22">
        <f t="shared" si="86"/>
        <v>656490.06989084464</v>
      </c>
      <c r="AM190" s="22">
        <f t="shared" si="86"/>
        <v>4207.5293391634586</v>
      </c>
      <c r="AN190" s="22">
        <f t="shared" si="86"/>
        <v>1648.8861727163894</v>
      </c>
      <c r="AO190" s="23">
        <f t="shared" si="74"/>
        <v>5856.4155118798481</v>
      </c>
    </row>
    <row r="191" spans="1:41" x14ac:dyDescent="0.25">
      <c r="A191" s="7">
        <v>170</v>
      </c>
      <c r="B191" s="56">
        <f t="shared" si="87"/>
        <v>175383.69248131293</v>
      </c>
      <c r="C191" s="57">
        <f t="shared" si="88"/>
        <v>1260.6438239251786</v>
      </c>
      <c r="D191" s="57">
        <f t="shared" si="89"/>
        <v>160.76838477453686</v>
      </c>
      <c r="E191" s="58">
        <f t="shared" si="75"/>
        <v>1421.4122086997154</v>
      </c>
      <c r="F191" s="56">
        <f t="shared" si="90"/>
        <v>0</v>
      </c>
      <c r="G191" s="57">
        <f t="shared" si="91"/>
        <v>0</v>
      </c>
      <c r="H191" s="57">
        <f t="shared" si="92"/>
        <v>0</v>
      </c>
      <c r="I191" s="58">
        <f t="shared" si="76"/>
        <v>0</v>
      </c>
      <c r="J191" s="56">
        <f t="shared" si="93"/>
        <v>208515.80449682323</v>
      </c>
      <c r="K191" s="57">
        <f t="shared" si="94"/>
        <v>1272.019276520306</v>
      </c>
      <c r="L191" s="57">
        <f t="shared" si="95"/>
        <v>695.05268165607743</v>
      </c>
      <c r="M191" s="58">
        <f t="shared" si="77"/>
        <v>1967.0719581763835</v>
      </c>
      <c r="N191" s="56">
        <f t="shared" si="96"/>
        <v>0</v>
      </c>
      <c r="O191" s="57">
        <f t="shared" si="97"/>
        <v>0</v>
      </c>
      <c r="P191" s="57">
        <f t="shared" si="98"/>
        <v>0</v>
      </c>
      <c r="Q191" s="58">
        <f t="shared" si="78"/>
        <v>0</v>
      </c>
      <c r="R191" s="84">
        <f t="shared" si="99"/>
        <v>268830.34864616755</v>
      </c>
      <c r="S191" s="85">
        <f t="shared" si="100"/>
        <v>1687.9560470274328</v>
      </c>
      <c r="T191" s="86">
        <f t="shared" si="79"/>
        <v>784.08851688465541</v>
      </c>
      <c r="U191" s="87">
        <f t="shared" si="101"/>
        <v>2472.0445639120881</v>
      </c>
      <c r="V191" s="84">
        <f t="shared" si="102"/>
        <v>0</v>
      </c>
      <c r="W191" s="85">
        <f t="shared" si="103"/>
        <v>0</v>
      </c>
      <c r="X191" s="86">
        <f t="shared" si="80"/>
        <v>0</v>
      </c>
      <c r="Y191" s="87">
        <f t="shared" si="104"/>
        <v>0</v>
      </c>
      <c r="Z191" s="101">
        <f t="shared" si="105"/>
        <v>0</v>
      </c>
      <c r="AA191" s="85">
        <f t="shared" si="106"/>
        <v>0</v>
      </c>
      <c r="AB191" s="86">
        <f t="shared" si="81"/>
        <v>0</v>
      </c>
      <c r="AC191" s="87">
        <f t="shared" si="107"/>
        <v>0</v>
      </c>
      <c r="AD191" s="132">
        <f t="shared" si="110"/>
        <v>0</v>
      </c>
      <c r="AE191" s="132">
        <f t="shared" si="82"/>
        <v>0</v>
      </c>
      <c r="AF191" s="132">
        <f t="shared" si="108"/>
        <v>0</v>
      </c>
      <c r="AG191" s="133">
        <f t="shared" si="83"/>
        <v>0</v>
      </c>
      <c r="AH191" s="124">
        <f t="shared" si="109"/>
        <v>0</v>
      </c>
      <c r="AI191" s="125">
        <f t="shared" si="84"/>
        <v>0</v>
      </c>
      <c r="AJ191" s="125">
        <v>0</v>
      </c>
      <c r="AK191" s="126">
        <f t="shared" si="85"/>
        <v>0</v>
      </c>
      <c r="AL191" s="22">
        <f t="shared" si="86"/>
        <v>652729.84562430368</v>
      </c>
      <c r="AM191" s="22">
        <f t="shared" si="86"/>
        <v>4220.6191474729176</v>
      </c>
      <c r="AN191" s="22">
        <f t="shared" si="86"/>
        <v>1639.9095833152696</v>
      </c>
      <c r="AO191" s="23">
        <f t="shared" si="74"/>
        <v>5860.5287307881872</v>
      </c>
    </row>
    <row r="192" spans="1:41" x14ac:dyDescent="0.25">
      <c r="A192" s="7">
        <v>171</v>
      </c>
      <c r="B192" s="56">
        <f t="shared" si="87"/>
        <v>174123.04865738776</v>
      </c>
      <c r="C192" s="57">
        <f t="shared" si="88"/>
        <v>1261.79941409711</v>
      </c>
      <c r="D192" s="57">
        <f t="shared" si="89"/>
        <v>159.61279460260545</v>
      </c>
      <c r="E192" s="58">
        <f t="shared" si="75"/>
        <v>1421.4122086997154</v>
      </c>
      <c r="F192" s="56">
        <f t="shared" si="90"/>
        <v>0</v>
      </c>
      <c r="G192" s="57">
        <f t="shared" si="91"/>
        <v>0</v>
      </c>
      <c r="H192" s="57">
        <f t="shared" si="92"/>
        <v>0</v>
      </c>
      <c r="I192" s="58">
        <f t="shared" si="76"/>
        <v>0</v>
      </c>
      <c r="J192" s="56">
        <f t="shared" si="93"/>
        <v>207243.78522030293</v>
      </c>
      <c r="K192" s="57">
        <f t="shared" si="94"/>
        <v>1276.2593407753739</v>
      </c>
      <c r="L192" s="57">
        <f t="shared" si="95"/>
        <v>690.81261740100979</v>
      </c>
      <c r="M192" s="58">
        <f t="shared" si="77"/>
        <v>1967.0719581763835</v>
      </c>
      <c r="N192" s="56">
        <f t="shared" si="96"/>
        <v>0</v>
      </c>
      <c r="O192" s="57">
        <f t="shared" si="97"/>
        <v>0</v>
      </c>
      <c r="P192" s="57">
        <f t="shared" si="98"/>
        <v>0</v>
      </c>
      <c r="Q192" s="58">
        <f t="shared" si="78"/>
        <v>0</v>
      </c>
      <c r="R192" s="84">
        <f t="shared" si="99"/>
        <v>267587.62992013869</v>
      </c>
      <c r="S192" s="85">
        <f t="shared" si="100"/>
        <v>1695.7007175848707</v>
      </c>
      <c r="T192" s="86">
        <f t="shared" si="79"/>
        <v>780.46392060040455</v>
      </c>
      <c r="U192" s="87">
        <f t="shared" si="101"/>
        <v>2476.1646381852752</v>
      </c>
      <c r="V192" s="84">
        <f t="shared" si="102"/>
        <v>0</v>
      </c>
      <c r="W192" s="85">
        <f t="shared" si="103"/>
        <v>0</v>
      </c>
      <c r="X192" s="86">
        <f t="shared" si="80"/>
        <v>0</v>
      </c>
      <c r="Y192" s="87">
        <f t="shared" si="104"/>
        <v>0</v>
      </c>
      <c r="Z192" s="101">
        <f t="shared" si="105"/>
        <v>0</v>
      </c>
      <c r="AA192" s="85">
        <f t="shared" si="106"/>
        <v>0</v>
      </c>
      <c r="AB192" s="86">
        <f t="shared" si="81"/>
        <v>0</v>
      </c>
      <c r="AC192" s="87">
        <f t="shared" si="107"/>
        <v>0</v>
      </c>
      <c r="AD192" s="132">
        <f t="shared" si="110"/>
        <v>0</v>
      </c>
      <c r="AE192" s="132">
        <f t="shared" si="82"/>
        <v>0</v>
      </c>
      <c r="AF192" s="132">
        <f t="shared" si="108"/>
        <v>0</v>
      </c>
      <c r="AG192" s="133">
        <f t="shared" si="83"/>
        <v>0</v>
      </c>
      <c r="AH192" s="124">
        <f t="shared" si="109"/>
        <v>0</v>
      </c>
      <c r="AI192" s="125">
        <f t="shared" si="84"/>
        <v>0</v>
      </c>
      <c r="AJ192" s="125">
        <v>0</v>
      </c>
      <c r="AK192" s="126">
        <f t="shared" si="85"/>
        <v>0</v>
      </c>
      <c r="AL192" s="22">
        <f t="shared" si="86"/>
        <v>648954.46379782935</v>
      </c>
      <c r="AM192" s="22">
        <f t="shared" si="86"/>
        <v>4233.7594724573546</v>
      </c>
      <c r="AN192" s="22">
        <f t="shared" si="86"/>
        <v>1630.8893326040197</v>
      </c>
      <c r="AO192" s="23">
        <f t="shared" si="74"/>
        <v>5864.6488050613743</v>
      </c>
    </row>
    <row r="193" spans="1:41" x14ac:dyDescent="0.25">
      <c r="A193" s="7">
        <v>172</v>
      </c>
      <c r="B193" s="56">
        <f t="shared" si="87"/>
        <v>172861.24924329066</v>
      </c>
      <c r="C193" s="57">
        <f t="shared" si="88"/>
        <v>1262.9560635600324</v>
      </c>
      <c r="D193" s="57">
        <f t="shared" si="89"/>
        <v>158.45614513968309</v>
      </c>
      <c r="E193" s="58">
        <f t="shared" si="75"/>
        <v>1421.4122086997154</v>
      </c>
      <c r="F193" s="56">
        <f t="shared" si="90"/>
        <v>0</v>
      </c>
      <c r="G193" s="57">
        <f t="shared" si="91"/>
        <v>0</v>
      </c>
      <c r="H193" s="57">
        <f t="shared" si="92"/>
        <v>0</v>
      </c>
      <c r="I193" s="58">
        <f t="shared" si="76"/>
        <v>0</v>
      </c>
      <c r="J193" s="56">
        <f t="shared" si="93"/>
        <v>205967.52587952756</v>
      </c>
      <c r="K193" s="57">
        <f t="shared" si="94"/>
        <v>1280.5135385779583</v>
      </c>
      <c r="L193" s="57">
        <f t="shared" si="95"/>
        <v>686.55841959842519</v>
      </c>
      <c r="M193" s="58">
        <f t="shared" si="77"/>
        <v>1967.0719581763835</v>
      </c>
      <c r="N193" s="56">
        <f t="shared" si="96"/>
        <v>0</v>
      </c>
      <c r="O193" s="57">
        <f t="shared" si="97"/>
        <v>0</v>
      </c>
      <c r="P193" s="57">
        <f t="shared" si="98"/>
        <v>0</v>
      </c>
      <c r="Q193" s="58">
        <f t="shared" si="78"/>
        <v>0</v>
      </c>
      <c r="R193" s="84">
        <f t="shared" si="99"/>
        <v>266335.08241789142</v>
      </c>
      <c r="S193" s="85">
        <f t="shared" si="100"/>
        <v>1703.4809221967341</v>
      </c>
      <c r="T193" s="86">
        <f t="shared" si="79"/>
        <v>776.81065705218339</v>
      </c>
      <c r="U193" s="87">
        <f t="shared" si="101"/>
        <v>2480.2915792489175</v>
      </c>
      <c r="V193" s="84">
        <f t="shared" si="102"/>
        <v>0</v>
      </c>
      <c r="W193" s="85">
        <f t="shared" si="103"/>
        <v>0</v>
      </c>
      <c r="X193" s="86">
        <f t="shared" si="80"/>
        <v>0</v>
      </c>
      <c r="Y193" s="87">
        <f t="shared" si="104"/>
        <v>0</v>
      </c>
      <c r="Z193" s="101">
        <f t="shared" si="105"/>
        <v>0</v>
      </c>
      <c r="AA193" s="85">
        <f t="shared" si="106"/>
        <v>0</v>
      </c>
      <c r="AB193" s="86">
        <f t="shared" si="81"/>
        <v>0</v>
      </c>
      <c r="AC193" s="87">
        <f t="shared" si="107"/>
        <v>0</v>
      </c>
      <c r="AD193" s="132">
        <f t="shared" si="110"/>
        <v>0</v>
      </c>
      <c r="AE193" s="132">
        <f t="shared" si="82"/>
        <v>0</v>
      </c>
      <c r="AF193" s="132">
        <f t="shared" si="108"/>
        <v>0</v>
      </c>
      <c r="AG193" s="133">
        <f t="shared" si="83"/>
        <v>0</v>
      </c>
      <c r="AH193" s="124">
        <f t="shared" si="109"/>
        <v>0</v>
      </c>
      <c r="AI193" s="125">
        <f t="shared" si="84"/>
        <v>0</v>
      </c>
      <c r="AJ193" s="125">
        <v>0</v>
      </c>
      <c r="AK193" s="126">
        <f t="shared" si="85"/>
        <v>0</v>
      </c>
      <c r="AL193" s="22">
        <f t="shared" si="86"/>
        <v>645163.85754070967</v>
      </c>
      <c r="AM193" s="22">
        <f t="shared" si="86"/>
        <v>4246.9505243347248</v>
      </c>
      <c r="AN193" s="22">
        <f t="shared" si="86"/>
        <v>1621.8252217902916</v>
      </c>
      <c r="AO193" s="23">
        <f t="shared" si="74"/>
        <v>5868.7757461250167</v>
      </c>
    </row>
    <row r="194" spans="1:41" x14ac:dyDescent="0.25">
      <c r="A194" s="7">
        <v>173</v>
      </c>
      <c r="B194" s="56">
        <f t="shared" si="87"/>
        <v>171598.29317973062</v>
      </c>
      <c r="C194" s="57">
        <f t="shared" si="88"/>
        <v>1264.1137732849622</v>
      </c>
      <c r="D194" s="57">
        <f t="shared" si="89"/>
        <v>157.29843541475307</v>
      </c>
      <c r="E194" s="58">
        <f t="shared" si="75"/>
        <v>1421.4122086997154</v>
      </c>
      <c r="F194" s="56">
        <f t="shared" si="90"/>
        <v>0</v>
      </c>
      <c r="G194" s="57">
        <f t="shared" si="91"/>
        <v>0</v>
      </c>
      <c r="H194" s="57">
        <f t="shared" si="92"/>
        <v>0</v>
      </c>
      <c r="I194" s="58">
        <f t="shared" si="76"/>
        <v>0</v>
      </c>
      <c r="J194" s="56">
        <f t="shared" si="93"/>
        <v>204687.01234094959</v>
      </c>
      <c r="K194" s="57">
        <f t="shared" si="94"/>
        <v>1284.7819170398848</v>
      </c>
      <c r="L194" s="57">
        <f t="shared" si="95"/>
        <v>682.29004113649864</v>
      </c>
      <c r="M194" s="58">
        <f t="shared" si="77"/>
        <v>1967.0719581763835</v>
      </c>
      <c r="N194" s="56">
        <f t="shared" si="96"/>
        <v>0</v>
      </c>
      <c r="O194" s="57">
        <f t="shared" si="97"/>
        <v>0</v>
      </c>
      <c r="P194" s="57">
        <f t="shared" si="98"/>
        <v>0</v>
      </c>
      <c r="Q194" s="58">
        <f t="shared" si="78"/>
        <v>0</v>
      </c>
      <c r="R194" s="84">
        <f t="shared" si="99"/>
        <v>265072.65416485415</v>
      </c>
      <c r="S194" s="85">
        <f t="shared" si="100"/>
        <v>1711.2968239001743</v>
      </c>
      <c r="T194" s="86">
        <f t="shared" si="79"/>
        <v>773.12857464749129</v>
      </c>
      <c r="U194" s="87">
        <f t="shared" si="101"/>
        <v>2484.4253985476657</v>
      </c>
      <c r="V194" s="84">
        <f t="shared" si="102"/>
        <v>0</v>
      </c>
      <c r="W194" s="85">
        <f t="shared" si="103"/>
        <v>0</v>
      </c>
      <c r="X194" s="86">
        <f t="shared" si="80"/>
        <v>0</v>
      </c>
      <c r="Y194" s="87">
        <f t="shared" si="104"/>
        <v>0</v>
      </c>
      <c r="Z194" s="101">
        <f t="shared" si="105"/>
        <v>0</v>
      </c>
      <c r="AA194" s="85">
        <f t="shared" si="106"/>
        <v>0</v>
      </c>
      <c r="AB194" s="86">
        <f t="shared" si="81"/>
        <v>0</v>
      </c>
      <c r="AC194" s="87">
        <f t="shared" si="107"/>
        <v>0</v>
      </c>
      <c r="AD194" s="132">
        <f t="shared" si="110"/>
        <v>0</v>
      </c>
      <c r="AE194" s="132">
        <f t="shared" si="82"/>
        <v>0</v>
      </c>
      <c r="AF194" s="132">
        <f t="shared" si="108"/>
        <v>0</v>
      </c>
      <c r="AG194" s="133">
        <f t="shared" si="83"/>
        <v>0</v>
      </c>
      <c r="AH194" s="124">
        <f t="shared" si="109"/>
        <v>0</v>
      </c>
      <c r="AI194" s="125">
        <f t="shared" si="84"/>
        <v>0</v>
      </c>
      <c r="AJ194" s="125">
        <v>0</v>
      </c>
      <c r="AK194" s="126">
        <f t="shared" si="85"/>
        <v>0</v>
      </c>
      <c r="AL194" s="22">
        <f t="shared" si="86"/>
        <v>641357.95968553436</v>
      </c>
      <c r="AM194" s="22">
        <f t="shared" si="86"/>
        <v>4260.192514225022</v>
      </c>
      <c r="AN194" s="22">
        <f t="shared" si="86"/>
        <v>1612.7170511987429</v>
      </c>
      <c r="AO194" s="23">
        <f t="shared" si="74"/>
        <v>5872.9095654237644</v>
      </c>
    </row>
    <row r="195" spans="1:41" x14ac:dyDescent="0.25">
      <c r="A195" s="7">
        <v>174</v>
      </c>
      <c r="B195" s="56">
        <f t="shared" si="87"/>
        <v>170334.17940644565</v>
      </c>
      <c r="C195" s="57">
        <f t="shared" si="88"/>
        <v>1265.2725442438068</v>
      </c>
      <c r="D195" s="57">
        <f t="shared" si="89"/>
        <v>156.1396644559085</v>
      </c>
      <c r="E195" s="58">
        <f t="shared" si="75"/>
        <v>1421.4122086997154</v>
      </c>
      <c r="F195" s="56">
        <f t="shared" si="90"/>
        <v>0</v>
      </c>
      <c r="G195" s="57">
        <f t="shared" si="91"/>
        <v>0</v>
      </c>
      <c r="H195" s="57">
        <f t="shared" si="92"/>
        <v>0</v>
      </c>
      <c r="I195" s="58">
        <f t="shared" si="76"/>
        <v>0</v>
      </c>
      <c r="J195" s="56">
        <f t="shared" si="93"/>
        <v>203402.2304239097</v>
      </c>
      <c r="K195" s="57">
        <f t="shared" si="94"/>
        <v>1289.0645234300177</v>
      </c>
      <c r="L195" s="57">
        <f t="shared" si="95"/>
        <v>678.00743474636567</v>
      </c>
      <c r="M195" s="58">
        <f t="shared" si="77"/>
        <v>1967.0719581763835</v>
      </c>
      <c r="N195" s="56">
        <f t="shared" si="96"/>
        <v>0</v>
      </c>
      <c r="O195" s="57">
        <f t="shared" si="97"/>
        <v>0</v>
      </c>
      <c r="P195" s="57">
        <f t="shared" si="98"/>
        <v>0</v>
      </c>
      <c r="Q195" s="58">
        <f t="shared" si="78"/>
        <v>0</v>
      </c>
      <c r="R195" s="84">
        <f t="shared" si="99"/>
        <v>263800.29293652222</v>
      </c>
      <c r="S195" s="85">
        <f t="shared" si="100"/>
        <v>1719.148586480389</v>
      </c>
      <c r="T195" s="86">
        <f t="shared" si="79"/>
        <v>769.41752106485649</v>
      </c>
      <c r="U195" s="87">
        <f t="shared" si="101"/>
        <v>2488.5661075452454</v>
      </c>
      <c r="V195" s="84">
        <f t="shared" si="102"/>
        <v>0</v>
      </c>
      <c r="W195" s="85">
        <f t="shared" si="103"/>
        <v>0</v>
      </c>
      <c r="X195" s="86">
        <f t="shared" si="80"/>
        <v>0</v>
      </c>
      <c r="Y195" s="87">
        <f t="shared" si="104"/>
        <v>0</v>
      </c>
      <c r="Z195" s="101">
        <f t="shared" si="105"/>
        <v>0</v>
      </c>
      <c r="AA195" s="85">
        <f t="shared" si="106"/>
        <v>0</v>
      </c>
      <c r="AB195" s="86">
        <f t="shared" si="81"/>
        <v>0</v>
      </c>
      <c r="AC195" s="87">
        <f t="shared" si="107"/>
        <v>0</v>
      </c>
      <c r="AD195" s="132">
        <f t="shared" si="110"/>
        <v>0</v>
      </c>
      <c r="AE195" s="132">
        <f t="shared" si="82"/>
        <v>0</v>
      </c>
      <c r="AF195" s="132">
        <f t="shared" si="108"/>
        <v>0</v>
      </c>
      <c r="AG195" s="133">
        <f t="shared" si="83"/>
        <v>0</v>
      </c>
      <c r="AH195" s="124">
        <f t="shared" si="109"/>
        <v>0</v>
      </c>
      <c r="AI195" s="125">
        <f t="shared" si="84"/>
        <v>0</v>
      </c>
      <c r="AJ195" s="125">
        <v>0</v>
      </c>
      <c r="AK195" s="126">
        <f t="shared" si="85"/>
        <v>0</v>
      </c>
      <c r="AL195" s="22">
        <f t="shared" si="86"/>
        <v>637536.7027668776</v>
      </c>
      <c r="AM195" s="22">
        <f t="shared" si="86"/>
        <v>4273.485654154214</v>
      </c>
      <c r="AN195" s="22">
        <f t="shared" si="86"/>
        <v>1603.5646202671305</v>
      </c>
      <c r="AO195" s="23">
        <f t="shared" si="74"/>
        <v>5877.0502744213445</v>
      </c>
    </row>
    <row r="196" spans="1:41" x14ac:dyDescent="0.25">
      <c r="A196" s="7">
        <v>175</v>
      </c>
      <c r="B196" s="56">
        <f t="shared" si="87"/>
        <v>169068.90686220184</v>
      </c>
      <c r="C196" s="57">
        <f t="shared" si="88"/>
        <v>1266.4323774093637</v>
      </c>
      <c r="D196" s="57">
        <f t="shared" si="89"/>
        <v>154.97983129035168</v>
      </c>
      <c r="E196" s="58">
        <f t="shared" si="75"/>
        <v>1421.4122086997154</v>
      </c>
      <c r="F196" s="56">
        <f t="shared" si="90"/>
        <v>0</v>
      </c>
      <c r="G196" s="57">
        <f t="shared" si="91"/>
        <v>0</v>
      </c>
      <c r="H196" s="57">
        <f t="shared" si="92"/>
        <v>0</v>
      </c>
      <c r="I196" s="58">
        <f t="shared" si="76"/>
        <v>0</v>
      </c>
      <c r="J196" s="56">
        <f t="shared" si="93"/>
        <v>202113.16590047968</v>
      </c>
      <c r="K196" s="57">
        <f t="shared" si="94"/>
        <v>1293.3614051747845</v>
      </c>
      <c r="L196" s="57">
        <f t="shared" si="95"/>
        <v>673.71055300159901</v>
      </c>
      <c r="M196" s="58">
        <f t="shared" si="77"/>
        <v>1967.0719581763835</v>
      </c>
      <c r="N196" s="56">
        <f t="shared" si="96"/>
        <v>0</v>
      </c>
      <c r="O196" s="57">
        <f t="shared" si="97"/>
        <v>0</v>
      </c>
      <c r="P196" s="57">
        <f t="shared" si="98"/>
        <v>0</v>
      </c>
      <c r="Q196" s="58">
        <f t="shared" si="78"/>
        <v>0</v>
      </c>
      <c r="R196" s="84">
        <f t="shared" si="99"/>
        <v>262517.94625729194</v>
      </c>
      <c r="S196" s="85">
        <f t="shared" si="100"/>
        <v>1727.0363744740528</v>
      </c>
      <c r="T196" s="86">
        <f t="shared" si="79"/>
        <v>765.67734325043489</v>
      </c>
      <c r="U196" s="87">
        <f t="shared" si="101"/>
        <v>2492.7137177244877</v>
      </c>
      <c r="V196" s="84">
        <f t="shared" si="102"/>
        <v>0</v>
      </c>
      <c r="W196" s="85">
        <f t="shared" si="103"/>
        <v>0</v>
      </c>
      <c r="X196" s="86">
        <f t="shared" si="80"/>
        <v>0</v>
      </c>
      <c r="Y196" s="87">
        <f t="shared" si="104"/>
        <v>0</v>
      </c>
      <c r="Z196" s="101">
        <f t="shared" si="105"/>
        <v>0</v>
      </c>
      <c r="AA196" s="85">
        <f t="shared" si="106"/>
        <v>0</v>
      </c>
      <c r="AB196" s="86">
        <f t="shared" si="81"/>
        <v>0</v>
      </c>
      <c r="AC196" s="87">
        <f t="shared" si="107"/>
        <v>0</v>
      </c>
      <c r="AD196" s="132">
        <f t="shared" si="110"/>
        <v>0</v>
      </c>
      <c r="AE196" s="132">
        <f t="shared" si="82"/>
        <v>0</v>
      </c>
      <c r="AF196" s="132">
        <f t="shared" si="108"/>
        <v>0</v>
      </c>
      <c r="AG196" s="133">
        <f t="shared" si="83"/>
        <v>0</v>
      </c>
      <c r="AH196" s="124">
        <f t="shared" si="109"/>
        <v>0</v>
      </c>
      <c r="AI196" s="125">
        <f t="shared" si="84"/>
        <v>0</v>
      </c>
      <c r="AJ196" s="125">
        <v>0</v>
      </c>
      <c r="AK196" s="126">
        <f t="shared" si="85"/>
        <v>0</v>
      </c>
      <c r="AL196" s="22">
        <f t="shared" si="86"/>
        <v>633700.01901997346</v>
      </c>
      <c r="AM196" s="22">
        <f t="shared" si="86"/>
        <v>4286.8301570582007</v>
      </c>
      <c r="AN196" s="22">
        <f t="shared" si="86"/>
        <v>1594.3677275423856</v>
      </c>
      <c r="AO196" s="23">
        <f t="shared" si="74"/>
        <v>5881.1978846005868</v>
      </c>
    </row>
    <row r="197" spans="1:41" x14ac:dyDescent="0.25">
      <c r="A197" s="7">
        <v>176</v>
      </c>
      <c r="B197" s="56">
        <f t="shared" si="87"/>
        <v>167802.47448479247</v>
      </c>
      <c r="C197" s="57">
        <f t="shared" si="88"/>
        <v>1267.5932737553223</v>
      </c>
      <c r="D197" s="57">
        <f t="shared" si="89"/>
        <v>153.81893494439311</v>
      </c>
      <c r="E197" s="58">
        <f t="shared" si="75"/>
        <v>1421.4122086997154</v>
      </c>
      <c r="F197" s="56">
        <f t="shared" si="90"/>
        <v>0</v>
      </c>
      <c r="G197" s="57">
        <f t="shared" si="91"/>
        <v>0</v>
      </c>
      <c r="H197" s="57">
        <f t="shared" si="92"/>
        <v>0</v>
      </c>
      <c r="I197" s="58">
        <f t="shared" si="76"/>
        <v>0</v>
      </c>
      <c r="J197" s="56">
        <f t="shared" si="93"/>
        <v>200819.80449530491</v>
      </c>
      <c r="K197" s="57">
        <f t="shared" si="94"/>
        <v>1297.6726098587005</v>
      </c>
      <c r="L197" s="57">
        <f t="shared" si="95"/>
        <v>669.39934831768312</v>
      </c>
      <c r="M197" s="58">
        <f t="shared" si="77"/>
        <v>1967.0719581763835</v>
      </c>
      <c r="N197" s="56">
        <f t="shared" si="96"/>
        <v>0</v>
      </c>
      <c r="O197" s="57">
        <f t="shared" si="97"/>
        <v>0</v>
      </c>
      <c r="P197" s="57">
        <f t="shared" si="98"/>
        <v>0</v>
      </c>
      <c r="Q197" s="58">
        <f t="shared" si="78"/>
        <v>0</v>
      </c>
      <c r="R197" s="84">
        <f t="shared" si="99"/>
        <v>261225.56139928926</v>
      </c>
      <c r="S197" s="85">
        <f t="shared" si="100"/>
        <v>1734.9603531727682</v>
      </c>
      <c r="T197" s="86">
        <f t="shared" si="79"/>
        <v>761.90788741459369</v>
      </c>
      <c r="U197" s="87">
        <f t="shared" si="101"/>
        <v>2496.8682405873619</v>
      </c>
      <c r="V197" s="84">
        <f t="shared" si="102"/>
        <v>0</v>
      </c>
      <c r="W197" s="85">
        <f t="shared" si="103"/>
        <v>0</v>
      </c>
      <c r="X197" s="86">
        <f t="shared" si="80"/>
        <v>0</v>
      </c>
      <c r="Y197" s="87">
        <f t="shared" si="104"/>
        <v>0</v>
      </c>
      <c r="Z197" s="101">
        <f t="shared" si="105"/>
        <v>0</v>
      </c>
      <c r="AA197" s="85">
        <f t="shared" si="106"/>
        <v>0</v>
      </c>
      <c r="AB197" s="86">
        <f t="shared" si="81"/>
        <v>0</v>
      </c>
      <c r="AC197" s="87">
        <f t="shared" si="107"/>
        <v>0</v>
      </c>
      <c r="AD197" s="132">
        <f t="shared" si="110"/>
        <v>0</v>
      </c>
      <c r="AE197" s="132">
        <f t="shared" si="82"/>
        <v>0</v>
      </c>
      <c r="AF197" s="132">
        <f t="shared" si="108"/>
        <v>0</v>
      </c>
      <c r="AG197" s="133">
        <f t="shared" si="83"/>
        <v>0</v>
      </c>
      <c r="AH197" s="124">
        <f t="shared" si="109"/>
        <v>0</v>
      </c>
      <c r="AI197" s="125">
        <f t="shared" si="84"/>
        <v>0</v>
      </c>
      <c r="AJ197" s="125">
        <v>0</v>
      </c>
      <c r="AK197" s="126">
        <f t="shared" si="85"/>
        <v>0</v>
      </c>
      <c r="AL197" s="22">
        <f t="shared" si="86"/>
        <v>629847.84037938667</v>
      </c>
      <c r="AM197" s="22">
        <f t="shared" si="86"/>
        <v>4300.2262367867907</v>
      </c>
      <c r="AN197" s="22">
        <f t="shared" si="86"/>
        <v>1585.12617067667</v>
      </c>
      <c r="AO197" s="23">
        <f t="shared" si="74"/>
        <v>5885.3524074634606</v>
      </c>
    </row>
    <row r="198" spans="1:41" x14ac:dyDescent="0.25">
      <c r="A198" s="7">
        <v>177</v>
      </c>
      <c r="B198" s="56">
        <f t="shared" si="87"/>
        <v>166534.88121103717</v>
      </c>
      <c r="C198" s="57">
        <f t="shared" si="88"/>
        <v>1268.7552342562647</v>
      </c>
      <c r="D198" s="57">
        <f t="shared" si="89"/>
        <v>152.65697444345074</v>
      </c>
      <c r="E198" s="58">
        <f t="shared" si="75"/>
        <v>1421.4122086997154</v>
      </c>
      <c r="F198" s="56">
        <f t="shared" si="90"/>
        <v>0</v>
      </c>
      <c r="G198" s="57">
        <f t="shared" si="91"/>
        <v>0</v>
      </c>
      <c r="H198" s="57">
        <f t="shared" si="92"/>
        <v>0</v>
      </c>
      <c r="I198" s="58">
        <f t="shared" si="76"/>
        <v>0</v>
      </c>
      <c r="J198" s="56">
        <f t="shared" si="93"/>
        <v>199522.1318854462</v>
      </c>
      <c r="K198" s="57">
        <f t="shared" si="94"/>
        <v>1301.9981852248961</v>
      </c>
      <c r="L198" s="57">
        <f t="shared" si="95"/>
        <v>665.0737729514874</v>
      </c>
      <c r="M198" s="58">
        <f t="shared" si="77"/>
        <v>1967.0719581763835</v>
      </c>
      <c r="N198" s="56">
        <f t="shared" si="96"/>
        <v>0</v>
      </c>
      <c r="O198" s="57">
        <f t="shared" si="97"/>
        <v>0</v>
      </c>
      <c r="P198" s="57">
        <f t="shared" si="98"/>
        <v>0</v>
      </c>
      <c r="Q198" s="58">
        <f t="shared" si="78"/>
        <v>0</v>
      </c>
      <c r="R198" s="84">
        <f t="shared" si="99"/>
        <v>259923.08538119338</v>
      </c>
      <c r="S198" s="85">
        <f t="shared" si="100"/>
        <v>1742.920688626527</v>
      </c>
      <c r="T198" s="86">
        <f t="shared" si="79"/>
        <v>758.10899902848075</v>
      </c>
      <c r="U198" s="87">
        <f t="shared" si="101"/>
        <v>2501.0296876550078</v>
      </c>
      <c r="V198" s="84">
        <f t="shared" si="102"/>
        <v>0</v>
      </c>
      <c r="W198" s="85">
        <f t="shared" si="103"/>
        <v>0</v>
      </c>
      <c r="X198" s="86">
        <f t="shared" si="80"/>
        <v>0</v>
      </c>
      <c r="Y198" s="87">
        <f t="shared" si="104"/>
        <v>0</v>
      </c>
      <c r="Z198" s="101">
        <f t="shared" si="105"/>
        <v>0</v>
      </c>
      <c r="AA198" s="85">
        <f t="shared" si="106"/>
        <v>0</v>
      </c>
      <c r="AB198" s="86">
        <f t="shared" si="81"/>
        <v>0</v>
      </c>
      <c r="AC198" s="87">
        <f t="shared" si="107"/>
        <v>0</v>
      </c>
      <c r="AD198" s="132">
        <f t="shared" si="110"/>
        <v>0</v>
      </c>
      <c r="AE198" s="132">
        <f t="shared" si="82"/>
        <v>0</v>
      </c>
      <c r="AF198" s="132">
        <f t="shared" si="108"/>
        <v>0</v>
      </c>
      <c r="AG198" s="133">
        <f t="shared" si="83"/>
        <v>0</v>
      </c>
      <c r="AH198" s="124">
        <f t="shared" si="109"/>
        <v>0</v>
      </c>
      <c r="AI198" s="125">
        <f t="shared" si="84"/>
        <v>0</v>
      </c>
      <c r="AJ198" s="125">
        <v>0</v>
      </c>
      <c r="AK198" s="126">
        <f t="shared" si="85"/>
        <v>0</v>
      </c>
      <c r="AL198" s="22">
        <f t="shared" si="86"/>
        <v>625980.09847767674</v>
      </c>
      <c r="AM198" s="22">
        <f t="shared" si="86"/>
        <v>4313.6741081076871</v>
      </c>
      <c r="AN198" s="22">
        <f t="shared" si="86"/>
        <v>1575.839746423419</v>
      </c>
      <c r="AO198" s="23">
        <f t="shared" si="74"/>
        <v>5889.5138545311074</v>
      </c>
    </row>
    <row r="199" spans="1:41" x14ac:dyDescent="0.25">
      <c r="A199" s="7">
        <v>178</v>
      </c>
      <c r="B199" s="56">
        <f t="shared" si="87"/>
        <v>165266.1259767809</v>
      </c>
      <c r="C199" s="57">
        <f t="shared" si="88"/>
        <v>1269.9182598876662</v>
      </c>
      <c r="D199" s="57">
        <f t="shared" si="89"/>
        <v>151.49394881204915</v>
      </c>
      <c r="E199" s="58">
        <f t="shared" si="75"/>
        <v>1421.4122086997154</v>
      </c>
      <c r="F199" s="56">
        <f t="shared" si="90"/>
        <v>0</v>
      </c>
      <c r="G199" s="57">
        <f t="shared" si="91"/>
        <v>0</v>
      </c>
      <c r="H199" s="57">
        <f t="shared" si="92"/>
        <v>0</v>
      </c>
      <c r="I199" s="58">
        <f t="shared" si="76"/>
        <v>0</v>
      </c>
      <c r="J199" s="56">
        <f t="shared" si="93"/>
        <v>198220.13370022131</v>
      </c>
      <c r="K199" s="57">
        <f t="shared" si="94"/>
        <v>1306.3381791756458</v>
      </c>
      <c r="L199" s="57">
        <f t="shared" si="95"/>
        <v>660.73377900073774</v>
      </c>
      <c r="M199" s="58">
        <f t="shared" si="77"/>
        <v>1967.0719581763835</v>
      </c>
      <c r="N199" s="56">
        <f t="shared" si="96"/>
        <v>0</v>
      </c>
      <c r="O199" s="57">
        <f t="shared" si="97"/>
        <v>0</v>
      </c>
      <c r="P199" s="57">
        <f t="shared" si="98"/>
        <v>0</v>
      </c>
      <c r="Q199" s="58">
        <f t="shared" si="78"/>
        <v>0</v>
      </c>
      <c r="R199" s="84">
        <f t="shared" si="99"/>
        <v>258610.46496705446</v>
      </c>
      <c r="S199" s="85">
        <f t="shared" si="100"/>
        <v>1750.9175476471905</v>
      </c>
      <c r="T199" s="86">
        <f t="shared" si="79"/>
        <v>754.28052282057558</v>
      </c>
      <c r="U199" s="87">
        <f t="shared" si="101"/>
        <v>2505.1980704677662</v>
      </c>
      <c r="V199" s="84">
        <f t="shared" si="102"/>
        <v>0</v>
      </c>
      <c r="W199" s="85">
        <f t="shared" si="103"/>
        <v>0</v>
      </c>
      <c r="X199" s="86">
        <f t="shared" si="80"/>
        <v>0</v>
      </c>
      <c r="Y199" s="87">
        <f t="shared" si="104"/>
        <v>0</v>
      </c>
      <c r="Z199" s="101">
        <f t="shared" si="105"/>
        <v>0</v>
      </c>
      <c r="AA199" s="85">
        <f t="shared" si="106"/>
        <v>0</v>
      </c>
      <c r="AB199" s="86">
        <f t="shared" si="81"/>
        <v>0</v>
      </c>
      <c r="AC199" s="87">
        <f t="shared" si="107"/>
        <v>0</v>
      </c>
      <c r="AD199" s="132">
        <f t="shared" si="110"/>
        <v>0</v>
      </c>
      <c r="AE199" s="132">
        <f t="shared" si="82"/>
        <v>0</v>
      </c>
      <c r="AF199" s="132">
        <f t="shared" si="108"/>
        <v>0</v>
      </c>
      <c r="AG199" s="133">
        <f t="shared" si="83"/>
        <v>0</v>
      </c>
      <c r="AH199" s="124">
        <f t="shared" si="109"/>
        <v>0</v>
      </c>
      <c r="AI199" s="125">
        <f t="shared" si="84"/>
        <v>0</v>
      </c>
      <c r="AJ199" s="125">
        <v>0</v>
      </c>
      <c r="AK199" s="126">
        <f t="shared" si="85"/>
        <v>0</v>
      </c>
      <c r="AL199" s="22">
        <f t="shared" si="86"/>
        <v>622096.72464405664</v>
      </c>
      <c r="AM199" s="22">
        <f t="shared" si="86"/>
        <v>4327.1739867105025</v>
      </c>
      <c r="AN199" s="22">
        <f t="shared" si="86"/>
        <v>1566.5082506333624</v>
      </c>
      <c r="AO199" s="23">
        <f t="shared" si="74"/>
        <v>5893.6822373438654</v>
      </c>
    </row>
    <row r="200" spans="1:41" x14ac:dyDescent="0.25">
      <c r="A200" s="7">
        <v>179</v>
      </c>
      <c r="B200" s="56">
        <f t="shared" si="87"/>
        <v>163996.20771689323</v>
      </c>
      <c r="C200" s="57">
        <f t="shared" si="88"/>
        <v>1271.0823516258965</v>
      </c>
      <c r="D200" s="57">
        <f t="shared" si="89"/>
        <v>150.3298570738188</v>
      </c>
      <c r="E200" s="58">
        <f t="shared" si="75"/>
        <v>1421.4122086997154</v>
      </c>
      <c r="F200" s="56">
        <f t="shared" si="90"/>
        <v>0</v>
      </c>
      <c r="G200" s="57">
        <f t="shared" si="91"/>
        <v>0</v>
      </c>
      <c r="H200" s="57">
        <f t="shared" si="92"/>
        <v>0</v>
      </c>
      <c r="I200" s="58">
        <f t="shared" si="76"/>
        <v>0</v>
      </c>
      <c r="J200" s="56">
        <f t="shared" si="93"/>
        <v>196913.79552104566</v>
      </c>
      <c r="K200" s="57">
        <f t="shared" si="94"/>
        <v>1310.692639772898</v>
      </c>
      <c r="L200" s="57">
        <f t="shared" si="95"/>
        <v>656.37931840348551</v>
      </c>
      <c r="M200" s="58">
        <f t="shared" si="77"/>
        <v>1967.0719581763835</v>
      </c>
      <c r="N200" s="56">
        <f t="shared" si="96"/>
        <v>0</v>
      </c>
      <c r="O200" s="57">
        <f t="shared" si="97"/>
        <v>0</v>
      </c>
      <c r="P200" s="57">
        <f t="shared" si="98"/>
        <v>0</v>
      </c>
      <c r="Q200" s="58">
        <f t="shared" si="78"/>
        <v>0</v>
      </c>
      <c r="R200" s="84">
        <f t="shared" si="99"/>
        <v>257287.64666510629</v>
      </c>
      <c r="S200" s="85">
        <f t="shared" si="100"/>
        <v>1758.9510978119856</v>
      </c>
      <c r="T200" s="86">
        <f t="shared" si="79"/>
        <v>750.42230277322676</v>
      </c>
      <c r="U200" s="87">
        <f t="shared" si="101"/>
        <v>2509.3734005852125</v>
      </c>
      <c r="V200" s="84">
        <f t="shared" si="102"/>
        <v>0</v>
      </c>
      <c r="W200" s="85">
        <f t="shared" si="103"/>
        <v>0</v>
      </c>
      <c r="X200" s="86">
        <f t="shared" si="80"/>
        <v>0</v>
      </c>
      <c r="Y200" s="87">
        <f t="shared" si="104"/>
        <v>0</v>
      </c>
      <c r="Z200" s="101">
        <f t="shared" si="105"/>
        <v>0</v>
      </c>
      <c r="AA200" s="85">
        <f t="shared" si="106"/>
        <v>0</v>
      </c>
      <c r="AB200" s="86">
        <f t="shared" si="81"/>
        <v>0</v>
      </c>
      <c r="AC200" s="87">
        <f t="shared" si="107"/>
        <v>0</v>
      </c>
      <c r="AD200" s="132">
        <f t="shared" si="110"/>
        <v>0</v>
      </c>
      <c r="AE200" s="132">
        <f t="shared" si="82"/>
        <v>0</v>
      </c>
      <c r="AF200" s="132">
        <f t="shared" si="108"/>
        <v>0</v>
      </c>
      <c r="AG200" s="133">
        <f t="shared" si="83"/>
        <v>0</v>
      </c>
      <c r="AH200" s="124">
        <f t="shared" si="109"/>
        <v>0</v>
      </c>
      <c r="AI200" s="125">
        <f t="shared" si="84"/>
        <v>0</v>
      </c>
      <c r="AJ200" s="125">
        <v>0</v>
      </c>
      <c r="AK200" s="126">
        <f t="shared" si="85"/>
        <v>0</v>
      </c>
      <c r="AL200" s="22">
        <f t="shared" si="86"/>
        <v>618197.64990304515</v>
      </c>
      <c r="AM200" s="22">
        <f t="shared" si="86"/>
        <v>4340.7260892107806</v>
      </c>
      <c r="AN200" s="22">
        <f t="shared" si="86"/>
        <v>1557.131478250531</v>
      </c>
      <c r="AO200" s="23">
        <f t="shared" si="74"/>
        <v>5897.8575674613112</v>
      </c>
    </row>
    <row r="201" spans="1:41" x14ac:dyDescent="0.25">
      <c r="A201" s="7">
        <v>180</v>
      </c>
      <c r="B201" s="56">
        <f t="shared" si="87"/>
        <v>162725.12536526733</v>
      </c>
      <c r="C201" s="57">
        <f t="shared" si="88"/>
        <v>1272.2475104482203</v>
      </c>
      <c r="D201" s="57">
        <f t="shared" si="89"/>
        <v>149.16469825149505</v>
      </c>
      <c r="E201" s="58">
        <f t="shared" si="75"/>
        <v>1421.4122086997154</v>
      </c>
      <c r="F201" s="56">
        <f t="shared" si="90"/>
        <v>0</v>
      </c>
      <c r="G201" s="57">
        <f t="shared" si="91"/>
        <v>0</v>
      </c>
      <c r="H201" s="57">
        <f t="shared" si="92"/>
        <v>0</v>
      </c>
      <c r="I201" s="58">
        <f t="shared" si="76"/>
        <v>0</v>
      </c>
      <c r="J201" s="56">
        <f t="shared" si="93"/>
        <v>195603.10288127276</v>
      </c>
      <c r="K201" s="57">
        <f t="shared" si="94"/>
        <v>1315.0616152388075</v>
      </c>
      <c r="L201" s="57">
        <f t="shared" si="95"/>
        <v>652.01034293757596</v>
      </c>
      <c r="M201" s="58">
        <f t="shared" si="77"/>
        <v>1967.0719581763835</v>
      </c>
      <c r="N201" s="56">
        <f t="shared" si="96"/>
        <v>0</v>
      </c>
      <c r="O201" s="57">
        <f t="shared" si="97"/>
        <v>0</v>
      </c>
      <c r="P201" s="57">
        <f t="shared" si="98"/>
        <v>0</v>
      </c>
      <c r="Q201" s="58">
        <f t="shared" si="78"/>
        <v>0</v>
      </c>
      <c r="R201" s="84">
        <f t="shared" si="99"/>
        <v>255954.57672657314</v>
      </c>
      <c r="S201" s="85">
        <f t="shared" si="100"/>
        <v>1767.0215074670161</v>
      </c>
      <c r="T201" s="86">
        <f t="shared" si="79"/>
        <v>746.53418211917165</v>
      </c>
      <c r="U201" s="87">
        <f t="shared" si="101"/>
        <v>2513.5556895861878</v>
      </c>
      <c r="V201" s="84">
        <f t="shared" si="102"/>
        <v>0</v>
      </c>
      <c r="W201" s="85">
        <f t="shared" si="103"/>
        <v>0</v>
      </c>
      <c r="X201" s="86">
        <f t="shared" si="80"/>
        <v>0</v>
      </c>
      <c r="Y201" s="87">
        <f t="shared" si="104"/>
        <v>0</v>
      </c>
      <c r="Z201" s="101">
        <f t="shared" si="105"/>
        <v>0</v>
      </c>
      <c r="AA201" s="85">
        <f t="shared" si="106"/>
        <v>0</v>
      </c>
      <c r="AB201" s="86">
        <f t="shared" si="81"/>
        <v>0</v>
      </c>
      <c r="AC201" s="87">
        <f t="shared" si="107"/>
        <v>0</v>
      </c>
      <c r="AD201" s="132">
        <f t="shared" si="110"/>
        <v>0</v>
      </c>
      <c r="AE201" s="132">
        <f t="shared" si="82"/>
        <v>0</v>
      </c>
      <c r="AF201" s="132">
        <f t="shared" si="108"/>
        <v>0</v>
      </c>
      <c r="AG201" s="133">
        <f t="shared" si="83"/>
        <v>0</v>
      </c>
      <c r="AH201" s="124">
        <f t="shared" si="109"/>
        <v>0</v>
      </c>
      <c r="AI201" s="125">
        <f t="shared" si="84"/>
        <v>0</v>
      </c>
      <c r="AJ201" s="125">
        <v>0</v>
      </c>
      <c r="AK201" s="126">
        <f t="shared" si="85"/>
        <v>0</v>
      </c>
      <c r="AL201" s="22">
        <f t="shared" si="86"/>
        <v>614282.80497311323</v>
      </c>
      <c r="AM201" s="22">
        <f t="shared" si="86"/>
        <v>4354.3306331540434</v>
      </c>
      <c r="AN201" s="22">
        <f t="shared" si="86"/>
        <v>1547.7092233082426</v>
      </c>
      <c r="AO201" s="23">
        <f t="shared" si="74"/>
        <v>5902.0398564622865</v>
      </c>
    </row>
    <row r="202" spans="1:41" x14ac:dyDescent="0.25">
      <c r="A202" s="7">
        <v>181</v>
      </c>
      <c r="B202" s="56">
        <f t="shared" si="87"/>
        <v>161452.87785481912</v>
      </c>
      <c r="C202" s="57">
        <f t="shared" si="88"/>
        <v>1273.4137373327978</v>
      </c>
      <c r="D202" s="57">
        <f t="shared" si="89"/>
        <v>147.99847136691753</v>
      </c>
      <c r="E202" s="58">
        <f t="shared" si="75"/>
        <v>1421.4122086997154</v>
      </c>
      <c r="F202" s="56">
        <f t="shared" si="90"/>
        <v>0</v>
      </c>
      <c r="G202" s="57">
        <f t="shared" si="91"/>
        <v>0</v>
      </c>
      <c r="H202" s="57">
        <f t="shared" si="92"/>
        <v>0</v>
      </c>
      <c r="I202" s="58">
        <f t="shared" si="76"/>
        <v>0</v>
      </c>
      <c r="J202" s="56">
        <f t="shared" si="93"/>
        <v>194288.04126603395</v>
      </c>
      <c r="K202" s="57">
        <f t="shared" si="94"/>
        <v>1319.4451539562704</v>
      </c>
      <c r="L202" s="57">
        <f t="shared" si="95"/>
        <v>647.62680422011317</v>
      </c>
      <c r="M202" s="58">
        <f t="shared" si="77"/>
        <v>1967.0719581763835</v>
      </c>
      <c r="N202" s="56">
        <f t="shared" si="96"/>
        <v>0</v>
      </c>
      <c r="O202" s="57">
        <f t="shared" si="97"/>
        <v>0</v>
      </c>
      <c r="P202" s="57">
        <f t="shared" si="98"/>
        <v>0</v>
      </c>
      <c r="Q202" s="58">
        <f t="shared" si="78"/>
        <v>0</v>
      </c>
      <c r="R202" s="84">
        <f t="shared" si="99"/>
        <v>254611.2011444713</v>
      </c>
      <c r="S202" s="85">
        <f t="shared" si="100"/>
        <v>1775.1289457307901</v>
      </c>
      <c r="T202" s="86">
        <f t="shared" si="79"/>
        <v>742.61600333804131</v>
      </c>
      <c r="U202" s="87">
        <f t="shared" si="101"/>
        <v>2517.7449490688314</v>
      </c>
      <c r="V202" s="84">
        <f t="shared" si="102"/>
        <v>0</v>
      </c>
      <c r="W202" s="85">
        <f t="shared" si="103"/>
        <v>0</v>
      </c>
      <c r="X202" s="86">
        <f t="shared" si="80"/>
        <v>0</v>
      </c>
      <c r="Y202" s="87">
        <f t="shared" si="104"/>
        <v>0</v>
      </c>
      <c r="Z202" s="101">
        <f t="shared" si="105"/>
        <v>0</v>
      </c>
      <c r="AA202" s="85">
        <f t="shared" si="106"/>
        <v>0</v>
      </c>
      <c r="AB202" s="86">
        <f t="shared" si="81"/>
        <v>0</v>
      </c>
      <c r="AC202" s="87">
        <f t="shared" si="107"/>
        <v>0</v>
      </c>
      <c r="AD202" s="132">
        <f t="shared" si="110"/>
        <v>0</v>
      </c>
      <c r="AE202" s="132">
        <f t="shared" si="82"/>
        <v>0</v>
      </c>
      <c r="AF202" s="132">
        <f t="shared" si="108"/>
        <v>0</v>
      </c>
      <c r="AG202" s="133">
        <f t="shared" si="83"/>
        <v>0</v>
      </c>
      <c r="AH202" s="124">
        <f t="shared" si="109"/>
        <v>0</v>
      </c>
      <c r="AI202" s="125">
        <f t="shared" si="84"/>
        <v>0</v>
      </c>
      <c r="AJ202" s="125">
        <v>0</v>
      </c>
      <c r="AK202" s="126">
        <f t="shared" si="85"/>
        <v>0</v>
      </c>
      <c r="AL202" s="22">
        <f t="shared" si="86"/>
        <v>610352.12026532437</v>
      </c>
      <c r="AM202" s="22">
        <f t="shared" si="86"/>
        <v>4367.9878370198585</v>
      </c>
      <c r="AN202" s="22">
        <f t="shared" si="86"/>
        <v>1538.241278925072</v>
      </c>
      <c r="AO202" s="23">
        <f t="shared" si="74"/>
        <v>5906.2291159449305</v>
      </c>
    </row>
    <row r="203" spans="1:41" x14ac:dyDescent="0.25">
      <c r="A203" s="7">
        <v>182</v>
      </c>
      <c r="B203" s="56">
        <f t="shared" si="87"/>
        <v>160179.46411748632</v>
      </c>
      <c r="C203" s="57">
        <f t="shared" si="88"/>
        <v>1274.5810332586861</v>
      </c>
      <c r="D203" s="57">
        <f t="shared" si="89"/>
        <v>146.83117544102913</v>
      </c>
      <c r="E203" s="58">
        <f t="shared" si="75"/>
        <v>1421.4122086997154</v>
      </c>
      <c r="F203" s="56">
        <f t="shared" si="90"/>
        <v>0</v>
      </c>
      <c r="G203" s="57">
        <f t="shared" si="91"/>
        <v>0</v>
      </c>
      <c r="H203" s="57">
        <f t="shared" si="92"/>
        <v>0</v>
      </c>
      <c r="I203" s="58">
        <f t="shared" si="76"/>
        <v>0</v>
      </c>
      <c r="J203" s="56">
        <f t="shared" si="93"/>
        <v>192968.59611207768</v>
      </c>
      <c r="K203" s="57">
        <f t="shared" si="94"/>
        <v>1323.843304469458</v>
      </c>
      <c r="L203" s="57">
        <f t="shared" si="95"/>
        <v>643.22865370692568</v>
      </c>
      <c r="M203" s="58">
        <f t="shared" si="77"/>
        <v>1967.0719581763835</v>
      </c>
      <c r="N203" s="56">
        <f t="shared" si="96"/>
        <v>0</v>
      </c>
      <c r="O203" s="57">
        <f t="shared" si="97"/>
        <v>0</v>
      </c>
      <c r="P203" s="57">
        <f t="shared" si="98"/>
        <v>0</v>
      </c>
      <c r="Q203" s="58">
        <f t="shared" si="78"/>
        <v>0</v>
      </c>
      <c r="R203" s="84">
        <f t="shared" si="99"/>
        <v>253257.46565240508</v>
      </c>
      <c r="S203" s="85">
        <f t="shared" si="100"/>
        <v>1783.2735824977649</v>
      </c>
      <c r="T203" s="86">
        <f t="shared" si="79"/>
        <v>738.66760815284817</v>
      </c>
      <c r="U203" s="87">
        <f t="shared" si="101"/>
        <v>2521.941190650613</v>
      </c>
      <c r="V203" s="84">
        <f t="shared" si="102"/>
        <v>0</v>
      </c>
      <c r="W203" s="85">
        <f t="shared" si="103"/>
        <v>0</v>
      </c>
      <c r="X203" s="86">
        <f t="shared" si="80"/>
        <v>0</v>
      </c>
      <c r="Y203" s="87">
        <f t="shared" si="104"/>
        <v>0</v>
      </c>
      <c r="Z203" s="101">
        <f t="shared" si="105"/>
        <v>0</v>
      </c>
      <c r="AA203" s="85">
        <f t="shared" si="106"/>
        <v>0</v>
      </c>
      <c r="AB203" s="86">
        <f t="shared" si="81"/>
        <v>0</v>
      </c>
      <c r="AC203" s="87">
        <f t="shared" si="107"/>
        <v>0</v>
      </c>
      <c r="AD203" s="132">
        <f t="shared" si="110"/>
        <v>0</v>
      </c>
      <c r="AE203" s="132">
        <f t="shared" si="82"/>
        <v>0</v>
      </c>
      <c r="AF203" s="132">
        <f t="shared" si="108"/>
        <v>0</v>
      </c>
      <c r="AG203" s="133">
        <f t="shared" si="83"/>
        <v>0</v>
      </c>
      <c r="AH203" s="124">
        <f t="shared" si="109"/>
        <v>0</v>
      </c>
      <c r="AI203" s="125">
        <f t="shared" si="84"/>
        <v>0</v>
      </c>
      <c r="AJ203" s="125">
        <v>0</v>
      </c>
      <c r="AK203" s="126">
        <f t="shared" si="85"/>
        <v>0</v>
      </c>
      <c r="AL203" s="22">
        <f t="shared" si="86"/>
        <v>606405.52588196902</v>
      </c>
      <c r="AM203" s="22">
        <f t="shared" si="86"/>
        <v>4381.697920225909</v>
      </c>
      <c r="AN203" s="22">
        <f t="shared" si="86"/>
        <v>1528.7274373008031</v>
      </c>
      <c r="AO203" s="23">
        <f t="shared" si="74"/>
        <v>5910.4253575267121</v>
      </c>
    </row>
    <row r="204" spans="1:41" x14ac:dyDescent="0.25">
      <c r="A204" s="7">
        <v>183</v>
      </c>
      <c r="B204" s="56">
        <f t="shared" si="87"/>
        <v>158904.88308422762</v>
      </c>
      <c r="C204" s="57">
        <f t="shared" si="88"/>
        <v>1275.7493992058401</v>
      </c>
      <c r="D204" s="57">
        <f t="shared" si="89"/>
        <v>145.66280949387533</v>
      </c>
      <c r="E204" s="58">
        <f t="shared" si="75"/>
        <v>1421.4122086997154</v>
      </c>
      <c r="F204" s="56">
        <f t="shared" si="90"/>
        <v>0</v>
      </c>
      <c r="G204" s="57">
        <f t="shared" si="91"/>
        <v>0</v>
      </c>
      <c r="H204" s="57">
        <f t="shared" si="92"/>
        <v>0</v>
      </c>
      <c r="I204" s="58">
        <f t="shared" si="76"/>
        <v>0</v>
      </c>
      <c r="J204" s="56">
        <f t="shared" si="93"/>
        <v>191644.75280760822</v>
      </c>
      <c r="K204" s="57">
        <f t="shared" si="94"/>
        <v>1328.2561154843561</v>
      </c>
      <c r="L204" s="57">
        <f t="shared" si="95"/>
        <v>638.81584269202745</v>
      </c>
      <c r="M204" s="58">
        <f t="shared" si="77"/>
        <v>1967.0719581763835</v>
      </c>
      <c r="N204" s="56">
        <f t="shared" si="96"/>
        <v>0</v>
      </c>
      <c r="O204" s="57">
        <f t="shared" si="97"/>
        <v>0</v>
      </c>
      <c r="P204" s="57">
        <f t="shared" si="98"/>
        <v>0</v>
      </c>
      <c r="Q204" s="58">
        <f t="shared" si="78"/>
        <v>0</v>
      </c>
      <c r="R204" s="84">
        <f t="shared" si="99"/>
        <v>251893.31572335717</v>
      </c>
      <c r="S204" s="85">
        <f t="shared" si="100"/>
        <v>1791.4555884419055</v>
      </c>
      <c r="T204" s="86">
        <f t="shared" si="79"/>
        <v>734.68883752645843</v>
      </c>
      <c r="U204" s="87">
        <f t="shared" si="101"/>
        <v>2526.144425968364</v>
      </c>
      <c r="V204" s="84">
        <f t="shared" si="102"/>
        <v>0</v>
      </c>
      <c r="W204" s="85">
        <f t="shared" si="103"/>
        <v>0</v>
      </c>
      <c r="X204" s="86">
        <f t="shared" si="80"/>
        <v>0</v>
      </c>
      <c r="Y204" s="87">
        <f t="shared" si="104"/>
        <v>0</v>
      </c>
      <c r="Z204" s="101">
        <f t="shared" si="105"/>
        <v>0</v>
      </c>
      <c r="AA204" s="85">
        <f t="shared" si="106"/>
        <v>0</v>
      </c>
      <c r="AB204" s="86">
        <f t="shared" si="81"/>
        <v>0</v>
      </c>
      <c r="AC204" s="87">
        <f t="shared" si="107"/>
        <v>0</v>
      </c>
      <c r="AD204" s="132">
        <f t="shared" si="110"/>
        <v>0</v>
      </c>
      <c r="AE204" s="132">
        <f t="shared" si="82"/>
        <v>0</v>
      </c>
      <c r="AF204" s="132">
        <f t="shared" si="108"/>
        <v>0</v>
      </c>
      <c r="AG204" s="133">
        <f t="shared" si="83"/>
        <v>0</v>
      </c>
      <c r="AH204" s="124">
        <f t="shared" si="109"/>
        <v>0</v>
      </c>
      <c r="AI204" s="125">
        <f t="shared" si="84"/>
        <v>0</v>
      </c>
      <c r="AJ204" s="125">
        <v>0</v>
      </c>
      <c r="AK204" s="126">
        <f t="shared" si="85"/>
        <v>0</v>
      </c>
      <c r="AL204" s="22">
        <f t="shared" si="86"/>
        <v>602442.95161519304</v>
      </c>
      <c r="AM204" s="22">
        <f t="shared" si="86"/>
        <v>4395.4611031321019</v>
      </c>
      <c r="AN204" s="22">
        <f t="shared" si="86"/>
        <v>1519.1674897123612</v>
      </c>
      <c r="AO204" s="23">
        <f t="shared" si="74"/>
        <v>5914.6285928444631</v>
      </c>
    </row>
    <row r="205" spans="1:41" x14ac:dyDescent="0.25">
      <c r="A205" s="7">
        <v>184</v>
      </c>
      <c r="B205" s="56">
        <f t="shared" si="87"/>
        <v>157629.13368502178</v>
      </c>
      <c r="C205" s="57">
        <f t="shared" si="88"/>
        <v>1276.9188361551121</v>
      </c>
      <c r="D205" s="57">
        <f t="shared" si="89"/>
        <v>144.49337254460329</v>
      </c>
      <c r="E205" s="58">
        <f t="shared" si="75"/>
        <v>1421.4122086997154</v>
      </c>
      <c r="F205" s="56">
        <f t="shared" si="90"/>
        <v>0</v>
      </c>
      <c r="G205" s="57">
        <f t="shared" si="91"/>
        <v>0</v>
      </c>
      <c r="H205" s="57">
        <f t="shared" si="92"/>
        <v>0</v>
      </c>
      <c r="I205" s="58">
        <f t="shared" si="76"/>
        <v>0</v>
      </c>
      <c r="J205" s="56">
        <f t="shared" si="93"/>
        <v>190316.49669212388</v>
      </c>
      <c r="K205" s="57">
        <f t="shared" si="94"/>
        <v>1332.683635869304</v>
      </c>
      <c r="L205" s="57">
        <f t="shared" si="95"/>
        <v>634.38832230707965</v>
      </c>
      <c r="M205" s="58">
        <f t="shared" si="77"/>
        <v>1967.0719581763835</v>
      </c>
      <c r="N205" s="56">
        <f t="shared" si="96"/>
        <v>0</v>
      </c>
      <c r="O205" s="57">
        <f t="shared" si="97"/>
        <v>0</v>
      </c>
      <c r="P205" s="57">
        <f t="shared" si="98"/>
        <v>0</v>
      </c>
      <c r="Q205" s="58">
        <f t="shared" si="78"/>
        <v>0</v>
      </c>
      <c r="R205" s="84">
        <f t="shared" si="99"/>
        <v>250518.69656847348</v>
      </c>
      <c r="S205" s="85">
        <f t="shared" si="100"/>
        <v>1799.6751350202635</v>
      </c>
      <c r="T205" s="86">
        <f t="shared" si="79"/>
        <v>730.67953165804772</v>
      </c>
      <c r="U205" s="87">
        <f t="shared" si="101"/>
        <v>2530.3546666783113</v>
      </c>
      <c r="V205" s="84">
        <f t="shared" si="102"/>
        <v>0</v>
      </c>
      <c r="W205" s="85">
        <f t="shared" si="103"/>
        <v>0</v>
      </c>
      <c r="X205" s="86">
        <f t="shared" si="80"/>
        <v>0</v>
      </c>
      <c r="Y205" s="87">
        <f t="shared" si="104"/>
        <v>0</v>
      </c>
      <c r="Z205" s="101">
        <f t="shared" si="105"/>
        <v>0</v>
      </c>
      <c r="AA205" s="85">
        <f t="shared" si="106"/>
        <v>0</v>
      </c>
      <c r="AB205" s="86">
        <f t="shared" si="81"/>
        <v>0</v>
      </c>
      <c r="AC205" s="87">
        <f t="shared" si="107"/>
        <v>0</v>
      </c>
      <c r="AD205" s="132">
        <f t="shared" si="110"/>
        <v>0</v>
      </c>
      <c r="AE205" s="132">
        <f t="shared" si="82"/>
        <v>0</v>
      </c>
      <c r="AF205" s="132">
        <f t="shared" si="108"/>
        <v>0</v>
      </c>
      <c r="AG205" s="133">
        <f t="shared" si="83"/>
        <v>0</v>
      </c>
      <c r="AH205" s="124">
        <f t="shared" si="109"/>
        <v>0</v>
      </c>
      <c r="AI205" s="125">
        <f t="shared" si="84"/>
        <v>0</v>
      </c>
      <c r="AJ205" s="125">
        <v>0</v>
      </c>
      <c r="AK205" s="126">
        <f t="shared" si="85"/>
        <v>0</v>
      </c>
      <c r="AL205" s="22">
        <f t="shared" si="86"/>
        <v>598464.32694561919</v>
      </c>
      <c r="AM205" s="22">
        <f t="shared" si="86"/>
        <v>4409.2776070446798</v>
      </c>
      <c r="AN205" s="22">
        <f t="shared" si="86"/>
        <v>1509.5612265097307</v>
      </c>
      <c r="AO205" s="23">
        <f t="shared" si="74"/>
        <v>5918.8388335544105</v>
      </c>
    </row>
    <row r="206" spans="1:41" x14ac:dyDescent="0.25">
      <c r="A206" s="7">
        <v>185</v>
      </c>
      <c r="B206" s="56">
        <f t="shared" si="87"/>
        <v>156352.21484886666</v>
      </c>
      <c r="C206" s="57">
        <f t="shared" si="88"/>
        <v>1278.0893450882543</v>
      </c>
      <c r="D206" s="57">
        <f t="shared" si="89"/>
        <v>143.32286361146109</v>
      </c>
      <c r="E206" s="58">
        <f t="shared" si="75"/>
        <v>1421.4122086997154</v>
      </c>
      <c r="F206" s="56">
        <f t="shared" si="90"/>
        <v>0</v>
      </c>
      <c r="G206" s="57">
        <f t="shared" si="91"/>
        <v>0</v>
      </c>
      <c r="H206" s="57">
        <f t="shared" si="92"/>
        <v>0</v>
      </c>
      <c r="I206" s="58">
        <f t="shared" si="76"/>
        <v>0</v>
      </c>
      <c r="J206" s="56">
        <f t="shared" si="93"/>
        <v>188983.81305625458</v>
      </c>
      <c r="K206" s="57">
        <f t="shared" si="94"/>
        <v>1337.1259146555349</v>
      </c>
      <c r="L206" s="57">
        <f t="shared" si="95"/>
        <v>629.94604352084866</v>
      </c>
      <c r="M206" s="58">
        <f t="shared" si="77"/>
        <v>1967.0719581763835</v>
      </c>
      <c r="N206" s="56">
        <f t="shared" si="96"/>
        <v>0</v>
      </c>
      <c r="O206" s="57">
        <f t="shared" si="97"/>
        <v>0</v>
      </c>
      <c r="P206" s="57">
        <f t="shared" si="98"/>
        <v>0</v>
      </c>
      <c r="Q206" s="58">
        <f t="shared" si="78"/>
        <v>0</v>
      </c>
      <c r="R206" s="84">
        <f t="shared" si="99"/>
        <v>249133.55313584232</v>
      </c>
      <c r="S206" s="85">
        <f t="shared" si="100"/>
        <v>1807.9323944765686</v>
      </c>
      <c r="T206" s="86">
        <f t="shared" si="79"/>
        <v>726.63952997954016</v>
      </c>
      <c r="U206" s="87">
        <f t="shared" si="101"/>
        <v>2534.5719244561087</v>
      </c>
      <c r="V206" s="84">
        <f t="shared" si="102"/>
        <v>0</v>
      </c>
      <c r="W206" s="85">
        <f t="shared" si="103"/>
        <v>0</v>
      </c>
      <c r="X206" s="86">
        <f t="shared" si="80"/>
        <v>0</v>
      </c>
      <c r="Y206" s="87">
        <f t="shared" si="104"/>
        <v>0</v>
      </c>
      <c r="Z206" s="101">
        <f t="shared" si="105"/>
        <v>0</v>
      </c>
      <c r="AA206" s="85">
        <f t="shared" si="106"/>
        <v>0</v>
      </c>
      <c r="AB206" s="86">
        <f t="shared" si="81"/>
        <v>0</v>
      </c>
      <c r="AC206" s="87">
        <f t="shared" si="107"/>
        <v>0</v>
      </c>
      <c r="AD206" s="132">
        <f t="shared" si="110"/>
        <v>0</v>
      </c>
      <c r="AE206" s="132">
        <f t="shared" si="82"/>
        <v>0</v>
      </c>
      <c r="AF206" s="132">
        <f t="shared" si="108"/>
        <v>0</v>
      </c>
      <c r="AG206" s="133">
        <f t="shared" si="83"/>
        <v>0</v>
      </c>
      <c r="AH206" s="124">
        <f t="shared" si="109"/>
        <v>0</v>
      </c>
      <c r="AI206" s="125">
        <f t="shared" si="84"/>
        <v>0</v>
      </c>
      <c r="AJ206" s="125">
        <v>0</v>
      </c>
      <c r="AK206" s="126">
        <f t="shared" si="85"/>
        <v>0</v>
      </c>
      <c r="AL206" s="22">
        <f t="shared" si="86"/>
        <v>594469.58104096353</v>
      </c>
      <c r="AM206" s="22">
        <f t="shared" si="86"/>
        <v>4423.1476542203573</v>
      </c>
      <c r="AN206" s="22">
        <f t="shared" si="86"/>
        <v>1499.9084371118499</v>
      </c>
      <c r="AO206" s="23">
        <f t="shared" si="74"/>
        <v>5923.0560913322079</v>
      </c>
    </row>
    <row r="207" spans="1:41" x14ac:dyDescent="0.25">
      <c r="A207" s="7">
        <v>186</v>
      </c>
      <c r="B207" s="56">
        <f t="shared" si="87"/>
        <v>155074.1255037784</v>
      </c>
      <c r="C207" s="57">
        <f t="shared" si="88"/>
        <v>1279.2609269879185</v>
      </c>
      <c r="D207" s="57">
        <f t="shared" si="89"/>
        <v>142.15128171179686</v>
      </c>
      <c r="E207" s="58">
        <f t="shared" si="75"/>
        <v>1421.4122086997154</v>
      </c>
      <c r="F207" s="56">
        <f t="shared" si="90"/>
        <v>0</v>
      </c>
      <c r="G207" s="57">
        <f t="shared" si="91"/>
        <v>0</v>
      </c>
      <c r="H207" s="57">
        <f t="shared" si="92"/>
        <v>0</v>
      </c>
      <c r="I207" s="58">
        <f t="shared" si="76"/>
        <v>0</v>
      </c>
      <c r="J207" s="56">
        <f t="shared" si="93"/>
        <v>187646.68714159905</v>
      </c>
      <c r="K207" s="57">
        <f t="shared" si="94"/>
        <v>1341.5830010377199</v>
      </c>
      <c r="L207" s="57">
        <f t="shared" si="95"/>
        <v>625.48895713866352</v>
      </c>
      <c r="M207" s="58">
        <f t="shared" si="77"/>
        <v>1967.0719581763835</v>
      </c>
      <c r="N207" s="56">
        <f t="shared" si="96"/>
        <v>0</v>
      </c>
      <c r="O207" s="57">
        <f t="shared" si="97"/>
        <v>0</v>
      </c>
      <c r="P207" s="57">
        <f t="shared" si="98"/>
        <v>0</v>
      </c>
      <c r="Q207" s="58">
        <f t="shared" si="78"/>
        <v>0</v>
      </c>
      <c r="R207" s="84">
        <f t="shared" si="99"/>
        <v>247737.83010926802</v>
      </c>
      <c r="S207" s="85">
        <f t="shared" si="100"/>
        <v>1816.2275398448371</v>
      </c>
      <c r="T207" s="86">
        <f t="shared" si="79"/>
        <v>722.56867115203181</v>
      </c>
      <c r="U207" s="87">
        <f t="shared" si="101"/>
        <v>2538.7962109968689</v>
      </c>
      <c r="V207" s="84">
        <f t="shared" si="102"/>
        <v>0</v>
      </c>
      <c r="W207" s="85">
        <f t="shared" si="103"/>
        <v>0</v>
      </c>
      <c r="X207" s="86">
        <f t="shared" si="80"/>
        <v>0</v>
      </c>
      <c r="Y207" s="87">
        <f t="shared" si="104"/>
        <v>0</v>
      </c>
      <c r="Z207" s="101">
        <f t="shared" si="105"/>
        <v>0</v>
      </c>
      <c r="AA207" s="85">
        <f t="shared" si="106"/>
        <v>0</v>
      </c>
      <c r="AB207" s="86">
        <f t="shared" si="81"/>
        <v>0</v>
      </c>
      <c r="AC207" s="87">
        <f t="shared" si="107"/>
        <v>0</v>
      </c>
      <c r="AD207" s="132">
        <f t="shared" si="110"/>
        <v>0</v>
      </c>
      <c r="AE207" s="132">
        <f t="shared" si="82"/>
        <v>0</v>
      </c>
      <c r="AF207" s="132">
        <f t="shared" si="108"/>
        <v>0</v>
      </c>
      <c r="AG207" s="133">
        <f t="shared" si="83"/>
        <v>0</v>
      </c>
      <c r="AH207" s="124">
        <f t="shared" si="109"/>
        <v>0</v>
      </c>
      <c r="AI207" s="125">
        <f t="shared" si="84"/>
        <v>0</v>
      </c>
      <c r="AJ207" s="125">
        <v>0</v>
      </c>
      <c r="AK207" s="126">
        <f t="shared" si="85"/>
        <v>0</v>
      </c>
      <c r="AL207" s="22">
        <f t="shared" si="86"/>
        <v>590458.64275464555</v>
      </c>
      <c r="AM207" s="22">
        <f t="shared" si="86"/>
        <v>4437.0714678704753</v>
      </c>
      <c r="AN207" s="22">
        <f t="shared" si="86"/>
        <v>1490.2089100024923</v>
      </c>
      <c r="AO207" s="23">
        <f t="shared" si="74"/>
        <v>5927.2803778729685</v>
      </c>
    </row>
    <row r="208" spans="1:41" x14ac:dyDescent="0.25">
      <c r="A208" s="7">
        <v>187</v>
      </c>
      <c r="B208" s="56">
        <f t="shared" si="87"/>
        <v>153794.86457679048</v>
      </c>
      <c r="C208" s="57">
        <f t="shared" si="88"/>
        <v>1280.4335828376575</v>
      </c>
      <c r="D208" s="57">
        <f t="shared" si="89"/>
        <v>140.97862586205795</v>
      </c>
      <c r="E208" s="58">
        <f t="shared" si="75"/>
        <v>1421.4122086997154</v>
      </c>
      <c r="F208" s="56">
        <f t="shared" si="90"/>
        <v>0</v>
      </c>
      <c r="G208" s="57">
        <f t="shared" si="91"/>
        <v>0</v>
      </c>
      <c r="H208" s="57">
        <f t="shared" si="92"/>
        <v>0</v>
      </c>
      <c r="I208" s="58">
        <f t="shared" si="76"/>
        <v>0</v>
      </c>
      <c r="J208" s="56">
        <f t="shared" si="93"/>
        <v>186305.10414056134</v>
      </c>
      <c r="K208" s="57">
        <f t="shared" si="94"/>
        <v>1346.0549443745124</v>
      </c>
      <c r="L208" s="57">
        <f t="shared" si="95"/>
        <v>621.01701380187114</v>
      </c>
      <c r="M208" s="58">
        <f t="shared" si="77"/>
        <v>1967.0719581763835</v>
      </c>
      <c r="N208" s="56">
        <f t="shared" si="96"/>
        <v>0</v>
      </c>
      <c r="O208" s="57">
        <f t="shared" si="97"/>
        <v>0</v>
      </c>
      <c r="P208" s="57">
        <f t="shared" si="98"/>
        <v>0</v>
      </c>
      <c r="Q208" s="58">
        <f t="shared" si="78"/>
        <v>0</v>
      </c>
      <c r="R208" s="84">
        <f t="shared" si="99"/>
        <v>246331.47190703888</v>
      </c>
      <c r="S208" s="85">
        <f t="shared" si="100"/>
        <v>1824.5607449530003</v>
      </c>
      <c r="T208" s="86">
        <f t="shared" si="79"/>
        <v>718.46679306219676</v>
      </c>
      <c r="U208" s="87">
        <f t="shared" si="101"/>
        <v>2543.027538015197</v>
      </c>
      <c r="V208" s="84">
        <f t="shared" si="102"/>
        <v>0</v>
      </c>
      <c r="W208" s="85">
        <f t="shared" si="103"/>
        <v>0</v>
      </c>
      <c r="X208" s="86">
        <f t="shared" si="80"/>
        <v>0</v>
      </c>
      <c r="Y208" s="87">
        <f t="shared" si="104"/>
        <v>0</v>
      </c>
      <c r="Z208" s="101">
        <f t="shared" si="105"/>
        <v>0</v>
      </c>
      <c r="AA208" s="85">
        <f t="shared" si="106"/>
        <v>0</v>
      </c>
      <c r="AB208" s="86">
        <f t="shared" si="81"/>
        <v>0</v>
      </c>
      <c r="AC208" s="87">
        <f t="shared" si="107"/>
        <v>0</v>
      </c>
      <c r="AD208" s="132">
        <f t="shared" si="110"/>
        <v>0</v>
      </c>
      <c r="AE208" s="132">
        <f t="shared" si="82"/>
        <v>0</v>
      </c>
      <c r="AF208" s="132">
        <f t="shared" si="108"/>
        <v>0</v>
      </c>
      <c r="AG208" s="133">
        <f t="shared" si="83"/>
        <v>0</v>
      </c>
      <c r="AH208" s="124">
        <f t="shared" si="109"/>
        <v>0</v>
      </c>
      <c r="AI208" s="125">
        <f t="shared" si="84"/>
        <v>0</v>
      </c>
      <c r="AJ208" s="125">
        <v>0</v>
      </c>
      <c r="AK208" s="126">
        <f t="shared" si="85"/>
        <v>0</v>
      </c>
      <c r="AL208" s="22">
        <f t="shared" si="86"/>
        <v>586431.44062439073</v>
      </c>
      <c r="AM208" s="22">
        <f t="shared" si="86"/>
        <v>4451.0492721651699</v>
      </c>
      <c r="AN208" s="22">
        <f t="shared" si="86"/>
        <v>1480.4624327261258</v>
      </c>
      <c r="AO208" s="23">
        <f t="shared" si="74"/>
        <v>5931.5117048912962</v>
      </c>
    </row>
    <row r="209" spans="1:41" x14ac:dyDescent="0.25">
      <c r="A209" s="7">
        <v>188</v>
      </c>
      <c r="B209" s="56">
        <f t="shared" si="87"/>
        <v>152514.43099395282</v>
      </c>
      <c r="C209" s="57">
        <f t="shared" si="88"/>
        <v>1281.6073136219252</v>
      </c>
      <c r="D209" s="57">
        <f t="shared" si="89"/>
        <v>139.80489507779009</v>
      </c>
      <c r="E209" s="58">
        <f t="shared" si="75"/>
        <v>1421.4122086997154</v>
      </c>
      <c r="F209" s="56">
        <f t="shared" si="90"/>
        <v>0</v>
      </c>
      <c r="G209" s="57">
        <f t="shared" si="91"/>
        <v>0</v>
      </c>
      <c r="H209" s="57">
        <f t="shared" si="92"/>
        <v>0</v>
      </c>
      <c r="I209" s="58">
        <f t="shared" si="76"/>
        <v>0</v>
      </c>
      <c r="J209" s="56">
        <f t="shared" si="93"/>
        <v>184959.04919618682</v>
      </c>
      <c r="K209" s="57">
        <f t="shared" si="94"/>
        <v>1350.5417941890942</v>
      </c>
      <c r="L209" s="57">
        <f t="shared" si="95"/>
        <v>616.53016398728948</v>
      </c>
      <c r="M209" s="58">
        <f t="shared" si="77"/>
        <v>1967.0719581763835</v>
      </c>
      <c r="N209" s="56">
        <f t="shared" si="96"/>
        <v>0</v>
      </c>
      <c r="O209" s="57">
        <f t="shared" si="97"/>
        <v>0</v>
      </c>
      <c r="P209" s="57">
        <f t="shared" si="98"/>
        <v>0</v>
      </c>
      <c r="Q209" s="58">
        <f t="shared" si="78"/>
        <v>0</v>
      </c>
      <c r="R209" s="84">
        <f t="shared" si="99"/>
        <v>244914.42268068937</v>
      </c>
      <c r="S209" s="85">
        <f t="shared" si="100"/>
        <v>1832.9321844265448</v>
      </c>
      <c r="T209" s="86">
        <f t="shared" si="79"/>
        <v>714.33373281867739</v>
      </c>
      <c r="U209" s="87">
        <f t="shared" si="101"/>
        <v>2547.2659172452222</v>
      </c>
      <c r="V209" s="84">
        <f t="shared" si="102"/>
        <v>0</v>
      </c>
      <c r="W209" s="85">
        <f t="shared" si="103"/>
        <v>0</v>
      </c>
      <c r="X209" s="86">
        <f t="shared" si="80"/>
        <v>0</v>
      </c>
      <c r="Y209" s="87">
        <f t="shared" si="104"/>
        <v>0</v>
      </c>
      <c r="Z209" s="101">
        <f t="shared" si="105"/>
        <v>0</v>
      </c>
      <c r="AA209" s="85">
        <f t="shared" si="106"/>
        <v>0</v>
      </c>
      <c r="AB209" s="86">
        <f t="shared" si="81"/>
        <v>0</v>
      </c>
      <c r="AC209" s="87">
        <f t="shared" si="107"/>
        <v>0</v>
      </c>
      <c r="AD209" s="132">
        <f t="shared" si="110"/>
        <v>0</v>
      </c>
      <c r="AE209" s="132">
        <f t="shared" si="82"/>
        <v>0</v>
      </c>
      <c r="AF209" s="132">
        <f t="shared" si="108"/>
        <v>0</v>
      </c>
      <c r="AG209" s="133">
        <f t="shared" si="83"/>
        <v>0</v>
      </c>
      <c r="AH209" s="124">
        <f t="shared" si="109"/>
        <v>0</v>
      </c>
      <c r="AI209" s="125">
        <f t="shared" si="84"/>
        <v>0</v>
      </c>
      <c r="AJ209" s="125">
        <v>0</v>
      </c>
      <c r="AK209" s="126">
        <f t="shared" si="85"/>
        <v>0</v>
      </c>
      <c r="AL209" s="22">
        <f t="shared" si="86"/>
        <v>582387.90287082898</v>
      </c>
      <c r="AM209" s="22">
        <f t="shared" si="86"/>
        <v>4465.0812922375644</v>
      </c>
      <c r="AN209" s="22">
        <f t="shared" si="86"/>
        <v>1470.668791883757</v>
      </c>
      <c r="AO209" s="23">
        <f t="shared" si="74"/>
        <v>5935.7500841213214</v>
      </c>
    </row>
    <row r="210" spans="1:41" x14ac:dyDescent="0.25">
      <c r="A210" s="7">
        <v>189</v>
      </c>
      <c r="B210" s="56">
        <f t="shared" si="87"/>
        <v>151232.82368033088</v>
      </c>
      <c r="C210" s="57">
        <f t="shared" si="88"/>
        <v>1282.7821203260787</v>
      </c>
      <c r="D210" s="57">
        <f t="shared" si="89"/>
        <v>138.63008837363665</v>
      </c>
      <c r="E210" s="58">
        <f t="shared" si="75"/>
        <v>1421.4122086997154</v>
      </c>
      <c r="F210" s="56">
        <f t="shared" si="90"/>
        <v>0</v>
      </c>
      <c r="G210" s="57">
        <f t="shared" si="91"/>
        <v>0</v>
      </c>
      <c r="H210" s="57">
        <f t="shared" si="92"/>
        <v>0</v>
      </c>
      <c r="I210" s="58">
        <f t="shared" si="76"/>
        <v>0</v>
      </c>
      <c r="J210" s="56">
        <f t="shared" si="93"/>
        <v>183608.50740199772</v>
      </c>
      <c r="K210" s="57">
        <f t="shared" si="94"/>
        <v>1355.0436001697244</v>
      </c>
      <c r="L210" s="57">
        <f t="shared" si="95"/>
        <v>612.02835800665912</v>
      </c>
      <c r="M210" s="58">
        <f t="shared" si="77"/>
        <v>1967.0719581763835</v>
      </c>
      <c r="N210" s="56">
        <f t="shared" si="96"/>
        <v>0</v>
      </c>
      <c r="O210" s="57">
        <f t="shared" si="97"/>
        <v>0</v>
      </c>
      <c r="P210" s="57">
        <f t="shared" si="98"/>
        <v>0</v>
      </c>
      <c r="Q210" s="58">
        <f t="shared" si="78"/>
        <v>0</v>
      </c>
      <c r="R210" s="84">
        <f t="shared" si="99"/>
        <v>243486.6263137566</v>
      </c>
      <c r="S210" s="85">
        <f t="shared" si="100"/>
        <v>1841.3420336921743</v>
      </c>
      <c r="T210" s="86">
        <f t="shared" si="79"/>
        <v>710.1693267484568</v>
      </c>
      <c r="U210" s="87">
        <f t="shared" si="101"/>
        <v>2551.5113604406311</v>
      </c>
      <c r="V210" s="84">
        <f t="shared" si="102"/>
        <v>0</v>
      </c>
      <c r="W210" s="85">
        <f t="shared" si="103"/>
        <v>0</v>
      </c>
      <c r="X210" s="86">
        <f t="shared" si="80"/>
        <v>0</v>
      </c>
      <c r="Y210" s="87">
        <f t="shared" si="104"/>
        <v>0</v>
      </c>
      <c r="Z210" s="101">
        <f t="shared" si="105"/>
        <v>0</v>
      </c>
      <c r="AA210" s="85">
        <f t="shared" si="106"/>
        <v>0</v>
      </c>
      <c r="AB210" s="86">
        <f t="shared" si="81"/>
        <v>0</v>
      </c>
      <c r="AC210" s="87">
        <f t="shared" si="107"/>
        <v>0</v>
      </c>
      <c r="AD210" s="132">
        <f t="shared" si="110"/>
        <v>0</v>
      </c>
      <c r="AE210" s="132">
        <f t="shared" si="82"/>
        <v>0</v>
      </c>
      <c r="AF210" s="132">
        <f t="shared" si="108"/>
        <v>0</v>
      </c>
      <c r="AG210" s="133">
        <f t="shared" si="83"/>
        <v>0</v>
      </c>
      <c r="AH210" s="124">
        <f t="shared" si="109"/>
        <v>0</v>
      </c>
      <c r="AI210" s="125">
        <f t="shared" si="84"/>
        <v>0</v>
      </c>
      <c r="AJ210" s="125">
        <v>0</v>
      </c>
      <c r="AK210" s="126">
        <f t="shared" si="85"/>
        <v>0</v>
      </c>
      <c r="AL210" s="22">
        <f t="shared" si="86"/>
        <v>578327.95739608514</v>
      </c>
      <c r="AM210" s="22">
        <f t="shared" si="86"/>
        <v>4479.1677541879772</v>
      </c>
      <c r="AN210" s="22">
        <f t="shared" si="86"/>
        <v>1460.8277731287526</v>
      </c>
      <c r="AO210" s="23">
        <f t="shared" si="74"/>
        <v>5939.9955273167307</v>
      </c>
    </row>
    <row r="211" spans="1:41" x14ac:dyDescent="0.25">
      <c r="A211" s="7">
        <v>190</v>
      </c>
      <c r="B211" s="56">
        <f t="shared" si="87"/>
        <v>149950.04156000481</v>
      </c>
      <c r="C211" s="57">
        <f t="shared" si="88"/>
        <v>1283.9580039363777</v>
      </c>
      <c r="D211" s="57">
        <f t="shared" si="89"/>
        <v>137.45420476333774</v>
      </c>
      <c r="E211" s="58">
        <f t="shared" si="75"/>
        <v>1421.4122086997154</v>
      </c>
      <c r="F211" s="56">
        <f t="shared" si="90"/>
        <v>0</v>
      </c>
      <c r="G211" s="57">
        <f t="shared" si="91"/>
        <v>0</v>
      </c>
      <c r="H211" s="57">
        <f t="shared" si="92"/>
        <v>0</v>
      </c>
      <c r="I211" s="58">
        <f t="shared" si="76"/>
        <v>0</v>
      </c>
      <c r="J211" s="56">
        <f t="shared" si="93"/>
        <v>182253.46380182798</v>
      </c>
      <c r="K211" s="57">
        <f t="shared" si="94"/>
        <v>1359.5604121702902</v>
      </c>
      <c r="L211" s="57">
        <f t="shared" si="95"/>
        <v>607.51154600609334</v>
      </c>
      <c r="M211" s="58">
        <f t="shared" si="77"/>
        <v>1967.0719581763835</v>
      </c>
      <c r="N211" s="56">
        <f t="shared" si="96"/>
        <v>0</v>
      </c>
      <c r="O211" s="57">
        <f t="shared" si="97"/>
        <v>0</v>
      </c>
      <c r="P211" s="57">
        <f t="shared" si="98"/>
        <v>0</v>
      </c>
      <c r="Q211" s="58">
        <f t="shared" si="78"/>
        <v>0</v>
      </c>
      <c r="R211" s="84">
        <f t="shared" si="99"/>
        <v>242048.02642053121</v>
      </c>
      <c r="S211" s="85">
        <f t="shared" si="100"/>
        <v>1849.7904689814827</v>
      </c>
      <c r="T211" s="86">
        <f t="shared" si="79"/>
        <v>705.97341039321611</v>
      </c>
      <c r="U211" s="87">
        <f t="shared" si="101"/>
        <v>2555.7638793746987</v>
      </c>
      <c r="V211" s="84">
        <f t="shared" si="102"/>
        <v>0</v>
      </c>
      <c r="W211" s="85">
        <f t="shared" si="103"/>
        <v>0</v>
      </c>
      <c r="X211" s="86">
        <f t="shared" si="80"/>
        <v>0</v>
      </c>
      <c r="Y211" s="87">
        <f t="shared" si="104"/>
        <v>0</v>
      </c>
      <c r="Z211" s="101">
        <f t="shared" si="105"/>
        <v>0</v>
      </c>
      <c r="AA211" s="85">
        <f t="shared" si="106"/>
        <v>0</v>
      </c>
      <c r="AB211" s="86">
        <f t="shared" si="81"/>
        <v>0</v>
      </c>
      <c r="AC211" s="87">
        <f t="shared" si="107"/>
        <v>0</v>
      </c>
      <c r="AD211" s="132">
        <f t="shared" si="110"/>
        <v>0</v>
      </c>
      <c r="AE211" s="132">
        <f t="shared" si="82"/>
        <v>0</v>
      </c>
      <c r="AF211" s="132">
        <f t="shared" si="108"/>
        <v>0</v>
      </c>
      <c r="AG211" s="133">
        <f t="shared" si="83"/>
        <v>0</v>
      </c>
      <c r="AH211" s="124">
        <f t="shared" si="109"/>
        <v>0</v>
      </c>
      <c r="AI211" s="125">
        <f t="shared" si="84"/>
        <v>0</v>
      </c>
      <c r="AJ211" s="125">
        <v>0</v>
      </c>
      <c r="AK211" s="126">
        <f t="shared" si="85"/>
        <v>0</v>
      </c>
      <c r="AL211" s="22">
        <f t="shared" si="86"/>
        <v>574251.53178236401</v>
      </c>
      <c r="AM211" s="22">
        <f t="shared" si="86"/>
        <v>4493.3088850881504</v>
      </c>
      <c r="AN211" s="22">
        <f t="shared" si="86"/>
        <v>1450.9391611626472</v>
      </c>
      <c r="AO211" s="23">
        <f t="shared" si="74"/>
        <v>5944.2480462507974</v>
      </c>
    </row>
    <row r="212" spans="1:41" x14ac:dyDescent="0.25">
      <c r="A212" s="7">
        <v>191</v>
      </c>
      <c r="B212" s="56">
        <f t="shared" si="87"/>
        <v>148666.08355606845</v>
      </c>
      <c r="C212" s="57">
        <f t="shared" si="88"/>
        <v>1285.134965439986</v>
      </c>
      <c r="D212" s="57">
        <f t="shared" si="89"/>
        <v>136.2772432597294</v>
      </c>
      <c r="E212" s="58">
        <f t="shared" si="75"/>
        <v>1421.4122086997154</v>
      </c>
      <c r="F212" s="56">
        <f t="shared" si="90"/>
        <v>0</v>
      </c>
      <c r="G212" s="57">
        <f t="shared" si="91"/>
        <v>0</v>
      </c>
      <c r="H212" s="57">
        <f t="shared" si="92"/>
        <v>0</v>
      </c>
      <c r="I212" s="58">
        <f t="shared" si="76"/>
        <v>0</v>
      </c>
      <c r="J212" s="56">
        <f t="shared" si="93"/>
        <v>180893.9033896577</v>
      </c>
      <c r="K212" s="57">
        <f t="shared" si="94"/>
        <v>1364.0922802108578</v>
      </c>
      <c r="L212" s="57">
        <f t="shared" si="95"/>
        <v>602.97967796552575</v>
      </c>
      <c r="M212" s="58">
        <f t="shared" si="77"/>
        <v>1967.0719581763835</v>
      </c>
      <c r="N212" s="56">
        <f t="shared" si="96"/>
        <v>0</v>
      </c>
      <c r="O212" s="57">
        <f t="shared" si="97"/>
        <v>0</v>
      </c>
      <c r="P212" s="57">
        <f t="shared" si="98"/>
        <v>0</v>
      </c>
      <c r="Q212" s="58">
        <f t="shared" si="78"/>
        <v>0</v>
      </c>
      <c r="R212" s="84">
        <f t="shared" si="99"/>
        <v>240598.56634480233</v>
      </c>
      <c r="S212" s="85">
        <f t="shared" si="100"/>
        <v>1858.2776673346498</v>
      </c>
      <c r="T212" s="86">
        <f t="shared" si="79"/>
        <v>701.74581850567347</v>
      </c>
      <c r="U212" s="87">
        <f t="shared" si="101"/>
        <v>2560.0234858403232</v>
      </c>
      <c r="V212" s="84">
        <f t="shared" si="102"/>
        <v>0</v>
      </c>
      <c r="W212" s="85">
        <f t="shared" si="103"/>
        <v>0</v>
      </c>
      <c r="X212" s="86">
        <f t="shared" si="80"/>
        <v>0</v>
      </c>
      <c r="Y212" s="87">
        <f t="shared" si="104"/>
        <v>0</v>
      </c>
      <c r="Z212" s="101">
        <f t="shared" si="105"/>
        <v>0</v>
      </c>
      <c r="AA212" s="85">
        <f t="shared" si="106"/>
        <v>0</v>
      </c>
      <c r="AB212" s="86">
        <f t="shared" si="81"/>
        <v>0</v>
      </c>
      <c r="AC212" s="87">
        <f t="shared" si="107"/>
        <v>0</v>
      </c>
      <c r="AD212" s="132">
        <f t="shared" si="110"/>
        <v>0</v>
      </c>
      <c r="AE212" s="132">
        <f t="shared" si="82"/>
        <v>0</v>
      </c>
      <c r="AF212" s="132">
        <f t="shared" si="108"/>
        <v>0</v>
      </c>
      <c r="AG212" s="133">
        <f t="shared" si="83"/>
        <v>0</v>
      </c>
      <c r="AH212" s="124">
        <f t="shared" si="109"/>
        <v>0</v>
      </c>
      <c r="AI212" s="125">
        <f t="shared" si="84"/>
        <v>0</v>
      </c>
      <c r="AJ212" s="125">
        <v>0</v>
      </c>
      <c r="AK212" s="126">
        <f t="shared" si="85"/>
        <v>0</v>
      </c>
      <c r="AL212" s="22">
        <f t="shared" si="86"/>
        <v>570158.55329052848</v>
      </c>
      <c r="AM212" s="22">
        <f t="shared" si="86"/>
        <v>4507.5049129854933</v>
      </c>
      <c r="AN212" s="22">
        <f t="shared" si="86"/>
        <v>1441.0027397309286</v>
      </c>
      <c r="AO212" s="23">
        <f t="shared" si="74"/>
        <v>5948.5076527164219</v>
      </c>
    </row>
    <row r="213" spans="1:41" x14ac:dyDescent="0.25">
      <c r="A213" s="7">
        <v>192</v>
      </c>
      <c r="B213" s="56">
        <f t="shared" si="87"/>
        <v>147380.94859062845</v>
      </c>
      <c r="C213" s="57">
        <f t="shared" si="88"/>
        <v>1286.3130058249726</v>
      </c>
      <c r="D213" s="57">
        <f t="shared" si="89"/>
        <v>135.09920287474276</v>
      </c>
      <c r="E213" s="58">
        <f t="shared" si="75"/>
        <v>1421.4122086997154</v>
      </c>
      <c r="F213" s="56">
        <f t="shared" si="90"/>
        <v>0</v>
      </c>
      <c r="G213" s="57">
        <f t="shared" si="91"/>
        <v>0</v>
      </c>
      <c r="H213" s="57">
        <f t="shared" si="92"/>
        <v>0</v>
      </c>
      <c r="I213" s="58">
        <f t="shared" si="76"/>
        <v>0</v>
      </c>
      <c r="J213" s="56">
        <f t="shared" si="93"/>
        <v>179529.81110944683</v>
      </c>
      <c r="K213" s="57">
        <f t="shared" si="94"/>
        <v>1368.6392544782275</v>
      </c>
      <c r="L213" s="57">
        <f t="shared" si="95"/>
        <v>598.43270369815616</v>
      </c>
      <c r="M213" s="58">
        <f t="shared" si="77"/>
        <v>1967.0719581763835</v>
      </c>
      <c r="N213" s="56">
        <f t="shared" si="96"/>
        <v>0</v>
      </c>
      <c r="O213" s="57">
        <f t="shared" si="97"/>
        <v>0</v>
      </c>
      <c r="P213" s="57">
        <f t="shared" si="98"/>
        <v>0</v>
      </c>
      <c r="Q213" s="58">
        <f t="shared" si="78"/>
        <v>0</v>
      </c>
      <c r="R213" s="84">
        <f t="shared" si="99"/>
        <v>239138.1891585968</v>
      </c>
      <c r="S213" s="85">
        <f t="shared" si="100"/>
        <v>1866.8038066041499</v>
      </c>
      <c r="T213" s="86">
        <f t="shared" si="79"/>
        <v>697.48638504590735</v>
      </c>
      <c r="U213" s="87">
        <f t="shared" si="101"/>
        <v>2564.2901916500573</v>
      </c>
      <c r="V213" s="84">
        <f t="shared" si="102"/>
        <v>0</v>
      </c>
      <c r="W213" s="85">
        <f t="shared" si="103"/>
        <v>0</v>
      </c>
      <c r="X213" s="86">
        <f t="shared" si="80"/>
        <v>0</v>
      </c>
      <c r="Y213" s="87">
        <f t="shared" si="104"/>
        <v>0</v>
      </c>
      <c r="Z213" s="101">
        <f t="shared" si="105"/>
        <v>0</v>
      </c>
      <c r="AA213" s="85">
        <f t="shared" si="106"/>
        <v>0</v>
      </c>
      <c r="AB213" s="86">
        <f t="shared" si="81"/>
        <v>0</v>
      </c>
      <c r="AC213" s="87">
        <f t="shared" si="107"/>
        <v>0</v>
      </c>
      <c r="AD213" s="132">
        <f t="shared" si="110"/>
        <v>0</v>
      </c>
      <c r="AE213" s="132">
        <f t="shared" si="82"/>
        <v>0</v>
      </c>
      <c r="AF213" s="132">
        <f t="shared" si="108"/>
        <v>0</v>
      </c>
      <c r="AG213" s="133">
        <f t="shared" si="83"/>
        <v>0</v>
      </c>
      <c r="AH213" s="124">
        <f t="shared" si="109"/>
        <v>0</v>
      </c>
      <c r="AI213" s="125">
        <f t="shared" si="84"/>
        <v>0</v>
      </c>
      <c r="AJ213" s="125">
        <v>0</v>
      </c>
      <c r="AK213" s="126">
        <f t="shared" si="85"/>
        <v>0</v>
      </c>
      <c r="AL213" s="22">
        <f t="shared" si="86"/>
        <v>566048.94885867205</v>
      </c>
      <c r="AM213" s="22">
        <f t="shared" si="86"/>
        <v>4521.75606690735</v>
      </c>
      <c r="AN213" s="22">
        <f t="shared" si="86"/>
        <v>1431.0182916188064</v>
      </c>
      <c r="AO213" s="23">
        <f t="shared" si="74"/>
        <v>5952.774358526156</v>
      </c>
    </row>
    <row r="214" spans="1:41" x14ac:dyDescent="0.25">
      <c r="A214" s="7">
        <v>193</v>
      </c>
      <c r="B214" s="56">
        <f t="shared" si="87"/>
        <v>146094.63558480347</v>
      </c>
      <c r="C214" s="57">
        <f t="shared" si="88"/>
        <v>1287.4921260803121</v>
      </c>
      <c r="D214" s="57">
        <f t="shared" si="89"/>
        <v>133.92008261940319</v>
      </c>
      <c r="E214" s="58">
        <f t="shared" si="75"/>
        <v>1421.4122086997154</v>
      </c>
      <c r="F214" s="56">
        <f t="shared" si="90"/>
        <v>0</v>
      </c>
      <c r="G214" s="57">
        <f t="shared" si="91"/>
        <v>0</v>
      </c>
      <c r="H214" s="57">
        <f t="shared" si="92"/>
        <v>0</v>
      </c>
      <c r="I214" s="58">
        <f t="shared" si="76"/>
        <v>0</v>
      </c>
      <c r="J214" s="56">
        <f t="shared" si="93"/>
        <v>178161.17185496862</v>
      </c>
      <c r="K214" s="57">
        <f t="shared" si="94"/>
        <v>1373.201385326488</v>
      </c>
      <c r="L214" s="57">
        <f t="shared" si="95"/>
        <v>593.87057284989544</v>
      </c>
      <c r="M214" s="58">
        <f t="shared" si="77"/>
        <v>1967.0719581763835</v>
      </c>
      <c r="N214" s="56">
        <f t="shared" si="96"/>
        <v>0</v>
      </c>
      <c r="O214" s="57">
        <f t="shared" si="97"/>
        <v>0</v>
      </c>
      <c r="P214" s="57">
        <f t="shared" si="98"/>
        <v>0</v>
      </c>
      <c r="Q214" s="58">
        <f t="shared" si="78"/>
        <v>0</v>
      </c>
      <c r="R214" s="84">
        <f t="shared" si="99"/>
        <v>237666.83766091266</v>
      </c>
      <c r="S214" s="85">
        <f t="shared" si="100"/>
        <v>1875.3690654584789</v>
      </c>
      <c r="T214" s="86">
        <f t="shared" si="79"/>
        <v>693.19494317766191</v>
      </c>
      <c r="U214" s="87">
        <f t="shared" si="101"/>
        <v>2568.5640086361409</v>
      </c>
      <c r="V214" s="84">
        <f t="shared" si="102"/>
        <v>0</v>
      </c>
      <c r="W214" s="85">
        <f t="shared" si="103"/>
        <v>0</v>
      </c>
      <c r="X214" s="86">
        <f t="shared" si="80"/>
        <v>0</v>
      </c>
      <c r="Y214" s="87">
        <f t="shared" si="104"/>
        <v>0</v>
      </c>
      <c r="Z214" s="101">
        <f t="shared" si="105"/>
        <v>0</v>
      </c>
      <c r="AA214" s="85">
        <f t="shared" si="106"/>
        <v>0</v>
      </c>
      <c r="AB214" s="86">
        <f t="shared" si="81"/>
        <v>0</v>
      </c>
      <c r="AC214" s="87">
        <f t="shared" si="107"/>
        <v>0</v>
      </c>
      <c r="AD214" s="132">
        <f t="shared" si="110"/>
        <v>0</v>
      </c>
      <c r="AE214" s="132">
        <f t="shared" si="82"/>
        <v>0</v>
      </c>
      <c r="AF214" s="132">
        <f t="shared" si="108"/>
        <v>0</v>
      </c>
      <c r="AG214" s="133">
        <f t="shared" si="83"/>
        <v>0</v>
      </c>
      <c r="AH214" s="124">
        <f t="shared" si="109"/>
        <v>0</v>
      </c>
      <c r="AI214" s="125">
        <f t="shared" si="84"/>
        <v>0</v>
      </c>
      <c r="AJ214" s="125">
        <v>0</v>
      </c>
      <c r="AK214" s="126">
        <f t="shared" si="85"/>
        <v>0</v>
      </c>
      <c r="AL214" s="22">
        <f t="shared" si="86"/>
        <v>561922.64510068472</v>
      </c>
      <c r="AM214" s="22">
        <f t="shared" si="86"/>
        <v>4536.062576865279</v>
      </c>
      <c r="AN214" s="22">
        <f t="shared" si="86"/>
        <v>1420.9855986469606</v>
      </c>
      <c r="AO214" s="23">
        <f t="shared" si="86"/>
        <v>5957.0481755122401</v>
      </c>
    </row>
    <row r="215" spans="1:41" x14ac:dyDescent="0.25">
      <c r="A215" s="7">
        <v>194</v>
      </c>
      <c r="B215" s="56">
        <f t="shared" si="87"/>
        <v>144807.14345872315</v>
      </c>
      <c r="C215" s="57">
        <f t="shared" si="88"/>
        <v>1288.6723271958858</v>
      </c>
      <c r="D215" s="57">
        <f t="shared" si="89"/>
        <v>132.73988150382954</v>
      </c>
      <c r="E215" s="58">
        <f t="shared" ref="E215:E278" si="111">IF($A215&gt;C$7,0,C$12)</f>
        <v>1421.4122086997154</v>
      </c>
      <c r="F215" s="56">
        <f t="shared" si="90"/>
        <v>0</v>
      </c>
      <c r="G215" s="57">
        <f t="shared" si="91"/>
        <v>0</v>
      </c>
      <c r="H215" s="57">
        <f t="shared" si="92"/>
        <v>0</v>
      </c>
      <c r="I215" s="58">
        <f t="shared" ref="I215:I278" si="112">IF($A215&gt;G$7,0,G$12)</f>
        <v>0</v>
      </c>
      <c r="J215" s="56">
        <f t="shared" si="93"/>
        <v>176787.97046964214</v>
      </c>
      <c r="K215" s="57">
        <f t="shared" si="94"/>
        <v>1377.7787232775763</v>
      </c>
      <c r="L215" s="57">
        <f t="shared" si="95"/>
        <v>589.29323489880721</v>
      </c>
      <c r="M215" s="58">
        <f t="shared" ref="M215:M278" si="113">IF($A215&gt;K$7,0,K$12)</f>
        <v>1967.0719581763835</v>
      </c>
      <c r="N215" s="56">
        <f t="shared" si="96"/>
        <v>0</v>
      </c>
      <c r="O215" s="57">
        <f t="shared" si="97"/>
        <v>0</v>
      </c>
      <c r="P215" s="57">
        <f t="shared" si="98"/>
        <v>0</v>
      </c>
      <c r="Q215" s="58">
        <f t="shared" ref="Q215:Q278" si="114">IF($A215&gt;O$7,0,O$12)</f>
        <v>0</v>
      </c>
      <c r="R215" s="84">
        <f t="shared" si="99"/>
        <v>236184.45437644661</v>
      </c>
      <c r="S215" s="85">
        <f t="shared" si="100"/>
        <v>1883.9736233858987</v>
      </c>
      <c r="T215" s="86">
        <f t="shared" ref="T215:T278" si="115">R215*S$9</f>
        <v>688.87132526463597</v>
      </c>
      <c r="U215" s="87">
        <f t="shared" si="101"/>
        <v>2572.8449486505347</v>
      </c>
      <c r="V215" s="84">
        <f t="shared" si="102"/>
        <v>0</v>
      </c>
      <c r="W215" s="85">
        <f t="shared" si="103"/>
        <v>0</v>
      </c>
      <c r="X215" s="86">
        <f t="shared" ref="X215:X278" si="116">V215*W$9</f>
        <v>0</v>
      </c>
      <c r="Y215" s="87">
        <f t="shared" si="104"/>
        <v>0</v>
      </c>
      <c r="Z215" s="101">
        <f t="shared" si="105"/>
        <v>0</v>
      </c>
      <c r="AA215" s="85">
        <f t="shared" si="106"/>
        <v>0</v>
      </c>
      <c r="AB215" s="86">
        <f t="shared" ref="AB215:AB278" si="117">Z215*AA$9</f>
        <v>0</v>
      </c>
      <c r="AC215" s="87">
        <f t="shared" si="107"/>
        <v>0</v>
      </c>
      <c r="AD215" s="132">
        <f t="shared" si="110"/>
        <v>0</v>
      </c>
      <c r="AE215" s="132">
        <f t="shared" ref="AE215:AE278" si="118">IF(A215&lt;&gt;AE$7,0,AD215)</f>
        <v>0</v>
      </c>
      <c r="AF215" s="132">
        <f t="shared" si="108"/>
        <v>0</v>
      </c>
      <c r="AG215" s="133">
        <f t="shared" ref="AG215:AG278" si="119">AF215+AE215</f>
        <v>0</v>
      </c>
      <c r="AH215" s="124">
        <f t="shared" si="109"/>
        <v>0</v>
      </c>
      <c r="AI215" s="125">
        <f t="shared" ref="AI215:AI278" si="120">IF($A215=AI$7,$AH215,0)</f>
        <v>0</v>
      </c>
      <c r="AJ215" s="125">
        <v>0</v>
      </c>
      <c r="AK215" s="126">
        <f t="shared" ref="AK215:AK278" si="121">IF(A215=AI$7,AI215,0)</f>
        <v>0</v>
      </c>
      <c r="AL215" s="22">
        <f t="shared" ref="AL215:AO278" si="122">B215+F215+J215+N215+R215+V215+Z215+AD215+AH215</f>
        <v>557779.56830481184</v>
      </c>
      <c r="AM215" s="22">
        <f t="shared" si="122"/>
        <v>4550.4246738593611</v>
      </c>
      <c r="AN215" s="22">
        <f t="shared" si="122"/>
        <v>1410.9044416672727</v>
      </c>
      <c r="AO215" s="23">
        <f t="shared" si="122"/>
        <v>5961.3291155266343</v>
      </c>
    </row>
    <row r="216" spans="1:41" x14ac:dyDescent="0.25">
      <c r="A216" s="7">
        <v>195</v>
      </c>
      <c r="B216" s="56">
        <f t="shared" ref="B216:B279" si="123">B215-C215</f>
        <v>143518.47113152727</v>
      </c>
      <c r="C216" s="57">
        <f t="shared" ref="C216:C279" si="124">E216-D216</f>
        <v>1289.853610162482</v>
      </c>
      <c r="D216" s="57">
        <f t="shared" ref="D216:D279" si="125">C$9*B216</f>
        <v>131.55859853723334</v>
      </c>
      <c r="E216" s="58">
        <f t="shared" si="111"/>
        <v>1421.4122086997154</v>
      </c>
      <c r="F216" s="56">
        <f t="shared" ref="F216:F279" si="126">F215-G215</f>
        <v>0</v>
      </c>
      <c r="G216" s="57">
        <f t="shared" ref="G216:G279" si="127">I216-H216</f>
        <v>0</v>
      </c>
      <c r="H216" s="57">
        <f t="shared" ref="H216:H279" si="128">G$9*F216</f>
        <v>0</v>
      </c>
      <c r="I216" s="58">
        <f t="shared" si="112"/>
        <v>0</v>
      </c>
      <c r="J216" s="56">
        <f t="shared" ref="J216:J279" si="129">J215-K215</f>
        <v>175410.19174636455</v>
      </c>
      <c r="K216" s="57">
        <f t="shared" ref="K216:K279" si="130">M216-L216</f>
        <v>1382.371319021835</v>
      </c>
      <c r="L216" s="57">
        <f t="shared" ref="L216:L279" si="131">K$9*J216</f>
        <v>584.70063915454853</v>
      </c>
      <c r="M216" s="58">
        <f t="shared" si="113"/>
        <v>1967.0719581763835</v>
      </c>
      <c r="N216" s="56">
        <f t="shared" ref="N216:N279" si="132">N215-O215</f>
        <v>0</v>
      </c>
      <c r="O216" s="57">
        <f t="shared" ref="O216:O279" si="133">Q216-P216</f>
        <v>0</v>
      </c>
      <c r="P216" s="57">
        <f t="shared" ref="P216:P279" si="134">O$9*N216</f>
        <v>0</v>
      </c>
      <c r="Q216" s="58">
        <f t="shared" si="114"/>
        <v>0</v>
      </c>
      <c r="R216" s="84">
        <f t="shared" ref="R216:R279" si="135">(R215-S215)*(1+S$11)</f>
        <v>234690.98155431583</v>
      </c>
      <c r="S216" s="85">
        <f t="shared" ref="S216:S279" si="136">IF(R216&gt;1,U216-T216,0)</f>
        <v>1892.6176606981981</v>
      </c>
      <c r="T216" s="86">
        <f t="shared" si="115"/>
        <v>684.51536286675457</v>
      </c>
      <c r="U216" s="87">
        <f t="shared" ref="U216:U279" si="137">IF(R216&lt;1,0,U215*(1+S$11))</f>
        <v>2577.1330235649525</v>
      </c>
      <c r="V216" s="84">
        <f t="shared" ref="V216:V279" si="138">(V215-W215)*(1+W$11)</f>
        <v>0</v>
      </c>
      <c r="W216" s="85">
        <f t="shared" ref="W216:W279" si="139">IF(V216&gt;1,Y216-X216,0)</f>
        <v>0</v>
      </c>
      <c r="X216" s="86">
        <f t="shared" si="116"/>
        <v>0</v>
      </c>
      <c r="Y216" s="87">
        <f t="shared" ref="Y216:Y279" si="140">IF(V216&lt;1,0,Y215*(1+W$11))</f>
        <v>0</v>
      </c>
      <c r="Z216" s="101">
        <f t="shared" ref="Z216:Z279" si="141">(Z215-AA215)*(1+AA$11)</f>
        <v>0</v>
      </c>
      <c r="AA216" s="85">
        <f t="shared" ref="AA216:AA279" si="142">IF(Z216&gt;1,AC216-AB216,0)</f>
        <v>0</v>
      </c>
      <c r="AB216" s="86">
        <f t="shared" si="117"/>
        <v>0</v>
      </c>
      <c r="AC216" s="87">
        <f t="shared" ref="AC216:AC279" si="143">IF(Z216&lt;1,0,AC215*(1+AA$11))</f>
        <v>0</v>
      </c>
      <c r="AD216" s="132">
        <f t="shared" si="110"/>
        <v>0</v>
      </c>
      <c r="AE216" s="132">
        <f t="shared" si="118"/>
        <v>0</v>
      </c>
      <c r="AF216" s="132">
        <f t="shared" ref="AF216:AF279" si="144">IF(A216&lt;=AE$7,AE$9*AD216,0)</f>
        <v>0</v>
      </c>
      <c r="AG216" s="133">
        <f t="shared" si="119"/>
        <v>0</v>
      </c>
      <c r="AH216" s="124">
        <f t="shared" ref="AH216:AH279" si="145">IF(A216&lt;=AI$7,AH215*(1+AI$9)*(1+AI$11),0)</f>
        <v>0</v>
      </c>
      <c r="AI216" s="125">
        <f t="shared" si="120"/>
        <v>0</v>
      </c>
      <c r="AJ216" s="125">
        <v>0</v>
      </c>
      <c r="AK216" s="126">
        <f t="shared" si="121"/>
        <v>0</v>
      </c>
      <c r="AL216" s="22">
        <f t="shared" si="122"/>
        <v>553619.64443220757</v>
      </c>
      <c r="AM216" s="22">
        <f t="shared" si="122"/>
        <v>4564.8425898825153</v>
      </c>
      <c r="AN216" s="22">
        <f t="shared" si="122"/>
        <v>1400.7746005585363</v>
      </c>
      <c r="AO216" s="23">
        <f t="shared" si="122"/>
        <v>5965.6171904410512</v>
      </c>
    </row>
    <row r="217" spans="1:41" x14ac:dyDescent="0.25">
      <c r="A217" s="7">
        <v>196</v>
      </c>
      <c r="B217" s="56">
        <f t="shared" si="123"/>
        <v>142228.61752136479</v>
      </c>
      <c r="C217" s="57">
        <f t="shared" si="124"/>
        <v>1291.0359759717976</v>
      </c>
      <c r="D217" s="57">
        <f t="shared" si="125"/>
        <v>130.37623272791774</v>
      </c>
      <c r="E217" s="58">
        <f t="shared" si="111"/>
        <v>1421.4122086997154</v>
      </c>
      <c r="F217" s="56">
        <f t="shared" si="126"/>
        <v>0</v>
      </c>
      <c r="G217" s="57">
        <f t="shared" si="127"/>
        <v>0</v>
      </c>
      <c r="H217" s="57">
        <f t="shared" si="128"/>
        <v>0</v>
      </c>
      <c r="I217" s="58">
        <f t="shared" si="112"/>
        <v>0</v>
      </c>
      <c r="J217" s="56">
        <f t="shared" si="129"/>
        <v>174027.82042734273</v>
      </c>
      <c r="K217" s="57">
        <f t="shared" si="130"/>
        <v>1386.9792234185743</v>
      </c>
      <c r="L217" s="57">
        <f t="shared" si="131"/>
        <v>580.09273475780913</v>
      </c>
      <c r="M217" s="58">
        <f t="shared" si="113"/>
        <v>1967.0719581763835</v>
      </c>
      <c r="N217" s="56">
        <f t="shared" si="132"/>
        <v>0</v>
      </c>
      <c r="O217" s="57">
        <f t="shared" si="133"/>
        <v>0</v>
      </c>
      <c r="P217" s="57">
        <f t="shared" si="134"/>
        <v>0</v>
      </c>
      <c r="Q217" s="58">
        <f t="shared" si="114"/>
        <v>0</v>
      </c>
      <c r="R217" s="84">
        <f t="shared" si="135"/>
        <v>233186.36116677368</v>
      </c>
      <c r="S217" s="85">
        <f t="shared" si="136"/>
        <v>1901.3013585344711</v>
      </c>
      <c r="T217" s="86">
        <f t="shared" si="115"/>
        <v>680.12688673642333</v>
      </c>
      <c r="U217" s="87">
        <f t="shared" si="137"/>
        <v>2581.4282452708944</v>
      </c>
      <c r="V217" s="84">
        <f t="shared" si="138"/>
        <v>0</v>
      </c>
      <c r="W217" s="85">
        <f t="shared" si="139"/>
        <v>0</v>
      </c>
      <c r="X217" s="86">
        <f t="shared" si="116"/>
        <v>0</v>
      </c>
      <c r="Y217" s="87">
        <f t="shared" si="140"/>
        <v>0</v>
      </c>
      <c r="Z217" s="101">
        <f t="shared" si="141"/>
        <v>0</v>
      </c>
      <c r="AA217" s="85">
        <f t="shared" si="142"/>
        <v>0</v>
      </c>
      <c r="AB217" s="86">
        <f t="shared" si="117"/>
        <v>0</v>
      </c>
      <c r="AC217" s="87">
        <f t="shared" si="143"/>
        <v>0</v>
      </c>
      <c r="AD217" s="132">
        <f t="shared" ref="AD217:AD280" si="146">IF(A217&lt;=AE$7,(1+AE$11)*AD216,0)</f>
        <v>0</v>
      </c>
      <c r="AE217" s="132">
        <f t="shared" si="118"/>
        <v>0</v>
      </c>
      <c r="AF217" s="132">
        <f t="shared" si="144"/>
        <v>0</v>
      </c>
      <c r="AG217" s="133">
        <f t="shared" si="119"/>
        <v>0</v>
      </c>
      <c r="AH217" s="124">
        <f t="shared" si="145"/>
        <v>0</v>
      </c>
      <c r="AI217" s="125">
        <f t="shared" si="120"/>
        <v>0</v>
      </c>
      <c r="AJ217" s="125">
        <v>0</v>
      </c>
      <c r="AK217" s="126">
        <f t="shared" si="121"/>
        <v>0</v>
      </c>
      <c r="AL217" s="22">
        <f t="shared" si="122"/>
        <v>549442.7991154812</v>
      </c>
      <c r="AM217" s="22">
        <f t="shared" si="122"/>
        <v>4579.3165579248434</v>
      </c>
      <c r="AN217" s="22">
        <f t="shared" si="122"/>
        <v>1390.5958542221501</v>
      </c>
      <c r="AO217" s="23">
        <f t="shared" si="122"/>
        <v>5969.912412146994</v>
      </c>
    </row>
    <row r="218" spans="1:41" x14ac:dyDescent="0.25">
      <c r="A218" s="7">
        <v>197</v>
      </c>
      <c r="B218" s="56">
        <f t="shared" si="123"/>
        <v>140937.58154539298</v>
      </c>
      <c r="C218" s="57">
        <f t="shared" si="124"/>
        <v>1292.2194256164385</v>
      </c>
      <c r="D218" s="57">
        <f t="shared" si="125"/>
        <v>129.19278308327691</v>
      </c>
      <c r="E218" s="58">
        <f t="shared" si="111"/>
        <v>1421.4122086997154</v>
      </c>
      <c r="F218" s="56">
        <f t="shared" si="126"/>
        <v>0</v>
      </c>
      <c r="G218" s="57">
        <f t="shared" si="127"/>
        <v>0</v>
      </c>
      <c r="H218" s="57">
        <f t="shared" si="128"/>
        <v>0</v>
      </c>
      <c r="I218" s="58">
        <f t="shared" si="112"/>
        <v>0</v>
      </c>
      <c r="J218" s="56">
        <f t="shared" si="129"/>
        <v>172640.84120392415</v>
      </c>
      <c r="K218" s="57">
        <f t="shared" si="130"/>
        <v>1391.6024874966363</v>
      </c>
      <c r="L218" s="57">
        <f t="shared" si="131"/>
        <v>575.46947067974725</v>
      </c>
      <c r="M218" s="58">
        <f t="shared" si="113"/>
        <v>1967.0719581763835</v>
      </c>
      <c r="N218" s="56">
        <f t="shared" si="132"/>
        <v>0</v>
      </c>
      <c r="O218" s="57">
        <f t="shared" si="133"/>
        <v>0</v>
      </c>
      <c r="P218" s="57">
        <f t="shared" si="134"/>
        <v>0</v>
      </c>
      <c r="Q218" s="58">
        <f t="shared" si="114"/>
        <v>0</v>
      </c>
      <c r="R218" s="84">
        <f t="shared" si="135"/>
        <v>231670.53490791965</v>
      </c>
      <c r="S218" s="85">
        <f t="shared" si="136"/>
        <v>1910.0248988649137</v>
      </c>
      <c r="T218" s="86">
        <f t="shared" si="115"/>
        <v>675.70572681476563</v>
      </c>
      <c r="U218" s="87">
        <f t="shared" si="137"/>
        <v>2585.7306256796792</v>
      </c>
      <c r="V218" s="84">
        <f t="shared" si="138"/>
        <v>0</v>
      </c>
      <c r="W218" s="85">
        <f t="shared" si="139"/>
        <v>0</v>
      </c>
      <c r="X218" s="86">
        <f t="shared" si="116"/>
        <v>0</v>
      </c>
      <c r="Y218" s="87">
        <f t="shared" si="140"/>
        <v>0</v>
      </c>
      <c r="Z218" s="101">
        <f t="shared" si="141"/>
        <v>0</v>
      </c>
      <c r="AA218" s="85">
        <f t="shared" si="142"/>
        <v>0</v>
      </c>
      <c r="AB218" s="86">
        <f t="shared" si="117"/>
        <v>0</v>
      </c>
      <c r="AC218" s="87">
        <f t="shared" si="143"/>
        <v>0</v>
      </c>
      <c r="AD218" s="132">
        <f t="shared" si="146"/>
        <v>0</v>
      </c>
      <c r="AE218" s="132">
        <f t="shared" si="118"/>
        <v>0</v>
      </c>
      <c r="AF218" s="132">
        <f t="shared" si="144"/>
        <v>0</v>
      </c>
      <c r="AG218" s="133">
        <f t="shared" si="119"/>
        <v>0</v>
      </c>
      <c r="AH218" s="124">
        <f t="shared" si="145"/>
        <v>0</v>
      </c>
      <c r="AI218" s="125">
        <f t="shared" si="120"/>
        <v>0</v>
      </c>
      <c r="AJ218" s="125">
        <v>0</v>
      </c>
      <c r="AK218" s="126">
        <f t="shared" si="121"/>
        <v>0</v>
      </c>
      <c r="AL218" s="22">
        <f t="shared" si="122"/>
        <v>545248.95765723684</v>
      </c>
      <c r="AM218" s="22">
        <f t="shared" si="122"/>
        <v>4593.8468119779882</v>
      </c>
      <c r="AN218" s="22">
        <f t="shared" si="122"/>
        <v>1380.3679805777897</v>
      </c>
      <c r="AO218" s="23">
        <f t="shared" si="122"/>
        <v>5974.2147925557783</v>
      </c>
    </row>
    <row r="219" spans="1:41" x14ac:dyDescent="0.25">
      <c r="A219" s="7">
        <v>198</v>
      </c>
      <c r="B219" s="56">
        <f t="shared" si="123"/>
        <v>139645.36211977655</v>
      </c>
      <c r="C219" s="57">
        <f t="shared" si="124"/>
        <v>1293.4039600899202</v>
      </c>
      <c r="D219" s="57">
        <f t="shared" si="125"/>
        <v>128.00824860979517</v>
      </c>
      <c r="E219" s="58">
        <f t="shared" si="111"/>
        <v>1421.4122086997154</v>
      </c>
      <c r="F219" s="56">
        <f t="shared" si="126"/>
        <v>0</v>
      </c>
      <c r="G219" s="57">
        <f t="shared" si="127"/>
        <v>0</v>
      </c>
      <c r="H219" s="57">
        <f t="shared" si="128"/>
        <v>0</v>
      </c>
      <c r="I219" s="58">
        <f t="shared" si="112"/>
        <v>0</v>
      </c>
      <c r="J219" s="56">
        <f t="shared" si="129"/>
        <v>171249.23871642753</v>
      </c>
      <c r="K219" s="57">
        <f t="shared" si="130"/>
        <v>1396.2411624549584</v>
      </c>
      <c r="L219" s="57">
        <f t="shared" si="131"/>
        <v>570.83079572142515</v>
      </c>
      <c r="M219" s="58">
        <f t="shared" si="113"/>
        <v>1967.0719581763835</v>
      </c>
      <c r="N219" s="56">
        <f t="shared" si="132"/>
        <v>0</v>
      </c>
      <c r="O219" s="57">
        <f t="shared" si="133"/>
        <v>0</v>
      </c>
      <c r="P219" s="57">
        <f t="shared" si="134"/>
        <v>0</v>
      </c>
      <c r="Q219" s="58">
        <f t="shared" si="114"/>
        <v>0</v>
      </c>
      <c r="R219" s="84">
        <f t="shared" si="135"/>
        <v>230143.44419240317</v>
      </c>
      <c r="S219" s="85">
        <f t="shared" si="136"/>
        <v>1918.7884644946362</v>
      </c>
      <c r="T219" s="86">
        <f t="shared" si="115"/>
        <v>671.25171222784263</v>
      </c>
      <c r="U219" s="87">
        <f t="shared" si="137"/>
        <v>2590.0401767224789</v>
      </c>
      <c r="V219" s="84">
        <f t="shared" si="138"/>
        <v>0</v>
      </c>
      <c r="W219" s="85">
        <f t="shared" si="139"/>
        <v>0</v>
      </c>
      <c r="X219" s="86">
        <f t="shared" si="116"/>
        <v>0</v>
      </c>
      <c r="Y219" s="87">
        <f t="shared" si="140"/>
        <v>0</v>
      </c>
      <c r="Z219" s="101">
        <f t="shared" si="141"/>
        <v>0</v>
      </c>
      <c r="AA219" s="85">
        <f t="shared" si="142"/>
        <v>0</v>
      </c>
      <c r="AB219" s="86">
        <f t="shared" si="117"/>
        <v>0</v>
      </c>
      <c r="AC219" s="87">
        <f t="shared" si="143"/>
        <v>0</v>
      </c>
      <c r="AD219" s="132">
        <f t="shared" si="146"/>
        <v>0</v>
      </c>
      <c r="AE219" s="132">
        <f t="shared" si="118"/>
        <v>0</v>
      </c>
      <c r="AF219" s="132">
        <f t="shared" si="144"/>
        <v>0</v>
      </c>
      <c r="AG219" s="133">
        <f t="shared" si="119"/>
        <v>0</v>
      </c>
      <c r="AH219" s="124">
        <f t="shared" si="145"/>
        <v>0</v>
      </c>
      <c r="AI219" s="125">
        <f t="shared" si="120"/>
        <v>0</v>
      </c>
      <c r="AJ219" s="125">
        <v>0</v>
      </c>
      <c r="AK219" s="126">
        <f t="shared" si="121"/>
        <v>0</v>
      </c>
      <c r="AL219" s="22">
        <f t="shared" si="122"/>
        <v>541038.04502860724</v>
      </c>
      <c r="AM219" s="22">
        <f t="shared" si="122"/>
        <v>4608.4335870395153</v>
      </c>
      <c r="AN219" s="22">
        <f t="shared" si="122"/>
        <v>1370.0907565590628</v>
      </c>
      <c r="AO219" s="23">
        <f t="shared" si="122"/>
        <v>5978.5243435985776</v>
      </c>
    </row>
    <row r="220" spans="1:41" x14ac:dyDescent="0.25">
      <c r="A220" s="7">
        <v>199</v>
      </c>
      <c r="B220" s="56">
        <f t="shared" si="123"/>
        <v>138351.95815968662</v>
      </c>
      <c r="C220" s="57">
        <f t="shared" si="124"/>
        <v>1294.5895803866692</v>
      </c>
      <c r="D220" s="57">
        <f t="shared" si="125"/>
        <v>126.82262831304607</v>
      </c>
      <c r="E220" s="58">
        <f t="shared" si="111"/>
        <v>1421.4122086997154</v>
      </c>
      <c r="F220" s="56">
        <f t="shared" si="126"/>
        <v>0</v>
      </c>
      <c r="G220" s="57">
        <f t="shared" si="127"/>
        <v>0</v>
      </c>
      <c r="H220" s="57">
        <f t="shared" si="128"/>
        <v>0</v>
      </c>
      <c r="I220" s="58">
        <f t="shared" si="112"/>
        <v>0</v>
      </c>
      <c r="J220" s="56">
        <f t="shared" si="129"/>
        <v>169852.99755397256</v>
      </c>
      <c r="K220" s="57">
        <f t="shared" si="130"/>
        <v>1400.8952996631415</v>
      </c>
      <c r="L220" s="57">
        <f t="shared" si="131"/>
        <v>566.17665851324193</v>
      </c>
      <c r="M220" s="58">
        <f t="shared" si="113"/>
        <v>1967.0719581763835</v>
      </c>
      <c r="N220" s="56">
        <f t="shared" si="132"/>
        <v>0</v>
      </c>
      <c r="O220" s="57">
        <f t="shared" si="133"/>
        <v>0</v>
      </c>
      <c r="P220" s="57">
        <f t="shared" si="134"/>
        <v>0</v>
      </c>
      <c r="Q220" s="58">
        <f t="shared" si="114"/>
        <v>0</v>
      </c>
      <c r="R220" s="84">
        <f t="shared" si="135"/>
        <v>228605.03015412172</v>
      </c>
      <c r="S220" s="85">
        <f t="shared" si="136"/>
        <v>1927.5922390674946</v>
      </c>
      <c r="T220" s="86">
        <f t="shared" si="115"/>
        <v>666.76467128285503</v>
      </c>
      <c r="U220" s="87">
        <f t="shared" si="137"/>
        <v>2594.3569103503496</v>
      </c>
      <c r="V220" s="84">
        <f t="shared" si="138"/>
        <v>0</v>
      </c>
      <c r="W220" s="85">
        <f t="shared" si="139"/>
        <v>0</v>
      </c>
      <c r="X220" s="86">
        <f t="shared" si="116"/>
        <v>0</v>
      </c>
      <c r="Y220" s="87">
        <f t="shared" si="140"/>
        <v>0</v>
      </c>
      <c r="Z220" s="101">
        <f t="shared" si="141"/>
        <v>0</v>
      </c>
      <c r="AA220" s="85">
        <f t="shared" si="142"/>
        <v>0</v>
      </c>
      <c r="AB220" s="86">
        <f t="shared" si="117"/>
        <v>0</v>
      </c>
      <c r="AC220" s="87">
        <f t="shared" si="143"/>
        <v>0</v>
      </c>
      <c r="AD220" s="132">
        <f t="shared" si="146"/>
        <v>0</v>
      </c>
      <c r="AE220" s="132">
        <f t="shared" si="118"/>
        <v>0</v>
      </c>
      <c r="AF220" s="132">
        <f t="shared" si="144"/>
        <v>0</v>
      </c>
      <c r="AG220" s="133">
        <f t="shared" si="119"/>
        <v>0</v>
      </c>
      <c r="AH220" s="124">
        <f t="shared" si="145"/>
        <v>0</v>
      </c>
      <c r="AI220" s="125">
        <f t="shared" si="120"/>
        <v>0</v>
      </c>
      <c r="AJ220" s="125">
        <v>0</v>
      </c>
      <c r="AK220" s="126">
        <f t="shared" si="121"/>
        <v>0</v>
      </c>
      <c r="AL220" s="22">
        <f t="shared" si="122"/>
        <v>536809.98586778087</v>
      </c>
      <c r="AM220" s="22">
        <f t="shared" si="122"/>
        <v>4623.0771191173053</v>
      </c>
      <c r="AN220" s="22">
        <f t="shared" si="122"/>
        <v>1359.763958109143</v>
      </c>
      <c r="AO220" s="23">
        <f t="shared" si="122"/>
        <v>5982.8410772264488</v>
      </c>
    </row>
    <row r="221" spans="1:41" x14ac:dyDescent="0.25">
      <c r="A221" s="7">
        <v>200</v>
      </c>
      <c r="B221" s="56">
        <f t="shared" si="123"/>
        <v>137057.36857929995</v>
      </c>
      <c r="C221" s="57">
        <f t="shared" si="124"/>
        <v>1295.7762875020237</v>
      </c>
      <c r="D221" s="57">
        <f t="shared" si="125"/>
        <v>125.63592119769162</v>
      </c>
      <c r="E221" s="58">
        <f t="shared" si="111"/>
        <v>1421.4122086997154</v>
      </c>
      <c r="F221" s="56">
        <f t="shared" si="126"/>
        <v>0</v>
      </c>
      <c r="G221" s="57">
        <f t="shared" si="127"/>
        <v>0</v>
      </c>
      <c r="H221" s="57">
        <f t="shared" si="128"/>
        <v>0</v>
      </c>
      <c r="I221" s="58">
        <f t="shared" si="112"/>
        <v>0</v>
      </c>
      <c r="J221" s="56">
        <f t="shared" si="129"/>
        <v>168452.1022543094</v>
      </c>
      <c r="K221" s="57">
        <f t="shared" si="130"/>
        <v>1405.5649506620189</v>
      </c>
      <c r="L221" s="57">
        <f t="shared" si="131"/>
        <v>561.50700751436466</v>
      </c>
      <c r="M221" s="58">
        <f t="shared" si="113"/>
        <v>1967.0719581763835</v>
      </c>
      <c r="N221" s="56">
        <f t="shared" si="132"/>
        <v>0</v>
      </c>
      <c r="O221" s="57">
        <f t="shared" si="133"/>
        <v>0</v>
      </c>
      <c r="P221" s="57">
        <f t="shared" si="134"/>
        <v>0</v>
      </c>
      <c r="Q221" s="58">
        <f t="shared" si="114"/>
        <v>0</v>
      </c>
      <c r="R221" s="84">
        <f t="shared" si="135"/>
        <v>227055.23364491266</v>
      </c>
      <c r="S221" s="85">
        <f t="shared" si="136"/>
        <v>1936.4364070699385</v>
      </c>
      <c r="T221" s="86">
        <f t="shared" si="115"/>
        <v>662.24443146432861</v>
      </c>
      <c r="U221" s="87">
        <f t="shared" si="137"/>
        <v>2598.680838534267</v>
      </c>
      <c r="V221" s="84">
        <f t="shared" si="138"/>
        <v>0</v>
      </c>
      <c r="W221" s="85">
        <f t="shared" si="139"/>
        <v>0</v>
      </c>
      <c r="X221" s="86">
        <f t="shared" si="116"/>
        <v>0</v>
      </c>
      <c r="Y221" s="87">
        <f t="shared" si="140"/>
        <v>0</v>
      </c>
      <c r="Z221" s="101">
        <f t="shared" si="141"/>
        <v>0</v>
      </c>
      <c r="AA221" s="85">
        <f t="shared" si="142"/>
        <v>0</v>
      </c>
      <c r="AB221" s="86">
        <f t="shared" si="117"/>
        <v>0</v>
      </c>
      <c r="AC221" s="87">
        <f t="shared" si="143"/>
        <v>0</v>
      </c>
      <c r="AD221" s="132">
        <f t="shared" si="146"/>
        <v>0</v>
      </c>
      <c r="AE221" s="132">
        <f t="shared" si="118"/>
        <v>0</v>
      </c>
      <c r="AF221" s="132">
        <f t="shared" si="144"/>
        <v>0</v>
      </c>
      <c r="AG221" s="133">
        <f t="shared" si="119"/>
        <v>0</v>
      </c>
      <c r="AH221" s="124">
        <f t="shared" si="145"/>
        <v>0</v>
      </c>
      <c r="AI221" s="125">
        <f t="shared" si="120"/>
        <v>0</v>
      </c>
      <c r="AJ221" s="125">
        <v>0</v>
      </c>
      <c r="AK221" s="126">
        <f t="shared" si="121"/>
        <v>0</v>
      </c>
      <c r="AL221" s="22">
        <f t="shared" si="122"/>
        <v>532564.70447852206</v>
      </c>
      <c r="AM221" s="22">
        <f t="shared" si="122"/>
        <v>4637.7776452339813</v>
      </c>
      <c r="AN221" s="22">
        <f t="shared" si="122"/>
        <v>1349.3873601763848</v>
      </c>
      <c r="AO221" s="23">
        <f t="shared" si="122"/>
        <v>5987.1650054103666</v>
      </c>
    </row>
    <row r="222" spans="1:41" x14ac:dyDescent="0.25">
      <c r="A222" s="7">
        <v>201</v>
      </c>
      <c r="B222" s="56">
        <f t="shared" si="123"/>
        <v>135761.59229179792</v>
      </c>
      <c r="C222" s="57">
        <f t="shared" si="124"/>
        <v>1296.9640824322339</v>
      </c>
      <c r="D222" s="57">
        <f t="shared" si="125"/>
        <v>124.44812626748143</v>
      </c>
      <c r="E222" s="58">
        <f t="shared" si="111"/>
        <v>1421.4122086997154</v>
      </c>
      <c r="F222" s="56">
        <f t="shared" si="126"/>
        <v>0</v>
      </c>
      <c r="G222" s="57">
        <f t="shared" si="127"/>
        <v>0</v>
      </c>
      <c r="H222" s="57">
        <f t="shared" si="128"/>
        <v>0</v>
      </c>
      <c r="I222" s="58">
        <f t="shared" si="112"/>
        <v>0</v>
      </c>
      <c r="J222" s="56">
        <f t="shared" si="129"/>
        <v>167046.53730364738</v>
      </c>
      <c r="K222" s="57">
        <f t="shared" si="130"/>
        <v>1410.2501671642256</v>
      </c>
      <c r="L222" s="57">
        <f t="shared" si="131"/>
        <v>556.82179101215797</v>
      </c>
      <c r="M222" s="58">
        <f t="shared" si="113"/>
        <v>1967.0719581763835</v>
      </c>
      <c r="N222" s="56">
        <f t="shared" si="132"/>
        <v>0</v>
      </c>
      <c r="O222" s="57">
        <f t="shared" si="133"/>
        <v>0</v>
      </c>
      <c r="P222" s="57">
        <f t="shared" si="134"/>
        <v>0</v>
      </c>
      <c r="Q222" s="58">
        <f t="shared" si="114"/>
        <v>0</v>
      </c>
      <c r="R222" s="84">
        <f t="shared" si="135"/>
        <v>225493.99523323914</v>
      </c>
      <c r="S222" s="85">
        <f t="shared" si="136"/>
        <v>1945.3211538348764</v>
      </c>
      <c r="T222" s="86">
        <f t="shared" si="115"/>
        <v>657.69081943028084</v>
      </c>
      <c r="U222" s="87">
        <f t="shared" si="137"/>
        <v>2603.0119732651574</v>
      </c>
      <c r="V222" s="84">
        <f t="shared" si="138"/>
        <v>0</v>
      </c>
      <c r="W222" s="85">
        <f t="shared" si="139"/>
        <v>0</v>
      </c>
      <c r="X222" s="86">
        <f t="shared" si="116"/>
        <v>0</v>
      </c>
      <c r="Y222" s="87">
        <f t="shared" si="140"/>
        <v>0</v>
      </c>
      <c r="Z222" s="101">
        <f t="shared" si="141"/>
        <v>0</v>
      </c>
      <c r="AA222" s="85">
        <f t="shared" si="142"/>
        <v>0</v>
      </c>
      <c r="AB222" s="86">
        <f t="shared" si="117"/>
        <v>0</v>
      </c>
      <c r="AC222" s="87">
        <f t="shared" si="143"/>
        <v>0</v>
      </c>
      <c r="AD222" s="132">
        <f t="shared" si="146"/>
        <v>0</v>
      </c>
      <c r="AE222" s="132">
        <f t="shared" si="118"/>
        <v>0</v>
      </c>
      <c r="AF222" s="132">
        <f t="shared" si="144"/>
        <v>0</v>
      </c>
      <c r="AG222" s="133">
        <f t="shared" si="119"/>
        <v>0</v>
      </c>
      <c r="AH222" s="124">
        <f t="shared" si="145"/>
        <v>0</v>
      </c>
      <c r="AI222" s="125">
        <f t="shared" si="120"/>
        <v>0</v>
      </c>
      <c r="AJ222" s="125">
        <v>0</v>
      </c>
      <c r="AK222" s="126">
        <f t="shared" si="121"/>
        <v>0</v>
      </c>
      <c r="AL222" s="22">
        <f t="shared" si="122"/>
        <v>528302.12482868438</v>
      </c>
      <c r="AM222" s="22">
        <f t="shared" si="122"/>
        <v>4652.5354034313359</v>
      </c>
      <c r="AN222" s="22">
        <f t="shared" si="122"/>
        <v>1338.9607367099202</v>
      </c>
      <c r="AO222" s="23">
        <f t="shared" si="122"/>
        <v>5991.4961401412565</v>
      </c>
    </row>
    <row r="223" spans="1:41" x14ac:dyDescent="0.25">
      <c r="A223" s="7">
        <v>202</v>
      </c>
      <c r="B223" s="56">
        <f t="shared" si="123"/>
        <v>134464.62820936568</v>
      </c>
      <c r="C223" s="57">
        <f t="shared" si="124"/>
        <v>1298.1529661744635</v>
      </c>
      <c r="D223" s="57">
        <f t="shared" si="125"/>
        <v>123.25924252525186</v>
      </c>
      <c r="E223" s="58">
        <f t="shared" si="111"/>
        <v>1421.4122086997154</v>
      </c>
      <c r="F223" s="56">
        <f t="shared" si="126"/>
        <v>0</v>
      </c>
      <c r="G223" s="57">
        <f t="shared" si="127"/>
        <v>0</v>
      </c>
      <c r="H223" s="57">
        <f t="shared" si="128"/>
        <v>0</v>
      </c>
      <c r="I223" s="58">
        <f t="shared" si="112"/>
        <v>0</v>
      </c>
      <c r="J223" s="56">
        <f t="shared" si="129"/>
        <v>165636.28713648315</v>
      </c>
      <c r="K223" s="57">
        <f t="shared" si="130"/>
        <v>1414.9510010547729</v>
      </c>
      <c r="L223" s="57">
        <f t="shared" si="131"/>
        <v>552.12095712161056</v>
      </c>
      <c r="M223" s="58">
        <f t="shared" si="113"/>
        <v>1967.0719581763835</v>
      </c>
      <c r="N223" s="56">
        <f t="shared" si="132"/>
        <v>0</v>
      </c>
      <c r="O223" s="57">
        <f t="shared" si="133"/>
        <v>0</v>
      </c>
      <c r="P223" s="57">
        <f t="shared" si="134"/>
        <v>0</v>
      </c>
      <c r="Q223" s="58">
        <f t="shared" si="114"/>
        <v>0</v>
      </c>
      <c r="R223" s="84">
        <f t="shared" si="135"/>
        <v>223921.25520286994</v>
      </c>
      <c r="S223" s="85">
        <f t="shared" si="136"/>
        <v>1954.2466655455623</v>
      </c>
      <c r="T223" s="86">
        <f t="shared" si="115"/>
        <v>653.10366100837075</v>
      </c>
      <c r="U223" s="87">
        <f t="shared" si="137"/>
        <v>2607.350326553933</v>
      </c>
      <c r="V223" s="84">
        <f t="shared" si="138"/>
        <v>0</v>
      </c>
      <c r="W223" s="85">
        <f t="shared" si="139"/>
        <v>0</v>
      </c>
      <c r="X223" s="86">
        <f t="shared" si="116"/>
        <v>0</v>
      </c>
      <c r="Y223" s="87">
        <f t="shared" si="140"/>
        <v>0</v>
      </c>
      <c r="Z223" s="101">
        <f t="shared" si="141"/>
        <v>0</v>
      </c>
      <c r="AA223" s="85">
        <f t="shared" si="142"/>
        <v>0</v>
      </c>
      <c r="AB223" s="86">
        <f t="shared" si="117"/>
        <v>0</v>
      </c>
      <c r="AC223" s="87">
        <f t="shared" si="143"/>
        <v>0</v>
      </c>
      <c r="AD223" s="132">
        <f t="shared" si="146"/>
        <v>0</v>
      </c>
      <c r="AE223" s="132">
        <f t="shared" si="118"/>
        <v>0</v>
      </c>
      <c r="AF223" s="132">
        <f t="shared" si="144"/>
        <v>0</v>
      </c>
      <c r="AG223" s="133">
        <f t="shared" si="119"/>
        <v>0</v>
      </c>
      <c r="AH223" s="124">
        <f t="shared" si="145"/>
        <v>0</v>
      </c>
      <c r="AI223" s="125">
        <f t="shared" si="120"/>
        <v>0</v>
      </c>
      <c r="AJ223" s="125">
        <v>0</v>
      </c>
      <c r="AK223" s="126">
        <f t="shared" si="121"/>
        <v>0</v>
      </c>
      <c r="AL223" s="22">
        <f t="shared" si="122"/>
        <v>524022.17054871877</v>
      </c>
      <c r="AM223" s="22">
        <f t="shared" si="122"/>
        <v>4667.3506327747982</v>
      </c>
      <c r="AN223" s="22">
        <f t="shared" si="122"/>
        <v>1328.483860655233</v>
      </c>
      <c r="AO223" s="23">
        <f t="shared" si="122"/>
        <v>5995.8344934300321</v>
      </c>
    </row>
    <row r="224" spans="1:41" x14ac:dyDescent="0.25">
      <c r="A224" s="7">
        <v>203</v>
      </c>
      <c r="B224" s="56">
        <f t="shared" si="123"/>
        <v>133166.47524319121</v>
      </c>
      <c r="C224" s="57">
        <f t="shared" si="124"/>
        <v>1299.3429397267901</v>
      </c>
      <c r="D224" s="57">
        <f t="shared" si="125"/>
        <v>122.06926897292527</v>
      </c>
      <c r="E224" s="58">
        <f t="shared" si="111"/>
        <v>1421.4122086997154</v>
      </c>
      <c r="F224" s="56">
        <f t="shared" si="126"/>
        <v>0</v>
      </c>
      <c r="G224" s="57">
        <f t="shared" si="127"/>
        <v>0</v>
      </c>
      <c r="H224" s="57">
        <f t="shared" si="128"/>
        <v>0</v>
      </c>
      <c r="I224" s="58">
        <f t="shared" si="112"/>
        <v>0</v>
      </c>
      <c r="J224" s="56">
        <f t="shared" si="129"/>
        <v>164221.33613542837</v>
      </c>
      <c r="K224" s="57">
        <f t="shared" si="130"/>
        <v>1419.6675043916223</v>
      </c>
      <c r="L224" s="57">
        <f t="shared" si="131"/>
        <v>547.40445378476124</v>
      </c>
      <c r="M224" s="58">
        <f t="shared" si="113"/>
        <v>1967.0719581763835</v>
      </c>
      <c r="N224" s="56">
        <f t="shared" si="132"/>
        <v>0</v>
      </c>
      <c r="O224" s="57">
        <f t="shared" si="133"/>
        <v>0</v>
      </c>
      <c r="P224" s="57">
        <f t="shared" si="134"/>
        <v>0</v>
      </c>
      <c r="Q224" s="58">
        <f t="shared" si="114"/>
        <v>0</v>
      </c>
      <c r="R224" s="84">
        <f t="shared" si="135"/>
        <v>222336.95355155325</v>
      </c>
      <c r="S224" s="85">
        <f t="shared" si="136"/>
        <v>1963.2131292394924</v>
      </c>
      <c r="T224" s="86">
        <f t="shared" si="115"/>
        <v>648.4827811920303</v>
      </c>
      <c r="U224" s="87">
        <f t="shared" si="137"/>
        <v>2611.6959104315229</v>
      </c>
      <c r="V224" s="84">
        <f t="shared" si="138"/>
        <v>0</v>
      </c>
      <c r="W224" s="85">
        <f t="shared" si="139"/>
        <v>0</v>
      </c>
      <c r="X224" s="86">
        <f t="shared" si="116"/>
        <v>0</v>
      </c>
      <c r="Y224" s="87">
        <f t="shared" si="140"/>
        <v>0</v>
      </c>
      <c r="Z224" s="101">
        <f t="shared" si="141"/>
        <v>0</v>
      </c>
      <c r="AA224" s="85">
        <f t="shared" si="142"/>
        <v>0</v>
      </c>
      <c r="AB224" s="86">
        <f t="shared" si="117"/>
        <v>0</v>
      </c>
      <c r="AC224" s="87">
        <f t="shared" si="143"/>
        <v>0</v>
      </c>
      <c r="AD224" s="132">
        <f t="shared" si="146"/>
        <v>0</v>
      </c>
      <c r="AE224" s="132">
        <f t="shared" si="118"/>
        <v>0</v>
      </c>
      <c r="AF224" s="132">
        <f t="shared" si="144"/>
        <v>0</v>
      </c>
      <c r="AG224" s="133">
        <f t="shared" si="119"/>
        <v>0</v>
      </c>
      <c r="AH224" s="124">
        <f t="shared" si="145"/>
        <v>0</v>
      </c>
      <c r="AI224" s="125">
        <f t="shared" si="120"/>
        <v>0</v>
      </c>
      <c r="AJ224" s="125">
        <v>0</v>
      </c>
      <c r="AK224" s="126">
        <f t="shared" si="121"/>
        <v>0</v>
      </c>
      <c r="AL224" s="22">
        <f t="shared" si="122"/>
        <v>519724.76493017282</v>
      </c>
      <c r="AM224" s="22">
        <f t="shared" si="122"/>
        <v>4682.2235733579046</v>
      </c>
      <c r="AN224" s="22">
        <f t="shared" si="122"/>
        <v>1317.956503949717</v>
      </c>
      <c r="AO224" s="23">
        <f t="shared" si="122"/>
        <v>6000.180077307622</v>
      </c>
    </row>
    <row r="225" spans="1:41" x14ac:dyDescent="0.25">
      <c r="A225" s="7">
        <v>204</v>
      </c>
      <c r="B225" s="56">
        <f t="shared" si="123"/>
        <v>131867.1323034644</v>
      </c>
      <c r="C225" s="57">
        <f t="shared" si="124"/>
        <v>1300.5340040882063</v>
      </c>
      <c r="D225" s="57">
        <f t="shared" si="125"/>
        <v>120.87820461150903</v>
      </c>
      <c r="E225" s="58">
        <f t="shared" si="111"/>
        <v>1421.4122086997154</v>
      </c>
      <c r="F225" s="56">
        <f t="shared" si="126"/>
        <v>0</v>
      </c>
      <c r="G225" s="57">
        <f t="shared" si="127"/>
        <v>0</v>
      </c>
      <c r="H225" s="57">
        <f t="shared" si="128"/>
        <v>0</v>
      </c>
      <c r="I225" s="58">
        <f t="shared" si="112"/>
        <v>0</v>
      </c>
      <c r="J225" s="56">
        <f t="shared" si="129"/>
        <v>162801.66863103674</v>
      </c>
      <c r="K225" s="57">
        <f t="shared" si="130"/>
        <v>1424.399729406261</v>
      </c>
      <c r="L225" s="57">
        <f t="shared" si="131"/>
        <v>542.6722287701225</v>
      </c>
      <c r="M225" s="58">
        <f t="shared" si="113"/>
        <v>1967.0719581763835</v>
      </c>
      <c r="N225" s="56">
        <f t="shared" si="132"/>
        <v>0</v>
      </c>
      <c r="O225" s="57">
        <f t="shared" si="133"/>
        <v>0</v>
      </c>
      <c r="P225" s="57">
        <f t="shared" si="134"/>
        <v>0</v>
      </c>
      <c r="Q225" s="58">
        <f t="shared" si="114"/>
        <v>0</v>
      </c>
      <c r="R225" s="84">
        <f t="shared" si="135"/>
        <v>220741.02998968426</v>
      </c>
      <c r="S225" s="85">
        <f t="shared" si="136"/>
        <v>1972.2207328123295</v>
      </c>
      <c r="T225" s="86">
        <f t="shared" si="115"/>
        <v>643.82800413657912</v>
      </c>
      <c r="U225" s="87">
        <f t="shared" si="137"/>
        <v>2616.0487369489088</v>
      </c>
      <c r="V225" s="84">
        <f t="shared" si="138"/>
        <v>0</v>
      </c>
      <c r="W225" s="85">
        <f t="shared" si="139"/>
        <v>0</v>
      </c>
      <c r="X225" s="86">
        <f t="shared" si="116"/>
        <v>0</v>
      </c>
      <c r="Y225" s="87">
        <f t="shared" si="140"/>
        <v>0</v>
      </c>
      <c r="Z225" s="101">
        <f t="shared" si="141"/>
        <v>0</v>
      </c>
      <c r="AA225" s="85">
        <f t="shared" si="142"/>
        <v>0</v>
      </c>
      <c r="AB225" s="86">
        <f t="shared" si="117"/>
        <v>0</v>
      </c>
      <c r="AC225" s="87">
        <f t="shared" si="143"/>
        <v>0</v>
      </c>
      <c r="AD225" s="132">
        <f t="shared" si="146"/>
        <v>0</v>
      </c>
      <c r="AE225" s="132">
        <f t="shared" si="118"/>
        <v>0</v>
      </c>
      <c r="AF225" s="132">
        <f t="shared" si="144"/>
        <v>0</v>
      </c>
      <c r="AG225" s="133">
        <f t="shared" si="119"/>
        <v>0</v>
      </c>
      <c r="AH225" s="124">
        <f t="shared" si="145"/>
        <v>0</v>
      </c>
      <c r="AI225" s="125">
        <f t="shared" si="120"/>
        <v>0</v>
      </c>
      <c r="AJ225" s="125">
        <v>0</v>
      </c>
      <c r="AK225" s="126">
        <f t="shared" si="121"/>
        <v>0</v>
      </c>
      <c r="AL225" s="22">
        <f t="shared" si="122"/>
        <v>515409.83092418534</v>
      </c>
      <c r="AM225" s="22">
        <f t="shared" si="122"/>
        <v>4697.1544663067971</v>
      </c>
      <c r="AN225" s="22">
        <f t="shared" si="122"/>
        <v>1307.3784375182108</v>
      </c>
      <c r="AO225" s="23">
        <f t="shared" si="122"/>
        <v>6004.5329038250075</v>
      </c>
    </row>
    <row r="226" spans="1:41" x14ac:dyDescent="0.25">
      <c r="A226" s="7">
        <v>205</v>
      </c>
      <c r="B226" s="56">
        <f t="shared" si="123"/>
        <v>130566.5982993762</v>
      </c>
      <c r="C226" s="57">
        <f t="shared" si="124"/>
        <v>1301.7261602586204</v>
      </c>
      <c r="D226" s="57">
        <f t="shared" si="125"/>
        <v>119.68604844109485</v>
      </c>
      <c r="E226" s="58">
        <f t="shared" si="111"/>
        <v>1421.4122086997154</v>
      </c>
      <c r="F226" s="56">
        <f t="shared" si="126"/>
        <v>0</v>
      </c>
      <c r="G226" s="57">
        <f t="shared" si="127"/>
        <v>0</v>
      </c>
      <c r="H226" s="57">
        <f t="shared" si="128"/>
        <v>0</v>
      </c>
      <c r="I226" s="58">
        <f t="shared" si="112"/>
        <v>0</v>
      </c>
      <c r="J226" s="56">
        <f t="shared" si="129"/>
        <v>161377.26890163048</v>
      </c>
      <c r="K226" s="57">
        <f t="shared" si="130"/>
        <v>1429.147728504282</v>
      </c>
      <c r="L226" s="57">
        <f t="shared" si="131"/>
        <v>537.92422967210166</v>
      </c>
      <c r="M226" s="58">
        <f t="shared" si="113"/>
        <v>1967.0719581763835</v>
      </c>
      <c r="N226" s="56">
        <f t="shared" si="132"/>
        <v>0</v>
      </c>
      <c r="O226" s="57">
        <f t="shared" si="133"/>
        <v>0</v>
      </c>
      <c r="P226" s="57">
        <f t="shared" si="134"/>
        <v>0</v>
      </c>
      <c r="Q226" s="58">
        <f t="shared" si="114"/>
        <v>0</v>
      </c>
      <c r="R226" s="84">
        <f t="shared" si="135"/>
        <v>219133.42393896673</v>
      </c>
      <c r="S226" s="85">
        <f t="shared" si="136"/>
        <v>1981.2696650218375</v>
      </c>
      <c r="T226" s="86">
        <f t="shared" si="115"/>
        <v>639.13915315531972</v>
      </c>
      <c r="U226" s="87">
        <f t="shared" si="137"/>
        <v>2620.4088181771572</v>
      </c>
      <c r="V226" s="84">
        <f t="shared" si="138"/>
        <v>0</v>
      </c>
      <c r="W226" s="85">
        <f t="shared" si="139"/>
        <v>0</v>
      </c>
      <c r="X226" s="86">
        <f t="shared" si="116"/>
        <v>0</v>
      </c>
      <c r="Y226" s="87">
        <f t="shared" si="140"/>
        <v>0</v>
      </c>
      <c r="Z226" s="101">
        <f t="shared" si="141"/>
        <v>0</v>
      </c>
      <c r="AA226" s="85">
        <f t="shared" si="142"/>
        <v>0</v>
      </c>
      <c r="AB226" s="86">
        <f t="shared" si="117"/>
        <v>0</v>
      </c>
      <c r="AC226" s="87">
        <f t="shared" si="143"/>
        <v>0</v>
      </c>
      <c r="AD226" s="132">
        <f t="shared" si="146"/>
        <v>0</v>
      </c>
      <c r="AE226" s="132">
        <f t="shared" si="118"/>
        <v>0</v>
      </c>
      <c r="AF226" s="132">
        <f t="shared" si="144"/>
        <v>0</v>
      </c>
      <c r="AG226" s="133">
        <f t="shared" si="119"/>
        <v>0</v>
      </c>
      <c r="AH226" s="124">
        <f t="shared" si="145"/>
        <v>0</v>
      </c>
      <c r="AI226" s="125">
        <f t="shared" si="120"/>
        <v>0</v>
      </c>
      <c r="AJ226" s="125">
        <v>0</v>
      </c>
      <c r="AK226" s="126">
        <f t="shared" si="121"/>
        <v>0</v>
      </c>
      <c r="AL226" s="22">
        <f t="shared" si="122"/>
        <v>511077.29113997344</v>
      </c>
      <c r="AM226" s="22">
        <f t="shared" si="122"/>
        <v>4712.1435537847401</v>
      </c>
      <c r="AN226" s="22">
        <f t="shared" si="122"/>
        <v>1296.7494312685162</v>
      </c>
      <c r="AO226" s="23">
        <f t="shared" si="122"/>
        <v>6008.8929850532568</v>
      </c>
    </row>
    <row r="227" spans="1:41" x14ac:dyDescent="0.25">
      <c r="A227" s="7">
        <v>206</v>
      </c>
      <c r="B227" s="56">
        <f t="shared" si="123"/>
        <v>129264.87213911758</v>
      </c>
      <c r="C227" s="57">
        <f t="shared" si="124"/>
        <v>1302.9194092388575</v>
      </c>
      <c r="D227" s="57">
        <f t="shared" si="125"/>
        <v>118.49279946085778</v>
      </c>
      <c r="E227" s="58">
        <f t="shared" si="111"/>
        <v>1421.4122086997154</v>
      </c>
      <c r="F227" s="56">
        <f t="shared" si="126"/>
        <v>0</v>
      </c>
      <c r="G227" s="57">
        <f t="shared" si="127"/>
        <v>0</v>
      </c>
      <c r="H227" s="57">
        <f t="shared" si="128"/>
        <v>0</v>
      </c>
      <c r="I227" s="58">
        <f t="shared" si="112"/>
        <v>0</v>
      </c>
      <c r="J227" s="56">
        <f t="shared" si="129"/>
        <v>159948.12117312619</v>
      </c>
      <c r="K227" s="57">
        <f t="shared" si="130"/>
        <v>1433.9115542659629</v>
      </c>
      <c r="L227" s="57">
        <f t="shared" si="131"/>
        <v>533.16040391042065</v>
      </c>
      <c r="M227" s="58">
        <f t="shared" si="113"/>
        <v>1967.0719581763835</v>
      </c>
      <c r="N227" s="56">
        <f t="shared" si="132"/>
        <v>0</v>
      </c>
      <c r="O227" s="57">
        <f t="shared" si="133"/>
        <v>0</v>
      </c>
      <c r="P227" s="57">
        <f t="shared" si="134"/>
        <v>0</v>
      </c>
      <c r="Q227" s="58">
        <f t="shared" si="114"/>
        <v>0</v>
      </c>
      <c r="R227" s="84">
        <f t="shared" si="135"/>
        <v>217514.07453106815</v>
      </c>
      <c r="S227" s="85">
        <f t="shared" si="136"/>
        <v>1990.3601154918372</v>
      </c>
      <c r="T227" s="86">
        <f t="shared" si="115"/>
        <v>634.41605071561548</v>
      </c>
      <c r="U227" s="87">
        <f t="shared" si="137"/>
        <v>2624.7761662074527</v>
      </c>
      <c r="V227" s="84">
        <f t="shared" si="138"/>
        <v>0</v>
      </c>
      <c r="W227" s="85">
        <f t="shared" si="139"/>
        <v>0</v>
      </c>
      <c r="X227" s="86">
        <f t="shared" si="116"/>
        <v>0</v>
      </c>
      <c r="Y227" s="87">
        <f t="shared" si="140"/>
        <v>0</v>
      </c>
      <c r="Z227" s="101">
        <f t="shared" si="141"/>
        <v>0</v>
      </c>
      <c r="AA227" s="85">
        <f t="shared" si="142"/>
        <v>0</v>
      </c>
      <c r="AB227" s="86">
        <f t="shared" si="117"/>
        <v>0</v>
      </c>
      <c r="AC227" s="87">
        <f t="shared" si="143"/>
        <v>0</v>
      </c>
      <c r="AD227" s="132">
        <f t="shared" si="146"/>
        <v>0</v>
      </c>
      <c r="AE227" s="132">
        <f t="shared" si="118"/>
        <v>0</v>
      </c>
      <c r="AF227" s="132">
        <f t="shared" si="144"/>
        <v>0</v>
      </c>
      <c r="AG227" s="133">
        <f t="shared" si="119"/>
        <v>0</v>
      </c>
      <c r="AH227" s="124">
        <f t="shared" si="145"/>
        <v>0</v>
      </c>
      <c r="AI227" s="125">
        <f t="shared" si="120"/>
        <v>0</v>
      </c>
      <c r="AJ227" s="125">
        <v>0</v>
      </c>
      <c r="AK227" s="126">
        <f t="shared" si="121"/>
        <v>0</v>
      </c>
      <c r="AL227" s="22">
        <f t="shared" si="122"/>
        <v>506727.06784331193</v>
      </c>
      <c r="AM227" s="22">
        <f t="shared" si="122"/>
        <v>4727.1910789966578</v>
      </c>
      <c r="AN227" s="22">
        <f t="shared" si="122"/>
        <v>1286.069254086894</v>
      </c>
      <c r="AO227" s="23">
        <f t="shared" si="122"/>
        <v>6013.2603330835518</v>
      </c>
    </row>
    <row r="228" spans="1:41" x14ac:dyDescent="0.25">
      <c r="A228" s="7">
        <v>207</v>
      </c>
      <c r="B228" s="56">
        <f t="shared" si="123"/>
        <v>127961.95272987871</v>
      </c>
      <c r="C228" s="57">
        <f t="shared" si="124"/>
        <v>1304.11375203066</v>
      </c>
      <c r="D228" s="57">
        <f t="shared" si="125"/>
        <v>117.29845666905548</v>
      </c>
      <c r="E228" s="58">
        <f t="shared" si="111"/>
        <v>1421.4122086997154</v>
      </c>
      <c r="F228" s="56">
        <f t="shared" si="126"/>
        <v>0</v>
      </c>
      <c r="G228" s="57">
        <f t="shared" si="127"/>
        <v>0</v>
      </c>
      <c r="H228" s="57">
        <f t="shared" si="128"/>
        <v>0</v>
      </c>
      <c r="I228" s="58">
        <f t="shared" si="112"/>
        <v>0</v>
      </c>
      <c r="J228" s="56">
        <f t="shared" si="129"/>
        <v>158514.20961886022</v>
      </c>
      <c r="K228" s="57">
        <f t="shared" si="130"/>
        <v>1438.6912594468495</v>
      </c>
      <c r="L228" s="57">
        <f t="shared" si="131"/>
        <v>528.38069872953406</v>
      </c>
      <c r="M228" s="58">
        <f t="shared" si="113"/>
        <v>1967.0719581763835</v>
      </c>
      <c r="N228" s="56">
        <f t="shared" si="132"/>
        <v>0</v>
      </c>
      <c r="O228" s="57">
        <f t="shared" si="133"/>
        <v>0</v>
      </c>
      <c r="P228" s="57">
        <f t="shared" si="134"/>
        <v>0</v>
      </c>
      <c r="Q228" s="58">
        <f t="shared" si="114"/>
        <v>0</v>
      </c>
      <c r="R228" s="84">
        <f t="shared" si="135"/>
        <v>215882.92060626895</v>
      </c>
      <c r="S228" s="85">
        <f t="shared" si="136"/>
        <v>1999.4922747161809</v>
      </c>
      <c r="T228" s="86">
        <f t="shared" si="115"/>
        <v>629.65851843495113</v>
      </c>
      <c r="U228" s="87">
        <f t="shared" si="137"/>
        <v>2629.1507931511319</v>
      </c>
      <c r="V228" s="84">
        <f t="shared" si="138"/>
        <v>0</v>
      </c>
      <c r="W228" s="85">
        <f t="shared" si="139"/>
        <v>0</v>
      </c>
      <c r="X228" s="86">
        <f t="shared" si="116"/>
        <v>0</v>
      </c>
      <c r="Y228" s="87">
        <f t="shared" si="140"/>
        <v>0</v>
      </c>
      <c r="Z228" s="101">
        <f t="shared" si="141"/>
        <v>0</v>
      </c>
      <c r="AA228" s="85">
        <f t="shared" si="142"/>
        <v>0</v>
      </c>
      <c r="AB228" s="86">
        <f t="shared" si="117"/>
        <v>0</v>
      </c>
      <c r="AC228" s="87">
        <f t="shared" si="143"/>
        <v>0</v>
      </c>
      <c r="AD228" s="132">
        <f t="shared" si="146"/>
        <v>0</v>
      </c>
      <c r="AE228" s="132">
        <f t="shared" si="118"/>
        <v>0</v>
      </c>
      <c r="AF228" s="132">
        <f t="shared" si="144"/>
        <v>0</v>
      </c>
      <c r="AG228" s="133">
        <f t="shared" si="119"/>
        <v>0</v>
      </c>
      <c r="AH228" s="124">
        <f t="shared" si="145"/>
        <v>0</v>
      </c>
      <c r="AI228" s="125">
        <f t="shared" si="120"/>
        <v>0</v>
      </c>
      <c r="AJ228" s="125">
        <v>0</v>
      </c>
      <c r="AK228" s="126">
        <f t="shared" si="121"/>
        <v>0</v>
      </c>
      <c r="AL228" s="22">
        <f t="shared" si="122"/>
        <v>502359.08295500791</v>
      </c>
      <c r="AM228" s="22">
        <f t="shared" si="122"/>
        <v>4742.2972861936905</v>
      </c>
      <c r="AN228" s="22">
        <f t="shared" si="122"/>
        <v>1275.3376738335405</v>
      </c>
      <c r="AO228" s="23">
        <f t="shared" si="122"/>
        <v>6017.6349600272315</v>
      </c>
    </row>
    <row r="229" spans="1:41" x14ac:dyDescent="0.25">
      <c r="A229" s="7">
        <v>208</v>
      </c>
      <c r="B229" s="56">
        <f t="shared" si="123"/>
        <v>126657.83897784805</v>
      </c>
      <c r="C229" s="57">
        <f t="shared" si="124"/>
        <v>1305.309189636688</v>
      </c>
      <c r="D229" s="57">
        <f t="shared" si="125"/>
        <v>116.10301906302738</v>
      </c>
      <c r="E229" s="58">
        <f t="shared" si="111"/>
        <v>1421.4122086997154</v>
      </c>
      <c r="F229" s="56">
        <f t="shared" si="126"/>
        <v>0</v>
      </c>
      <c r="G229" s="57">
        <f t="shared" si="127"/>
        <v>0</v>
      </c>
      <c r="H229" s="57">
        <f t="shared" si="128"/>
        <v>0</v>
      </c>
      <c r="I229" s="58">
        <f t="shared" si="112"/>
        <v>0</v>
      </c>
      <c r="J229" s="56">
        <f t="shared" si="129"/>
        <v>157075.51835941337</v>
      </c>
      <c r="K229" s="57">
        <f t="shared" si="130"/>
        <v>1443.4868969783388</v>
      </c>
      <c r="L229" s="57">
        <f t="shared" si="131"/>
        <v>523.58506119804463</v>
      </c>
      <c r="M229" s="58">
        <f t="shared" si="113"/>
        <v>1967.0719581763835</v>
      </c>
      <c r="N229" s="56">
        <f t="shared" si="132"/>
        <v>0</v>
      </c>
      <c r="O229" s="57">
        <f t="shared" si="133"/>
        <v>0</v>
      </c>
      <c r="P229" s="57">
        <f t="shared" si="134"/>
        <v>0</v>
      </c>
      <c r="Q229" s="58">
        <f t="shared" si="114"/>
        <v>0</v>
      </c>
      <c r="R229" s="84">
        <f t="shared" si="135"/>
        <v>214239.90071210536</v>
      </c>
      <c r="S229" s="85">
        <f t="shared" si="136"/>
        <v>2008.6663340627433</v>
      </c>
      <c r="T229" s="86">
        <f t="shared" si="115"/>
        <v>624.866377076974</v>
      </c>
      <c r="U229" s="87">
        <f t="shared" si="137"/>
        <v>2633.5327111397173</v>
      </c>
      <c r="V229" s="84">
        <f t="shared" si="138"/>
        <v>0</v>
      </c>
      <c r="W229" s="85">
        <f t="shared" si="139"/>
        <v>0</v>
      </c>
      <c r="X229" s="86">
        <f t="shared" si="116"/>
        <v>0</v>
      </c>
      <c r="Y229" s="87">
        <f t="shared" si="140"/>
        <v>0</v>
      </c>
      <c r="Z229" s="101">
        <f t="shared" si="141"/>
        <v>0</v>
      </c>
      <c r="AA229" s="85">
        <f t="shared" si="142"/>
        <v>0</v>
      </c>
      <c r="AB229" s="86">
        <f t="shared" si="117"/>
        <v>0</v>
      </c>
      <c r="AC229" s="87">
        <f t="shared" si="143"/>
        <v>0</v>
      </c>
      <c r="AD229" s="132">
        <f t="shared" si="146"/>
        <v>0</v>
      </c>
      <c r="AE229" s="132">
        <f t="shared" si="118"/>
        <v>0</v>
      </c>
      <c r="AF229" s="132">
        <f t="shared" si="144"/>
        <v>0</v>
      </c>
      <c r="AG229" s="133">
        <f t="shared" si="119"/>
        <v>0</v>
      </c>
      <c r="AH229" s="124">
        <f t="shared" si="145"/>
        <v>0</v>
      </c>
      <c r="AI229" s="125">
        <f t="shared" si="120"/>
        <v>0</v>
      </c>
      <c r="AJ229" s="125">
        <v>0</v>
      </c>
      <c r="AK229" s="126">
        <f t="shared" si="121"/>
        <v>0</v>
      </c>
      <c r="AL229" s="22">
        <f t="shared" si="122"/>
        <v>497973.25804936676</v>
      </c>
      <c r="AM229" s="22">
        <f t="shared" si="122"/>
        <v>4757.4624206777698</v>
      </c>
      <c r="AN229" s="22">
        <f t="shared" si="122"/>
        <v>1264.5544573380459</v>
      </c>
      <c r="AO229" s="23">
        <f t="shared" si="122"/>
        <v>6022.0168780158165</v>
      </c>
    </row>
    <row r="230" spans="1:41" x14ac:dyDescent="0.25">
      <c r="A230" s="7">
        <v>209</v>
      </c>
      <c r="B230" s="56">
        <f t="shared" si="123"/>
        <v>125352.52978821137</v>
      </c>
      <c r="C230" s="57">
        <f t="shared" si="124"/>
        <v>1306.5057230605216</v>
      </c>
      <c r="D230" s="57">
        <f t="shared" si="125"/>
        <v>114.90648563919375</v>
      </c>
      <c r="E230" s="58">
        <f t="shared" si="111"/>
        <v>1421.4122086997154</v>
      </c>
      <c r="F230" s="56">
        <f t="shared" si="126"/>
        <v>0</v>
      </c>
      <c r="G230" s="57">
        <f t="shared" si="127"/>
        <v>0</v>
      </c>
      <c r="H230" s="57">
        <f t="shared" si="128"/>
        <v>0</v>
      </c>
      <c r="I230" s="58">
        <f t="shared" si="112"/>
        <v>0</v>
      </c>
      <c r="J230" s="56">
        <f t="shared" si="129"/>
        <v>155632.03146243503</v>
      </c>
      <c r="K230" s="57">
        <f t="shared" si="130"/>
        <v>1448.2985199682666</v>
      </c>
      <c r="L230" s="57">
        <f t="shared" si="131"/>
        <v>518.77343820811677</v>
      </c>
      <c r="M230" s="58">
        <f t="shared" si="113"/>
        <v>1967.0719581763835</v>
      </c>
      <c r="N230" s="56">
        <f t="shared" si="132"/>
        <v>0</v>
      </c>
      <c r="O230" s="57">
        <f t="shared" si="133"/>
        <v>0</v>
      </c>
      <c r="P230" s="57">
        <f t="shared" si="134"/>
        <v>0</v>
      </c>
      <c r="Q230" s="58">
        <f t="shared" si="114"/>
        <v>0</v>
      </c>
      <c r="R230" s="84">
        <f t="shared" si="135"/>
        <v>212584.95310200602</v>
      </c>
      <c r="S230" s="85">
        <f t="shared" si="136"/>
        <v>2017.8824857774327</v>
      </c>
      <c r="T230" s="86">
        <f t="shared" si="115"/>
        <v>620.03944654751763</v>
      </c>
      <c r="U230" s="87">
        <f t="shared" si="137"/>
        <v>2637.9219323249504</v>
      </c>
      <c r="V230" s="84">
        <f t="shared" si="138"/>
        <v>0</v>
      </c>
      <c r="W230" s="85">
        <f t="shared" si="139"/>
        <v>0</v>
      </c>
      <c r="X230" s="86">
        <f t="shared" si="116"/>
        <v>0</v>
      </c>
      <c r="Y230" s="87">
        <f t="shared" si="140"/>
        <v>0</v>
      </c>
      <c r="Z230" s="101">
        <f t="shared" si="141"/>
        <v>0</v>
      </c>
      <c r="AA230" s="85">
        <f t="shared" si="142"/>
        <v>0</v>
      </c>
      <c r="AB230" s="86">
        <f t="shared" si="117"/>
        <v>0</v>
      </c>
      <c r="AC230" s="87">
        <f t="shared" si="143"/>
        <v>0</v>
      </c>
      <c r="AD230" s="132">
        <f t="shared" si="146"/>
        <v>0</v>
      </c>
      <c r="AE230" s="132">
        <f t="shared" si="118"/>
        <v>0</v>
      </c>
      <c r="AF230" s="132">
        <f t="shared" si="144"/>
        <v>0</v>
      </c>
      <c r="AG230" s="133">
        <f t="shared" si="119"/>
        <v>0</v>
      </c>
      <c r="AH230" s="124">
        <f t="shared" si="145"/>
        <v>0</v>
      </c>
      <c r="AI230" s="125">
        <f t="shared" si="120"/>
        <v>0</v>
      </c>
      <c r="AJ230" s="125">
        <v>0</v>
      </c>
      <c r="AK230" s="126">
        <f t="shared" si="121"/>
        <v>0</v>
      </c>
      <c r="AL230" s="22">
        <f t="shared" si="122"/>
        <v>493569.51435265236</v>
      </c>
      <c r="AM230" s="22">
        <f t="shared" si="122"/>
        <v>4772.6867288062213</v>
      </c>
      <c r="AN230" s="22">
        <f t="shared" si="122"/>
        <v>1253.7193703948283</v>
      </c>
      <c r="AO230" s="23">
        <f t="shared" si="122"/>
        <v>6026.4060992010491</v>
      </c>
    </row>
    <row r="231" spans="1:41" x14ac:dyDescent="0.25">
      <c r="A231" s="7">
        <v>210</v>
      </c>
      <c r="B231" s="56">
        <f t="shared" si="123"/>
        <v>124046.02406515085</v>
      </c>
      <c r="C231" s="57">
        <f t="shared" si="124"/>
        <v>1307.7033533066603</v>
      </c>
      <c r="D231" s="57">
        <f t="shared" si="125"/>
        <v>113.70885539305495</v>
      </c>
      <c r="E231" s="58">
        <f t="shared" si="111"/>
        <v>1421.4122086997154</v>
      </c>
      <c r="F231" s="56">
        <f t="shared" si="126"/>
        <v>0</v>
      </c>
      <c r="G231" s="57">
        <f t="shared" si="127"/>
        <v>0</v>
      </c>
      <c r="H231" s="57">
        <f t="shared" si="128"/>
        <v>0</v>
      </c>
      <c r="I231" s="58">
        <f t="shared" si="112"/>
        <v>0</v>
      </c>
      <c r="J231" s="56">
        <f t="shared" si="129"/>
        <v>154183.73294246677</v>
      </c>
      <c r="K231" s="57">
        <f t="shared" si="130"/>
        <v>1453.1261817014943</v>
      </c>
      <c r="L231" s="57">
        <f t="shared" si="131"/>
        <v>513.94577647488927</v>
      </c>
      <c r="M231" s="58">
        <f t="shared" si="113"/>
        <v>1967.0719581763835</v>
      </c>
      <c r="N231" s="56">
        <f t="shared" si="132"/>
        <v>0</v>
      </c>
      <c r="O231" s="57">
        <f t="shared" si="133"/>
        <v>0</v>
      </c>
      <c r="P231" s="57">
        <f t="shared" si="134"/>
        <v>0</v>
      </c>
      <c r="Q231" s="58">
        <f t="shared" si="114"/>
        <v>0</v>
      </c>
      <c r="R231" s="84">
        <f t="shared" si="135"/>
        <v>210918.01573392231</v>
      </c>
      <c r="S231" s="85">
        <f t="shared" si="136"/>
        <v>2027.1409229882188</v>
      </c>
      <c r="T231" s="86">
        <f t="shared" si="115"/>
        <v>615.17754589060678</v>
      </c>
      <c r="U231" s="87">
        <f t="shared" si="137"/>
        <v>2642.3184688788256</v>
      </c>
      <c r="V231" s="84">
        <f t="shared" si="138"/>
        <v>0</v>
      </c>
      <c r="W231" s="85">
        <f t="shared" si="139"/>
        <v>0</v>
      </c>
      <c r="X231" s="86">
        <f t="shared" si="116"/>
        <v>0</v>
      </c>
      <c r="Y231" s="87">
        <f t="shared" si="140"/>
        <v>0</v>
      </c>
      <c r="Z231" s="101">
        <f t="shared" si="141"/>
        <v>0</v>
      </c>
      <c r="AA231" s="85">
        <f t="shared" si="142"/>
        <v>0</v>
      </c>
      <c r="AB231" s="86">
        <f t="shared" si="117"/>
        <v>0</v>
      </c>
      <c r="AC231" s="87">
        <f t="shared" si="143"/>
        <v>0</v>
      </c>
      <c r="AD231" s="132">
        <f t="shared" si="146"/>
        <v>0</v>
      </c>
      <c r="AE231" s="132">
        <f t="shared" si="118"/>
        <v>0</v>
      </c>
      <c r="AF231" s="132">
        <f t="shared" si="144"/>
        <v>0</v>
      </c>
      <c r="AG231" s="133">
        <f t="shared" si="119"/>
        <v>0</v>
      </c>
      <c r="AH231" s="124">
        <f t="shared" si="145"/>
        <v>0</v>
      </c>
      <c r="AI231" s="125">
        <f t="shared" si="120"/>
        <v>0</v>
      </c>
      <c r="AJ231" s="125">
        <v>0</v>
      </c>
      <c r="AK231" s="126">
        <f t="shared" si="121"/>
        <v>0</v>
      </c>
      <c r="AL231" s="22">
        <f t="shared" si="122"/>
        <v>489147.77274153993</v>
      </c>
      <c r="AM231" s="22">
        <f t="shared" si="122"/>
        <v>4787.9704579963727</v>
      </c>
      <c r="AN231" s="22">
        <f t="shared" si="122"/>
        <v>1242.8321777585511</v>
      </c>
      <c r="AO231" s="23">
        <f t="shared" si="122"/>
        <v>6030.8026357549243</v>
      </c>
    </row>
    <row r="232" spans="1:41" x14ac:dyDescent="0.25">
      <c r="A232" s="7">
        <v>211</v>
      </c>
      <c r="B232" s="56">
        <f t="shared" si="123"/>
        <v>122738.32071184419</v>
      </c>
      <c r="C232" s="57">
        <f t="shared" si="124"/>
        <v>1308.9020813805248</v>
      </c>
      <c r="D232" s="57">
        <f t="shared" si="125"/>
        <v>112.5101273191905</v>
      </c>
      <c r="E232" s="58">
        <f t="shared" si="111"/>
        <v>1421.4122086997154</v>
      </c>
      <c r="F232" s="56">
        <f t="shared" si="126"/>
        <v>0</v>
      </c>
      <c r="G232" s="57">
        <f t="shared" si="127"/>
        <v>0</v>
      </c>
      <c r="H232" s="57">
        <f t="shared" si="128"/>
        <v>0</v>
      </c>
      <c r="I232" s="58">
        <f t="shared" si="112"/>
        <v>0</v>
      </c>
      <c r="J232" s="56">
        <f t="shared" si="129"/>
        <v>152730.60676076528</v>
      </c>
      <c r="K232" s="57">
        <f t="shared" si="130"/>
        <v>1457.9699356404992</v>
      </c>
      <c r="L232" s="57">
        <f t="shared" si="131"/>
        <v>509.10202253588432</v>
      </c>
      <c r="M232" s="58">
        <f t="shared" si="113"/>
        <v>1967.0719581763835</v>
      </c>
      <c r="N232" s="56">
        <f t="shared" si="132"/>
        <v>0</v>
      </c>
      <c r="O232" s="57">
        <f t="shared" si="133"/>
        <v>0</v>
      </c>
      <c r="P232" s="57">
        <f t="shared" si="134"/>
        <v>0</v>
      </c>
      <c r="Q232" s="58">
        <f t="shared" si="114"/>
        <v>0</v>
      </c>
      <c r="R232" s="84">
        <f t="shared" si="135"/>
        <v>209239.02626895232</v>
      </c>
      <c r="S232" s="85">
        <f t="shared" si="136"/>
        <v>2036.4418397091795</v>
      </c>
      <c r="T232" s="86">
        <f t="shared" si="115"/>
        <v>610.28049328444433</v>
      </c>
      <c r="U232" s="87">
        <f t="shared" si="137"/>
        <v>2646.7223329936237</v>
      </c>
      <c r="V232" s="84">
        <f t="shared" si="138"/>
        <v>0</v>
      </c>
      <c r="W232" s="85">
        <f t="shared" si="139"/>
        <v>0</v>
      </c>
      <c r="X232" s="86">
        <f t="shared" si="116"/>
        <v>0</v>
      </c>
      <c r="Y232" s="87">
        <f t="shared" si="140"/>
        <v>0</v>
      </c>
      <c r="Z232" s="101">
        <f t="shared" si="141"/>
        <v>0</v>
      </c>
      <c r="AA232" s="85">
        <f t="shared" si="142"/>
        <v>0</v>
      </c>
      <c r="AB232" s="86">
        <f t="shared" si="117"/>
        <v>0</v>
      </c>
      <c r="AC232" s="87">
        <f t="shared" si="143"/>
        <v>0</v>
      </c>
      <c r="AD232" s="132">
        <f t="shared" si="146"/>
        <v>0</v>
      </c>
      <c r="AE232" s="132">
        <f t="shared" si="118"/>
        <v>0</v>
      </c>
      <c r="AF232" s="132">
        <f t="shared" si="144"/>
        <v>0</v>
      </c>
      <c r="AG232" s="133">
        <f t="shared" si="119"/>
        <v>0</v>
      </c>
      <c r="AH232" s="124">
        <f t="shared" si="145"/>
        <v>0</v>
      </c>
      <c r="AI232" s="125">
        <f t="shared" si="120"/>
        <v>0</v>
      </c>
      <c r="AJ232" s="125">
        <v>0</v>
      </c>
      <c r="AK232" s="126">
        <f t="shared" si="121"/>
        <v>0</v>
      </c>
      <c r="AL232" s="22">
        <f t="shared" si="122"/>
        <v>484707.95374156174</v>
      </c>
      <c r="AM232" s="22">
        <f t="shared" si="122"/>
        <v>4803.313856730203</v>
      </c>
      <c r="AN232" s="22">
        <f t="shared" si="122"/>
        <v>1231.8926431395191</v>
      </c>
      <c r="AO232" s="23">
        <f t="shared" si="122"/>
        <v>6035.2064998697224</v>
      </c>
    </row>
    <row r="233" spans="1:41" x14ac:dyDescent="0.25">
      <c r="A233" s="7">
        <v>212</v>
      </c>
      <c r="B233" s="56">
        <f t="shared" si="123"/>
        <v>121429.41863046367</v>
      </c>
      <c r="C233" s="57">
        <f t="shared" si="124"/>
        <v>1310.101908288457</v>
      </c>
      <c r="D233" s="57">
        <f t="shared" si="125"/>
        <v>111.31030041125835</v>
      </c>
      <c r="E233" s="58">
        <f t="shared" si="111"/>
        <v>1421.4122086997154</v>
      </c>
      <c r="F233" s="56">
        <f t="shared" si="126"/>
        <v>0</v>
      </c>
      <c r="G233" s="57">
        <f t="shared" si="127"/>
        <v>0</v>
      </c>
      <c r="H233" s="57">
        <f t="shared" si="128"/>
        <v>0</v>
      </c>
      <c r="I233" s="58">
        <f t="shared" si="112"/>
        <v>0</v>
      </c>
      <c r="J233" s="56">
        <f t="shared" si="129"/>
        <v>151272.63682512479</v>
      </c>
      <c r="K233" s="57">
        <f t="shared" si="130"/>
        <v>1462.8298354259675</v>
      </c>
      <c r="L233" s="57">
        <f t="shared" si="131"/>
        <v>504.242122750416</v>
      </c>
      <c r="M233" s="58">
        <f t="shared" si="113"/>
        <v>1967.0719581763835</v>
      </c>
      <c r="N233" s="56">
        <f t="shared" si="132"/>
        <v>0</v>
      </c>
      <c r="O233" s="57">
        <f t="shared" si="133"/>
        <v>0</v>
      </c>
      <c r="P233" s="57">
        <f t="shared" si="134"/>
        <v>0</v>
      </c>
      <c r="Q233" s="58">
        <f t="shared" si="114"/>
        <v>0</v>
      </c>
      <c r="R233" s="84">
        <f t="shared" si="135"/>
        <v>207547.92206995856</v>
      </c>
      <c r="S233" s="85">
        <f t="shared" si="136"/>
        <v>2045.7854308445671</v>
      </c>
      <c r="T233" s="86">
        <f t="shared" si="115"/>
        <v>605.34810603737913</v>
      </c>
      <c r="U233" s="87">
        <f t="shared" si="137"/>
        <v>2651.1335368819464</v>
      </c>
      <c r="V233" s="84">
        <f t="shared" si="138"/>
        <v>0</v>
      </c>
      <c r="W233" s="85">
        <f t="shared" si="139"/>
        <v>0</v>
      </c>
      <c r="X233" s="86">
        <f t="shared" si="116"/>
        <v>0</v>
      </c>
      <c r="Y233" s="87">
        <f t="shared" si="140"/>
        <v>0</v>
      </c>
      <c r="Z233" s="101">
        <f t="shared" si="141"/>
        <v>0</v>
      </c>
      <c r="AA233" s="85">
        <f t="shared" si="142"/>
        <v>0</v>
      </c>
      <c r="AB233" s="86">
        <f t="shared" si="117"/>
        <v>0</v>
      </c>
      <c r="AC233" s="87">
        <f t="shared" si="143"/>
        <v>0</v>
      </c>
      <c r="AD233" s="132">
        <f t="shared" si="146"/>
        <v>0</v>
      </c>
      <c r="AE233" s="132">
        <f t="shared" si="118"/>
        <v>0</v>
      </c>
      <c r="AF233" s="132">
        <f t="shared" si="144"/>
        <v>0</v>
      </c>
      <c r="AG233" s="133">
        <f t="shared" si="119"/>
        <v>0</v>
      </c>
      <c r="AH233" s="124">
        <f t="shared" si="145"/>
        <v>0</v>
      </c>
      <c r="AI233" s="125">
        <f t="shared" si="120"/>
        <v>0</v>
      </c>
      <c r="AJ233" s="125">
        <v>0</v>
      </c>
      <c r="AK233" s="126">
        <f t="shared" si="121"/>
        <v>0</v>
      </c>
      <c r="AL233" s="22">
        <f t="shared" si="122"/>
        <v>480249.97752554703</v>
      </c>
      <c r="AM233" s="22">
        <f t="shared" si="122"/>
        <v>4818.7171745589912</v>
      </c>
      <c r="AN233" s="22">
        <f t="shared" si="122"/>
        <v>1220.9005291990534</v>
      </c>
      <c r="AO233" s="23">
        <f t="shared" si="122"/>
        <v>6039.6177037580455</v>
      </c>
    </row>
    <row r="234" spans="1:41" x14ac:dyDescent="0.25">
      <c r="A234" s="7">
        <v>213</v>
      </c>
      <c r="B234" s="56">
        <f t="shared" si="123"/>
        <v>120119.31672217521</v>
      </c>
      <c r="C234" s="57">
        <f t="shared" si="124"/>
        <v>1311.3028350377215</v>
      </c>
      <c r="D234" s="57">
        <f t="shared" si="125"/>
        <v>110.10937366199394</v>
      </c>
      <c r="E234" s="58">
        <f t="shared" si="111"/>
        <v>1421.4122086997154</v>
      </c>
      <c r="F234" s="56">
        <f t="shared" si="126"/>
        <v>0</v>
      </c>
      <c r="G234" s="57">
        <f t="shared" si="127"/>
        <v>0</v>
      </c>
      <c r="H234" s="57">
        <f t="shared" si="128"/>
        <v>0</v>
      </c>
      <c r="I234" s="58">
        <f t="shared" si="112"/>
        <v>0</v>
      </c>
      <c r="J234" s="56">
        <f t="shared" si="129"/>
        <v>149809.80698969882</v>
      </c>
      <c r="K234" s="57">
        <f t="shared" si="130"/>
        <v>1467.7059348773873</v>
      </c>
      <c r="L234" s="57">
        <f t="shared" si="131"/>
        <v>499.36602329899608</v>
      </c>
      <c r="M234" s="58">
        <f t="shared" si="113"/>
        <v>1967.0719581763835</v>
      </c>
      <c r="N234" s="56">
        <f t="shared" si="132"/>
        <v>0</v>
      </c>
      <c r="O234" s="57">
        <f t="shared" si="133"/>
        <v>0</v>
      </c>
      <c r="P234" s="57">
        <f t="shared" si="134"/>
        <v>0</v>
      </c>
      <c r="Q234" s="58">
        <f t="shared" si="114"/>
        <v>0</v>
      </c>
      <c r="R234" s="84">
        <f t="shared" si="135"/>
        <v>205844.64020017922</v>
      </c>
      <c r="S234" s="85">
        <f t="shared" si="136"/>
        <v>2055.1718921928937</v>
      </c>
      <c r="T234" s="86">
        <f t="shared" si="115"/>
        <v>600.38020058385609</v>
      </c>
      <c r="U234" s="87">
        <f t="shared" si="137"/>
        <v>2655.5520927767498</v>
      </c>
      <c r="V234" s="84">
        <f t="shared" si="138"/>
        <v>0</v>
      </c>
      <c r="W234" s="85">
        <f t="shared" si="139"/>
        <v>0</v>
      </c>
      <c r="X234" s="86">
        <f t="shared" si="116"/>
        <v>0</v>
      </c>
      <c r="Y234" s="87">
        <f t="shared" si="140"/>
        <v>0</v>
      </c>
      <c r="Z234" s="101">
        <f t="shared" si="141"/>
        <v>0</v>
      </c>
      <c r="AA234" s="85">
        <f t="shared" si="142"/>
        <v>0</v>
      </c>
      <c r="AB234" s="86">
        <f t="shared" si="117"/>
        <v>0</v>
      </c>
      <c r="AC234" s="87">
        <f t="shared" si="143"/>
        <v>0</v>
      </c>
      <c r="AD234" s="132">
        <f t="shared" si="146"/>
        <v>0</v>
      </c>
      <c r="AE234" s="132">
        <f t="shared" si="118"/>
        <v>0</v>
      </c>
      <c r="AF234" s="132">
        <f t="shared" si="144"/>
        <v>0</v>
      </c>
      <c r="AG234" s="133">
        <f t="shared" si="119"/>
        <v>0</v>
      </c>
      <c r="AH234" s="124">
        <f t="shared" si="145"/>
        <v>0</v>
      </c>
      <c r="AI234" s="125">
        <f t="shared" si="120"/>
        <v>0</v>
      </c>
      <c r="AJ234" s="125">
        <v>0</v>
      </c>
      <c r="AK234" s="126">
        <f t="shared" si="121"/>
        <v>0</v>
      </c>
      <c r="AL234" s="22">
        <f t="shared" si="122"/>
        <v>475773.7639120532</v>
      </c>
      <c r="AM234" s="22">
        <f t="shared" si="122"/>
        <v>4834.1806621080032</v>
      </c>
      <c r="AN234" s="22">
        <f t="shared" si="122"/>
        <v>1209.8555975448462</v>
      </c>
      <c r="AO234" s="23">
        <f t="shared" si="122"/>
        <v>6044.0362596528485</v>
      </c>
    </row>
    <row r="235" spans="1:41" x14ac:dyDescent="0.25">
      <c r="A235" s="7">
        <v>214</v>
      </c>
      <c r="B235" s="56">
        <f t="shared" si="123"/>
        <v>118808.01388713748</v>
      </c>
      <c r="C235" s="57">
        <f t="shared" si="124"/>
        <v>1312.504862636506</v>
      </c>
      <c r="D235" s="57">
        <f t="shared" si="125"/>
        <v>108.90734606320936</v>
      </c>
      <c r="E235" s="58">
        <f t="shared" si="111"/>
        <v>1421.4122086997154</v>
      </c>
      <c r="F235" s="56">
        <f t="shared" si="126"/>
        <v>0</v>
      </c>
      <c r="G235" s="57">
        <f t="shared" si="127"/>
        <v>0</v>
      </c>
      <c r="H235" s="57">
        <f t="shared" si="128"/>
        <v>0</v>
      </c>
      <c r="I235" s="58">
        <f t="shared" si="112"/>
        <v>0</v>
      </c>
      <c r="J235" s="56">
        <f t="shared" si="129"/>
        <v>148342.10105482143</v>
      </c>
      <c r="K235" s="57">
        <f t="shared" si="130"/>
        <v>1472.5982879936455</v>
      </c>
      <c r="L235" s="57">
        <f t="shared" si="131"/>
        <v>494.47367018273809</v>
      </c>
      <c r="M235" s="58">
        <f t="shared" si="113"/>
        <v>1967.0719581763835</v>
      </c>
      <c r="N235" s="56">
        <f t="shared" si="132"/>
        <v>0</v>
      </c>
      <c r="O235" s="57">
        <f t="shared" si="133"/>
        <v>0</v>
      </c>
      <c r="P235" s="57">
        <f t="shared" si="134"/>
        <v>0</v>
      </c>
      <c r="Q235" s="58">
        <f t="shared" si="114"/>
        <v>0</v>
      </c>
      <c r="R235" s="84">
        <f t="shared" si="135"/>
        <v>204129.11742183298</v>
      </c>
      <c r="S235" s="85">
        <f t="shared" si="136"/>
        <v>2064.6014204510316</v>
      </c>
      <c r="T235" s="86">
        <f t="shared" si="115"/>
        <v>595.37659248034618</v>
      </c>
      <c r="U235" s="87">
        <f t="shared" si="137"/>
        <v>2659.9780129313776</v>
      </c>
      <c r="V235" s="84">
        <f t="shared" si="138"/>
        <v>0</v>
      </c>
      <c r="W235" s="85">
        <f t="shared" si="139"/>
        <v>0</v>
      </c>
      <c r="X235" s="86">
        <f t="shared" si="116"/>
        <v>0</v>
      </c>
      <c r="Y235" s="87">
        <f t="shared" si="140"/>
        <v>0</v>
      </c>
      <c r="Z235" s="101">
        <f t="shared" si="141"/>
        <v>0</v>
      </c>
      <c r="AA235" s="85">
        <f t="shared" si="142"/>
        <v>0</v>
      </c>
      <c r="AB235" s="86">
        <f t="shared" si="117"/>
        <v>0</v>
      </c>
      <c r="AC235" s="87">
        <f t="shared" si="143"/>
        <v>0</v>
      </c>
      <c r="AD235" s="132">
        <f t="shared" si="146"/>
        <v>0</v>
      </c>
      <c r="AE235" s="132">
        <f t="shared" si="118"/>
        <v>0</v>
      </c>
      <c r="AF235" s="132">
        <f t="shared" si="144"/>
        <v>0</v>
      </c>
      <c r="AG235" s="133">
        <f t="shared" si="119"/>
        <v>0</v>
      </c>
      <c r="AH235" s="124">
        <f t="shared" si="145"/>
        <v>0</v>
      </c>
      <c r="AI235" s="125">
        <f t="shared" si="120"/>
        <v>0</v>
      </c>
      <c r="AJ235" s="125">
        <v>0</v>
      </c>
      <c r="AK235" s="126">
        <f t="shared" si="121"/>
        <v>0</v>
      </c>
      <c r="AL235" s="22">
        <f t="shared" si="122"/>
        <v>471279.2323637919</v>
      </c>
      <c r="AM235" s="22">
        <f t="shared" si="122"/>
        <v>4849.7045710811835</v>
      </c>
      <c r="AN235" s="22">
        <f t="shared" si="122"/>
        <v>1198.7576087262937</v>
      </c>
      <c r="AO235" s="23">
        <f t="shared" si="122"/>
        <v>6048.4621798074768</v>
      </c>
    </row>
    <row r="236" spans="1:41" x14ac:dyDescent="0.25">
      <c r="A236" s="7">
        <v>215</v>
      </c>
      <c r="B236" s="56">
        <f t="shared" si="123"/>
        <v>117495.50902450098</v>
      </c>
      <c r="C236" s="57">
        <f t="shared" si="124"/>
        <v>1313.7079920939227</v>
      </c>
      <c r="D236" s="57">
        <f t="shared" si="125"/>
        <v>107.70421660579257</v>
      </c>
      <c r="E236" s="58">
        <f t="shared" si="111"/>
        <v>1421.4122086997154</v>
      </c>
      <c r="F236" s="56">
        <f t="shared" si="126"/>
        <v>0</v>
      </c>
      <c r="G236" s="57">
        <f t="shared" si="127"/>
        <v>0</v>
      </c>
      <c r="H236" s="57">
        <f t="shared" si="128"/>
        <v>0</v>
      </c>
      <c r="I236" s="58">
        <f t="shared" si="112"/>
        <v>0</v>
      </c>
      <c r="J236" s="56">
        <f t="shared" si="129"/>
        <v>146869.50276682779</v>
      </c>
      <c r="K236" s="57">
        <f t="shared" si="130"/>
        <v>1477.5069489536243</v>
      </c>
      <c r="L236" s="57">
        <f t="shared" si="131"/>
        <v>489.56500922275933</v>
      </c>
      <c r="M236" s="58">
        <f t="shared" si="113"/>
        <v>1967.0719581763835</v>
      </c>
      <c r="N236" s="56">
        <f t="shared" si="132"/>
        <v>0</v>
      </c>
      <c r="O236" s="57">
        <f t="shared" si="133"/>
        <v>0</v>
      </c>
      <c r="P236" s="57">
        <f t="shared" si="134"/>
        <v>0</v>
      </c>
      <c r="Q236" s="58">
        <f t="shared" si="114"/>
        <v>0</v>
      </c>
      <c r="R236" s="84">
        <f t="shared" si="135"/>
        <v>202401.29019471759</v>
      </c>
      <c r="S236" s="85">
        <f t="shared" si="136"/>
        <v>2074.0742132183368</v>
      </c>
      <c r="T236" s="86">
        <f t="shared" si="115"/>
        <v>590.3370964012596</v>
      </c>
      <c r="U236" s="87">
        <f t="shared" si="137"/>
        <v>2664.4113096195965</v>
      </c>
      <c r="V236" s="84">
        <f t="shared" si="138"/>
        <v>0</v>
      </c>
      <c r="W236" s="85">
        <f t="shared" si="139"/>
        <v>0</v>
      </c>
      <c r="X236" s="86">
        <f t="shared" si="116"/>
        <v>0</v>
      </c>
      <c r="Y236" s="87">
        <f t="shared" si="140"/>
        <v>0</v>
      </c>
      <c r="Z236" s="101">
        <f t="shared" si="141"/>
        <v>0</v>
      </c>
      <c r="AA236" s="85">
        <f t="shared" si="142"/>
        <v>0</v>
      </c>
      <c r="AB236" s="86">
        <f t="shared" si="117"/>
        <v>0</v>
      </c>
      <c r="AC236" s="87">
        <f t="shared" si="143"/>
        <v>0</v>
      </c>
      <c r="AD236" s="132">
        <f t="shared" si="146"/>
        <v>0</v>
      </c>
      <c r="AE236" s="132">
        <f t="shared" si="118"/>
        <v>0</v>
      </c>
      <c r="AF236" s="132">
        <f t="shared" si="144"/>
        <v>0</v>
      </c>
      <c r="AG236" s="133">
        <f t="shared" si="119"/>
        <v>0</v>
      </c>
      <c r="AH236" s="124">
        <f t="shared" si="145"/>
        <v>0</v>
      </c>
      <c r="AI236" s="125">
        <f t="shared" si="120"/>
        <v>0</v>
      </c>
      <c r="AJ236" s="125">
        <v>0</v>
      </c>
      <c r="AK236" s="126">
        <f t="shared" si="121"/>
        <v>0</v>
      </c>
      <c r="AL236" s="22">
        <f t="shared" si="122"/>
        <v>466766.30198604637</v>
      </c>
      <c r="AM236" s="22">
        <f t="shared" si="122"/>
        <v>4865.2891542658836</v>
      </c>
      <c r="AN236" s="22">
        <f t="shared" si="122"/>
        <v>1187.6063222298117</v>
      </c>
      <c r="AO236" s="23">
        <f t="shared" si="122"/>
        <v>6052.8954764956961</v>
      </c>
    </row>
    <row r="237" spans="1:41" x14ac:dyDescent="0.25">
      <c r="A237" s="7">
        <v>216</v>
      </c>
      <c r="B237" s="56">
        <f t="shared" si="123"/>
        <v>116181.80103240705</v>
      </c>
      <c r="C237" s="57">
        <f t="shared" si="124"/>
        <v>1314.9122244200089</v>
      </c>
      <c r="D237" s="57">
        <f t="shared" si="125"/>
        <v>106.49998427970645</v>
      </c>
      <c r="E237" s="58">
        <f t="shared" si="111"/>
        <v>1421.4122086997154</v>
      </c>
      <c r="F237" s="56">
        <f t="shared" si="126"/>
        <v>0</v>
      </c>
      <c r="G237" s="57">
        <f t="shared" si="127"/>
        <v>0</v>
      </c>
      <c r="H237" s="57">
        <f t="shared" si="128"/>
        <v>0</v>
      </c>
      <c r="I237" s="58">
        <f t="shared" si="112"/>
        <v>0</v>
      </c>
      <c r="J237" s="56">
        <f t="shared" si="129"/>
        <v>145391.99581787418</v>
      </c>
      <c r="K237" s="57">
        <f t="shared" si="130"/>
        <v>1482.4319721168029</v>
      </c>
      <c r="L237" s="57">
        <f t="shared" si="131"/>
        <v>484.63998605958062</v>
      </c>
      <c r="M237" s="58">
        <f t="shared" si="113"/>
        <v>1967.0719581763835</v>
      </c>
      <c r="N237" s="56">
        <f t="shared" si="132"/>
        <v>0</v>
      </c>
      <c r="O237" s="57">
        <f t="shared" si="133"/>
        <v>0</v>
      </c>
      <c r="P237" s="57">
        <f t="shared" si="134"/>
        <v>0</v>
      </c>
      <c r="Q237" s="58">
        <f t="shared" si="114"/>
        <v>0</v>
      </c>
      <c r="R237" s="84">
        <f t="shared" si="135"/>
        <v>200661.09467480174</v>
      </c>
      <c r="S237" s="85">
        <f t="shared" si="136"/>
        <v>2083.590469000791</v>
      </c>
      <c r="T237" s="86">
        <f t="shared" si="115"/>
        <v>585.2615261348385</v>
      </c>
      <c r="U237" s="87">
        <f t="shared" si="137"/>
        <v>2668.8519951356293</v>
      </c>
      <c r="V237" s="84">
        <f t="shared" si="138"/>
        <v>0</v>
      </c>
      <c r="W237" s="85">
        <f t="shared" si="139"/>
        <v>0</v>
      </c>
      <c r="X237" s="86">
        <f t="shared" si="116"/>
        <v>0</v>
      </c>
      <c r="Y237" s="87">
        <f t="shared" si="140"/>
        <v>0</v>
      </c>
      <c r="Z237" s="101">
        <f t="shared" si="141"/>
        <v>0</v>
      </c>
      <c r="AA237" s="85">
        <f t="shared" si="142"/>
        <v>0</v>
      </c>
      <c r="AB237" s="86">
        <f t="shared" si="117"/>
        <v>0</v>
      </c>
      <c r="AC237" s="87">
        <f t="shared" si="143"/>
        <v>0</v>
      </c>
      <c r="AD237" s="132">
        <f t="shared" si="146"/>
        <v>0</v>
      </c>
      <c r="AE237" s="132">
        <f t="shared" si="118"/>
        <v>0</v>
      </c>
      <c r="AF237" s="132">
        <f t="shared" si="144"/>
        <v>0</v>
      </c>
      <c r="AG237" s="133">
        <f t="shared" si="119"/>
        <v>0</v>
      </c>
      <c r="AH237" s="124">
        <f t="shared" si="145"/>
        <v>0</v>
      </c>
      <c r="AI237" s="125">
        <f t="shared" si="120"/>
        <v>0</v>
      </c>
      <c r="AJ237" s="125">
        <v>0</v>
      </c>
      <c r="AK237" s="126">
        <f t="shared" si="121"/>
        <v>0</v>
      </c>
      <c r="AL237" s="22">
        <f t="shared" si="122"/>
        <v>462234.89152508299</v>
      </c>
      <c r="AM237" s="22">
        <f t="shared" si="122"/>
        <v>4880.934665537603</v>
      </c>
      <c r="AN237" s="22">
        <f t="shared" si="122"/>
        <v>1176.4014964741255</v>
      </c>
      <c r="AO237" s="23">
        <f t="shared" si="122"/>
        <v>6057.3361620117284</v>
      </c>
    </row>
    <row r="238" spans="1:41" x14ac:dyDescent="0.25">
      <c r="A238" s="7">
        <v>217</v>
      </c>
      <c r="B238" s="56">
        <f t="shared" si="123"/>
        <v>114866.88880798704</v>
      </c>
      <c r="C238" s="57">
        <f t="shared" si="124"/>
        <v>1316.1175606257273</v>
      </c>
      <c r="D238" s="57">
        <f t="shared" si="125"/>
        <v>105.29464807398811</v>
      </c>
      <c r="E238" s="58">
        <f t="shared" si="111"/>
        <v>1421.4122086997154</v>
      </c>
      <c r="F238" s="56">
        <f t="shared" si="126"/>
        <v>0</v>
      </c>
      <c r="G238" s="57">
        <f t="shared" si="127"/>
        <v>0</v>
      </c>
      <c r="H238" s="57">
        <f t="shared" si="128"/>
        <v>0</v>
      </c>
      <c r="I238" s="58">
        <f t="shared" si="112"/>
        <v>0</v>
      </c>
      <c r="J238" s="56">
        <f t="shared" si="129"/>
        <v>143909.56384575737</v>
      </c>
      <c r="K238" s="57">
        <f t="shared" si="130"/>
        <v>1487.3734120238589</v>
      </c>
      <c r="L238" s="57">
        <f t="shared" si="131"/>
        <v>479.69854615252456</v>
      </c>
      <c r="M238" s="58">
        <f t="shared" si="113"/>
        <v>1967.0719581763835</v>
      </c>
      <c r="N238" s="56">
        <f t="shared" si="132"/>
        <v>0</v>
      </c>
      <c r="O238" s="57">
        <f t="shared" si="133"/>
        <v>0</v>
      </c>
      <c r="P238" s="57">
        <f t="shared" si="134"/>
        <v>0</v>
      </c>
      <c r="Q238" s="58">
        <f t="shared" si="114"/>
        <v>0</v>
      </c>
      <c r="R238" s="84">
        <f t="shared" si="135"/>
        <v>198908.46671281062</v>
      </c>
      <c r="S238" s="85">
        <f t="shared" si="136"/>
        <v>2093.1503872151579</v>
      </c>
      <c r="T238" s="86">
        <f t="shared" si="115"/>
        <v>580.14969457903101</v>
      </c>
      <c r="U238" s="87">
        <f t="shared" si="137"/>
        <v>2673.3000817941888</v>
      </c>
      <c r="V238" s="84">
        <f t="shared" si="138"/>
        <v>0</v>
      </c>
      <c r="W238" s="85">
        <f t="shared" si="139"/>
        <v>0</v>
      </c>
      <c r="X238" s="86">
        <f t="shared" si="116"/>
        <v>0</v>
      </c>
      <c r="Y238" s="87">
        <f t="shared" si="140"/>
        <v>0</v>
      </c>
      <c r="Z238" s="101">
        <f t="shared" si="141"/>
        <v>0</v>
      </c>
      <c r="AA238" s="85">
        <f t="shared" si="142"/>
        <v>0</v>
      </c>
      <c r="AB238" s="86">
        <f t="shared" si="117"/>
        <v>0</v>
      </c>
      <c r="AC238" s="87">
        <f t="shared" si="143"/>
        <v>0</v>
      </c>
      <c r="AD238" s="132">
        <f t="shared" si="146"/>
        <v>0</v>
      </c>
      <c r="AE238" s="132">
        <f t="shared" si="118"/>
        <v>0</v>
      </c>
      <c r="AF238" s="132">
        <f t="shared" si="144"/>
        <v>0</v>
      </c>
      <c r="AG238" s="133">
        <f t="shared" si="119"/>
        <v>0</v>
      </c>
      <c r="AH238" s="124">
        <f t="shared" si="145"/>
        <v>0</v>
      </c>
      <c r="AI238" s="125">
        <f t="shared" si="120"/>
        <v>0</v>
      </c>
      <c r="AJ238" s="125">
        <v>0</v>
      </c>
      <c r="AK238" s="126">
        <f t="shared" si="121"/>
        <v>0</v>
      </c>
      <c r="AL238" s="22">
        <f t="shared" si="122"/>
        <v>457684.91936655506</v>
      </c>
      <c r="AM238" s="22">
        <f t="shared" si="122"/>
        <v>4896.6413598647441</v>
      </c>
      <c r="AN238" s="22">
        <f t="shared" si="122"/>
        <v>1165.1428888055436</v>
      </c>
      <c r="AO238" s="23">
        <f t="shared" si="122"/>
        <v>6061.7842486702884</v>
      </c>
    </row>
    <row r="239" spans="1:41" x14ac:dyDescent="0.25">
      <c r="A239" s="7">
        <v>218</v>
      </c>
      <c r="B239" s="56">
        <f t="shared" si="123"/>
        <v>113550.77124736131</v>
      </c>
      <c r="C239" s="57">
        <f t="shared" si="124"/>
        <v>1317.3240017229675</v>
      </c>
      <c r="D239" s="57">
        <f t="shared" si="125"/>
        <v>104.08820697674786</v>
      </c>
      <c r="E239" s="58">
        <f t="shared" si="111"/>
        <v>1421.4122086997154</v>
      </c>
      <c r="F239" s="56">
        <f t="shared" si="126"/>
        <v>0</v>
      </c>
      <c r="G239" s="57">
        <f t="shared" si="127"/>
        <v>0</v>
      </c>
      <c r="H239" s="57">
        <f t="shared" si="128"/>
        <v>0</v>
      </c>
      <c r="I239" s="58">
        <f t="shared" si="112"/>
        <v>0</v>
      </c>
      <c r="J239" s="56">
        <f t="shared" si="129"/>
        <v>142422.19043373351</v>
      </c>
      <c r="K239" s="57">
        <f t="shared" si="130"/>
        <v>1492.3313233972717</v>
      </c>
      <c r="L239" s="57">
        <f t="shared" si="131"/>
        <v>474.74063477911176</v>
      </c>
      <c r="M239" s="58">
        <f t="shared" si="113"/>
        <v>1967.0719581763835</v>
      </c>
      <c r="N239" s="56">
        <f t="shared" si="132"/>
        <v>0</v>
      </c>
      <c r="O239" s="57">
        <f t="shared" si="133"/>
        <v>0</v>
      </c>
      <c r="P239" s="57">
        <f t="shared" si="134"/>
        <v>0</v>
      </c>
      <c r="Q239" s="58">
        <f t="shared" si="114"/>
        <v>0</v>
      </c>
      <c r="R239" s="84">
        <f t="shared" si="135"/>
        <v>197143.34185280479</v>
      </c>
      <c r="S239" s="85">
        <f t="shared" si="136"/>
        <v>2102.7541681931652</v>
      </c>
      <c r="T239" s="86">
        <f t="shared" si="115"/>
        <v>575.00141373734732</v>
      </c>
      <c r="U239" s="87">
        <f t="shared" si="137"/>
        <v>2677.7555819305126</v>
      </c>
      <c r="V239" s="84">
        <f t="shared" si="138"/>
        <v>0</v>
      </c>
      <c r="W239" s="85">
        <f t="shared" si="139"/>
        <v>0</v>
      </c>
      <c r="X239" s="86">
        <f t="shared" si="116"/>
        <v>0</v>
      </c>
      <c r="Y239" s="87">
        <f t="shared" si="140"/>
        <v>0</v>
      </c>
      <c r="Z239" s="101">
        <f t="shared" si="141"/>
        <v>0</v>
      </c>
      <c r="AA239" s="85">
        <f t="shared" si="142"/>
        <v>0</v>
      </c>
      <c r="AB239" s="86">
        <f t="shared" si="117"/>
        <v>0</v>
      </c>
      <c r="AC239" s="87">
        <f t="shared" si="143"/>
        <v>0</v>
      </c>
      <c r="AD239" s="132">
        <f t="shared" si="146"/>
        <v>0</v>
      </c>
      <c r="AE239" s="132">
        <f t="shared" si="118"/>
        <v>0</v>
      </c>
      <c r="AF239" s="132">
        <f t="shared" si="144"/>
        <v>0</v>
      </c>
      <c r="AG239" s="133">
        <f t="shared" si="119"/>
        <v>0</v>
      </c>
      <c r="AH239" s="124">
        <f t="shared" si="145"/>
        <v>0</v>
      </c>
      <c r="AI239" s="125">
        <f t="shared" si="120"/>
        <v>0</v>
      </c>
      <c r="AJ239" s="125">
        <v>0</v>
      </c>
      <c r="AK239" s="126">
        <f t="shared" si="121"/>
        <v>0</v>
      </c>
      <c r="AL239" s="22">
        <f t="shared" si="122"/>
        <v>453116.3035338996</v>
      </c>
      <c r="AM239" s="22">
        <f t="shared" si="122"/>
        <v>4912.4094933134047</v>
      </c>
      <c r="AN239" s="22">
        <f t="shared" si="122"/>
        <v>1153.830255493207</v>
      </c>
      <c r="AO239" s="23">
        <f t="shared" si="122"/>
        <v>6066.2397488066117</v>
      </c>
    </row>
    <row r="240" spans="1:41" x14ac:dyDescent="0.25">
      <c r="A240" s="7">
        <v>219</v>
      </c>
      <c r="B240" s="56">
        <f t="shared" si="123"/>
        <v>112233.44724563834</v>
      </c>
      <c r="C240" s="57">
        <f t="shared" si="124"/>
        <v>1318.5315487245468</v>
      </c>
      <c r="D240" s="57">
        <f t="shared" si="125"/>
        <v>102.88065997516847</v>
      </c>
      <c r="E240" s="58">
        <f t="shared" si="111"/>
        <v>1421.4122086997154</v>
      </c>
      <c r="F240" s="56">
        <f t="shared" si="126"/>
        <v>0</v>
      </c>
      <c r="G240" s="57">
        <f t="shared" si="127"/>
        <v>0</v>
      </c>
      <c r="H240" s="57">
        <f t="shared" si="128"/>
        <v>0</v>
      </c>
      <c r="I240" s="58">
        <f t="shared" si="112"/>
        <v>0</v>
      </c>
      <c r="J240" s="56">
        <f t="shared" si="129"/>
        <v>140929.85911033626</v>
      </c>
      <c r="K240" s="57">
        <f t="shared" si="130"/>
        <v>1497.3057611419295</v>
      </c>
      <c r="L240" s="57">
        <f t="shared" si="131"/>
        <v>469.76619703445419</v>
      </c>
      <c r="M240" s="58">
        <f t="shared" si="113"/>
        <v>1967.0719581763835</v>
      </c>
      <c r="N240" s="56">
        <f t="shared" si="132"/>
        <v>0</v>
      </c>
      <c r="O240" s="57">
        <f t="shared" si="133"/>
        <v>0</v>
      </c>
      <c r="P240" s="57">
        <f t="shared" si="134"/>
        <v>0</v>
      </c>
      <c r="Q240" s="58">
        <f t="shared" si="114"/>
        <v>0</v>
      </c>
      <c r="R240" s="84">
        <f t="shared" si="135"/>
        <v>195365.65533075263</v>
      </c>
      <c r="S240" s="85">
        <f t="shared" si="136"/>
        <v>2112.4020131857019</v>
      </c>
      <c r="T240" s="86">
        <f t="shared" si="115"/>
        <v>569.81649471469518</v>
      </c>
      <c r="U240" s="87">
        <f t="shared" si="137"/>
        <v>2682.2185079003971</v>
      </c>
      <c r="V240" s="84">
        <f t="shared" si="138"/>
        <v>0</v>
      </c>
      <c r="W240" s="85">
        <f t="shared" si="139"/>
        <v>0</v>
      </c>
      <c r="X240" s="86">
        <f t="shared" si="116"/>
        <v>0</v>
      </c>
      <c r="Y240" s="87">
        <f t="shared" si="140"/>
        <v>0</v>
      </c>
      <c r="Z240" s="101">
        <f t="shared" si="141"/>
        <v>0</v>
      </c>
      <c r="AA240" s="85">
        <f t="shared" si="142"/>
        <v>0</v>
      </c>
      <c r="AB240" s="86">
        <f t="shared" si="117"/>
        <v>0</v>
      </c>
      <c r="AC240" s="87">
        <f t="shared" si="143"/>
        <v>0</v>
      </c>
      <c r="AD240" s="132">
        <f t="shared" si="146"/>
        <v>0</v>
      </c>
      <c r="AE240" s="132">
        <f t="shared" si="118"/>
        <v>0</v>
      </c>
      <c r="AF240" s="132">
        <f t="shared" si="144"/>
        <v>0</v>
      </c>
      <c r="AG240" s="133">
        <f t="shared" si="119"/>
        <v>0</v>
      </c>
      <c r="AH240" s="124">
        <f t="shared" si="145"/>
        <v>0</v>
      </c>
      <c r="AI240" s="125">
        <f t="shared" si="120"/>
        <v>0</v>
      </c>
      <c r="AJ240" s="125">
        <v>0</v>
      </c>
      <c r="AK240" s="126">
        <f t="shared" si="121"/>
        <v>0</v>
      </c>
      <c r="AL240" s="22">
        <f t="shared" si="122"/>
        <v>448528.96168672724</v>
      </c>
      <c r="AM240" s="22">
        <f t="shared" si="122"/>
        <v>4928.2393230521775</v>
      </c>
      <c r="AN240" s="22">
        <f t="shared" si="122"/>
        <v>1142.4633517243178</v>
      </c>
      <c r="AO240" s="23">
        <f t="shared" si="122"/>
        <v>6070.7026747764958</v>
      </c>
    </row>
    <row r="241" spans="1:41" x14ac:dyDescent="0.25">
      <c r="A241" s="7">
        <v>220</v>
      </c>
      <c r="B241" s="56">
        <f t="shared" si="123"/>
        <v>110914.91569691378</v>
      </c>
      <c r="C241" s="57">
        <f t="shared" si="124"/>
        <v>1319.7402026442112</v>
      </c>
      <c r="D241" s="57">
        <f t="shared" si="125"/>
        <v>101.6720060555043</v>
      </c>
      <c r="E241" s="58">
        <f t="shared" si="111"/>
        <v>1421.4122086997154</v>
      </c>
      <c r="F241" s="56">
        <f t="shared" si="126"/>
        <v>0</v>
      </c>
      <c r="G241" s="57">
        <f t="shared" si="127"/>
        <v>0</v>
      </c>
      <c r="H241" s="57">
        <f t="shared" si="128"/>
        <v>0</v>
      </c>
      <c r="I241" s="58">
        <f t="shared" si="112"/>
        <v>0</v>
      </c>
      <c r="J241" s="56">
        <f t="shared" si="129"/>
        <v>139432.55334919432</v>
      </c>
      <c r="K241" s="57">
        <f t="shared" si="130"/>
        <v>1502.2967803457359</v>
      </c>
      <c r="L241" s="57">
        <f t="shared" si="131"/>
        <v>464.77517783064775</v>
      </c>
      <c r="M241" s="58">
        <f t="shared" si="113"/>
        <v>1967.0719581763835</v>
      </c>
      <c r="N241" s="56">
        <f t="shared" si="132"/>
        <v>0</v>
      </c>
      <c r="O241" s="57">
        <f t="shared" si="133"/>
        <v>0</v>
      </c>
      <c r="P241" s="57">
        <f t="shared" si="134"/>
        <v>0</v>
      </c>
      <c r="Q241" s="58">
        <f t="shared" si="114"/>
        <v>0</v>
      </c>
      <c r="R241" s="84">
        <f t="shared" si="135"/>
        <v>193575.34207309622</v>
      </c>
      <c r="S241" s="85">
        <f t="shared" si="136"/>
        <v>2122.0941243670341</v>
      </c>
      <c r="T241" s="86">
        <f t="shared" si="115"/>
        <v>564.59474771319731</v>
      </c>
      <c r="U241" s="87">
        <f t="shared" si="137"/>
        <v>2686.6888720802312</v>
      </c>
      <c r="V241" s="84">
        <f t="shared" si="138"/>
        <v>0</v>
      </c>
      <c r="W241" s="85">
        <f t="shared" si="139"/>
        <v>0</v>
      </c>
      <c r="X241" s="86">
        <f t="shared" si="116"/>
        <v>0</v>
      </c>
      <c r="Y241" s="87">
        <f t="shared" si="140"/>
        <v>0</v>
      </c>
      <c r="Z241" s="101">
        <f t="shared" si="141"/>
        <v>0</v>
      </c>
      <c r="AA241" s="85">
        <f t="shared" si="142"/>
        <v>0</v>
      </c>
      <c r="AB241" s="86">
        <f t="shared" si="117"/>
        <v>0</v>
      </c>
      <c r="AC241" s="87">
        <f t="shared" si="143"/>
        <v>0</v>
      </c>
      <c r="AD241" s="132">
        <f t="shared" si="146"/>
        <v>0</v>
      </c>
      <c r="AE241" s="132">
        <f t="shared" si="118"/>
        <v>0</v>
      </c>
      <c r="AF241" s="132">
        <f t="shared" si="144"/>
        <v>0</v>
      </c>
      <c r="AG241" s="133">
        <f t="shared" si="119"/>
        <v>0</v>
      </c>
      <c r="AH241" s="124">
        <f t="shared" si="145"/>
        <v>0</v>
      </c>
      <c r="AI241" s="125">
        <f t="shared" si="120"/>
        <v>0</v>
      </c>
      <c r="AJ241" s="125">
        <v>0</v>
      </c>
      <c r="AK241" s="126">
        <f t="shared" si="121"/>
        <v>0</v>
      </c>
      <c r="AL241" s="22">
        <f t="shared" si="122"/>
        <v>443922.81111920433</v>
      </c>
      <c r="AM241" s="22">
        <f t="shared" si="122"/>
        <v>4944.1311073569814</v>
      </c>
      <c r="AN241" s="22">
        <f t="shared" si="122"/>
        <v>1131.0419315993495</v>
      </c>
      <c r="AO241" s="23">
        <f t="shared" si="122"/>
        <v>6075.1730389563309</v>
      </c>
    </row>
    <row r="242" spans="1:41" x14ac:dyDescent="0.25">
      <c r="A242" s="7">
        <v>221</v>
      </c>
      <c r="B242" s="56">
        <f t="shared" si="123"/>
        <v>109595.17549426957</v>
      </c>
      <c r="C242" s="57">
        <f t="shared" si="124"/>
        <v>1320.9499644966349</v>
      </c>
      <c r="D242" s="57">
        <f t="shared" si="125"/>
        <v>100.46224420308043</v>
      </c>
      <c r="E242" s="58">
        <f t="shared" si="111"/>
        <v>1421.4122086997154</v>
      </c>
      <c r="F242" s="56">
        <f t="shared" si="126"/>
        <v>0</v>
      </c>
      <c r="G242" s="57">
        <f t="shared" si="127"/>
        <v>0</v>
      </c>
      <c r="H242" s="57">
        <f t="shared" si="128"/>
        <v>0</v>
      </c>
      <c r="I242" s="58">
        <f t="shared" si="112"/>
        <v>0</v>
      </c>
      <c r="J242" s="56">
        <f t="shared" si="129"/>
        <v>137930.25656884859</v>
      </c>
      <c r="K242" s="57">
        <f t="shared" si="130"/>
        <v>1507.3044362802216</v>
      </c>
      <c r="L242" s="57">
        <f t="shared" si="131"/>
        <v>459.76752189616201</v>
      </c>
      <c r="M242" s="58">
        <f t="shared" si="113"/>
        <v>1967.0719581763835</v>
      </c>
      <c r="N242" s="56">
        <f t="shared" si="132"/>
        <v>0</v>
      </c>
      <c r="O242" s="57">
        <f t="shared" si="133"/>
        <v>0</v>
      </c>
      <c r="P242" s="57">
        <f t="shared" si="134"/>
        <v>0</v>
      </c>
      <c r="Q242" s="58">
        <f t="shared" si="114"/>
        <v>0</v>
      </c>
      <c r="R242" s="84">
        <f t="shared" si="135"/>
        <v>191772.33669531043</v>
      </c>
      <c r="S242" s="85">
        <f t="shared" si="136"/>
        <v>2131.8307048390429</v>
      </c>
      <c r="T242" s="86">
        <f t="shared" si="115"/>
        <v>559.33598202798873</v>
      </c>
      <c r="U242" s="87">
        <f t="shared" si="137"/>
        <v>2691.1666868670318</v>
      </c>
      <c r="V242" s="84">
        <f t="shared" si="138"/>
        <v>0</v>
      </c>
      <c r="W242" s="85">
        <f t="shared" si="139"/>
        <v>0</v>
      </c>
      <c r="X242" s="86">
        <f t="shared" si="116"/>
        <v>0</v>
      </c>
      <c r="Y242" s="87">
        <f t="shared" si="140"/>
        <v>0</v>
      </c>
      <c r="Z242" s="101">
        <f t="shared" si="141"/>
        <v>0</v>
      </c>
      <c r="AA242" s="85">
        <f t="shared" si="142"/>
        <v>0</v>
      </c>
      <c r="AB242" s="86">
        <f t="shared" si="117"/>
        <v>0</v>
      </c>
      <c r="AC242" s="87">
        <f t="shared" si="143"/>
        <v>0</v>
      </c>
      <c r="AD242" s="132">
        <f t="shared" si="146"/>
        <v>0</v>
      </c>
      <c r="AE242" s="132">
        <f t="shared" si="118"/>
        <v>0</v>
      </c>
      <c r="AF242" s="132">
        <f t="shared" si="144"/>
        <v>0</v>
      </c>
      <c r="AG242" s="133">
        <f t="shared" si="119"/>
        <v>0</v>
      </c>
      <c r="AH242" s="124">
        <f t="shared" si="145"/>
        <v>0</v>
      </c>
      <c r="AI242" s="125">
        <f t="shared" si="120"/>
        <v>0</v>
      </c>
      <c r="AJ242" s="125">
        <v>0</v>
      </c>
      <c r="AK242" s="126">
        <f t="shared" si="121"/>
        <v>0</v>
      </c>
      <c r="AL242" s="22">
        <f t="shared" si="122"/>
        <v>439297.76875842857</v>
      </c>
      <c r="AM242" s="22">
        <f t="shared" si="122"/>
        <v>4960.085105615899</v>
      </c>
      <c r="AN242" s="22">
        <f t="shared" si="122"/>
        <v>1119.565748127231</v>
      </c>
      <c r="AO242" s="23">
        <f t="shared" si="122"/>
        <v>6079.6508537431309</v>
      </c>
    </row>
    <row r="243" spans="1:41" x14ac:dyDescent="0.25">
      <c r="A243" s="7">
        <v>222</v>
      </c>
      <c r="B243" s="56">
        <f t="shared" si="123"/>
        <v>108274.22552977293</v>
      </c>
      <c r="C243" s="57">
        <f t="shared" si="124"/>
        <v>1322.1608352974235</v>
      </c>
      <c r="D243" s="57">
        <f t="shared" si="125"/>
        <v>99.251373402291847</v>
      </c>
      <c r="E243" s="58">
        <f t="shared" si="111"/>
        <v>1421.4122086997154</v>
      </c>
      <c r="F243" s="56">
        <f t="shared" si="126"/>
        <v>0</v>
      </c>
      <c r="G243" s="57">
        <f t="shared" si="127"/>
        <v>0</v>
      </c>
      <c r="H243" s="57">
        <f t="shared" si="128"/>
        <v>0</v>
      </c>
      <c r="I243" s="58">
        <f t="shared" si="112"/>
        <v>0</v>
      </c>
      <c r="J243" s="56">
        <f t="shared" si="129"/>
        <v>136422.95213256837</v>
      </c>
      <c r="K243" s="57">
        <f t="shared" si="130"/>
        <v>1512.3287844011556</v>
      </c>
      <c r="L243" s="57">
        <f t="shared" si="131"/>
        <v>454.74317377522794</v>
      </c>
      <c r="M243" s="58">
        <f t="shared" si="113"/>
        <v>1967.0719581763835</v>
      </c>
      <c r="N243" s="56">
        <f t="shared" si="132"/>
        <v>0</v>
      </c>
      <c r="O243" s="57">
        <f t="shared" si="133"/>
        <v>0</v>
      </c>
      <c r="P243" s="57">
        <f t="shared" si="134"/>
        <v>0</v>
      </c>
      <c r="Q243" s="58">
        <f t="shared" si="114"/>
        <v>0</v>
      </c>
      <c r="R243" s="84">
        <f t="shared" si="135"/>
        <v>189956.5735004555</v>
      </c>
      <c r="S243" s="85">
        <f t="shared" si="136"/>
        <v>2141.6119586354816</v>
      </c>
      <c r="T243" s="86">
        <f t="shared" si="115"/>
        <v>554.04000604299529</v>
      </c>
      <c r="U243" s="87">
        <f t="shared" si="137"/>
        <v>2695.6519646784768</v>
      </c>
      <c r="V243" s="84">
        <f t="shared" si="138"/>
        <v>0</v>
      </c>
      <c r="W243" s="85">
        <f t="shared" si="139"/>
        <v>0</v>
      </c>
      <c r="X243" s="86">
        <f t="shared" si="116"/>
        <v>0</v>
      </c>
      <c r="Y243" s="87">
        <f t="shared" si="140"/>
        <v>0</v>
      </c>
      <c r="Z243" s="101">
        <f t="shared" si="141"/>
        <v>0</v>
      </c>
      <c r="AA243" s="85">
        <f t="shared" si="142"/>
        <v>0</v>
      </c>
      <c r="AB243" s="86">
        <f t="shared" si="117"/>
        <v>0</v>
      </c>
      <c r="AC243" s="87">
        <f t="shared" si="143"/>
        <v>0</v>
      </c>
      <c r="AD243" s="132">
        <f t="shared" si="146"/>
        <v>0</v>
      </c>
      <c r="AE243" s="132">
        <f t="shared" si="118"/>
        <v>0</v>
      </c>
      <c r="AF243" s="132">
        <f t="shared" si="144"/>
        <v>0</v>
      </c>
      <c r="AG243" s="133">
        <f t="shared" si="119"/>
        <v>0</v>
      </c>
      <c r="AH243" s="124">
        <f t="shared" si="145"/>
        <v>0</v>
      </c>
      <c r="AI243" s="125">
        <f t="shared" si="120"/>
        <v>0</v>
      </c>
      <c r="AJ243" s="125">
        <v>0</v>
      </c>
      <c r="AK243" s="126">
        <f t="shared" si="121"/>
        <v>0</v>
      </c>
      <c r="AL243" s="22">
        <f t="shared" si="122"/>
        <v>434653.75116279681</v>
      </c>
      <c r="AM243" s="22">
        <f t="shared" si="122"/>
        <v>4976.1015783340608</v>
      </c>
      <c r="AN243" s="22">
        <f t="shared" si="122"/>
        <v>1108.0345532205151</v>
      </c>
      <c r="AO243" s="23">
        <f t="shared" si="122"/>
        <v>6084.1361315545764</v>
      </c>
    </row>
    <row r="244" spans="1:41" x14ac:dyDescent="0.25">
      <c r="A244" s="7">
        <v>223</v>
      </c>
      <c r="B244" s="56">
        <f t="shared" si="123"/>
        <v>106952.0646944755</v>
      </c>
      <c r="C244" s="57">
        <f t="shared" si="124"/>
        <v>1323.3728160631129</v>
      </c>
      <c r="D244" s="57">
        <f t="shared" si="125"/>
        <v>98.039392636602543</v>
      </c>
      <c r="E244" s="58">
        <f t="shared" si="111"/>
        <v>1421.4122086997154</v>
      </c>
      <c r="F244" s="56">
        <f t="shared" si="126"/>
        <v>0</v>
      </c>
      <c r="G244" s="57">
        <f t="shared" si="127"/>
        <v>0</v>
      </c>
      <c r="H244" s="57">
        <f t="shared" si="128"/>
        <v>0</v>
      </c>
      <c r="I244" s="58">
        <f t="shared" si="112"/>
        <v>0</v>
      </c>
      <c r="J244" s="56">
        <f t="shared" si="129"/>
        <v>134910.62334816722</v>
      </c>
      <c r="K244" s="57">
        <f t="shared" si="130"/>
        <v>1517.3698803491593</v>
      </c>
      <c r="L244" s="57">
        <f t="shared" si="131"/>
        <v>449.70207782722412</v>
      </c>
      <c r="M244" s="58">
        <f t="shared" si="113"/>
        <v>1967.0719581763835</v>
      </c>
      <c r="N244" s="56">
        <f t="shared" si="132"/>
        <v>0</v>
      </c>
      <c r="O244" s="57">
        <f t="shared" si="133"/>
        <v>0</v>
      </c>
      <c r="P244" s="57">
        <f t="shared" si="134"/>
        <v>0</v>
      </c>
      <c r="Q244" s="58">
        <f t="shared" si="114"/>
        <v>0</v>
      </c>
      <c r="R244" s="84">
        <f t="shared" si="135"/>
        <v>188127.98647772305</v>
      </c>
      <c r="S244" s="85">
        <f t="shared" si="136"/>
        <v>2151.4380907262484</v>
      </c>
      <c r="T244" s="86">
        <f t="shared" si="115"/>
        <v>548.70662722669226</v>
      </c>
      <c r="U244" s="87">
        <f t="shared" si="137"/>
        <v>2700.1447179529409</v>
      </c>
      <c r="V244" s="84">
        <f t="shared" si="138"/>
        <v>0</v>
      </c>
      <c r="W244" s="85">
        <f t="shared" si="139"/>
        <v>0</v>
      </c>
      <c r="X244" s="86">
        <f t="shared" si="116"/>
        <v>0</v>
      </c>
      <c r="Y244" s="87">
        <f t="shared" si="140"/>
        <v>0</v>
      </c>
      <c r="Z244" s="101">
        <f t="shared" si="141"/>
        <v>0</v>
      </c>
      <c r="AA244" s="85">
        <f t="shared" si="142"/>
        <v>0</v>
      </c>
      <c r="AB244" s="86">
        <f t="shared" si="117"/>
        <v>0</v>
      </c>
      <c r="AC244" s="87">
        <f t="shared" si="143"/>
        <v>0</v>
      </c>
      <c r="AD244" s="132">
        <f t="shared" si="146"/>
        <v>0</v>
      </c>
      <c r="AE244" s="132">
        <f t="shared" si="118"/>
        <v>0</v>
      </c>
      <c r="AF244" s="132">
        <f t="shared" si="144"/>
        <v>0</v>
      </c>
      <c r="AG244" s="133">
        <f t="shared" si="119"/>
        <v>0</v>
      </c>
      <c r="AH244" s="124">
        <f t="shared" si="145"/>
        <v>0</v>
      </c>
      <c r="AI244" s="125">
        <f t="shared" si="120"/>
        <v>0</v>
      </c>
      <c r="AJ244" s="125">
        <v>0</v>
      </c>
      <c r="AK244" s="126">
        <f t="shared" si="121"/>
        <v>0</v>
      </c>
      <c r="AL244" s="22">
        <f t="shared" si="122"/>
        <v>429990.67452036578</v>
      </c>
      <c r="AM244" s="22">
        <f t="shared" si="122"/>
        <v>4992.1807871385208</v>
      </c>
      <c r="AN244" s="22">
        <f t="shared" si="122"/>
        <v>1096.4480976905188</v>
      </c>
      <c r="AO244" s="23">
        <f t="shared" si="122"/>
        <v>6088.6288848290405</v>
      </c>
    </row>
    <row r="245" spans="1:41" x14ac:dyDescent="0.25">
      <c r="A245" s="7">
        <v>224</v>
      </c>
      <c r="B245" s="56">
        <f t="shared" si="123"/>
        <v>105628.69187841238</v>
      </c>
      <c r="C245" s="57">
        <f t="shared" si="124"/>
        <v>1324.5859078111707</v>
      </c>
      <c r="D245" s="57">
        <f t="shared" si="125"/>
        <v>96.826300888544679</v>
      </c>
      <c r="E245" s="58">
        <f t="shared" si="111"/>
        <v>1421.4122086997154</v>
      </c>
      <c r="F245" s="56">
        <f t="shared" si="126"/>
        <v>0</v>
      </c>
      <c r="G245" s="57">
        <f t="shared" si="127"/>
        <v>0</v>
      </c>
      <c r="H245" s="57">
        <f t="shared" si="128"/>
        <v>0</v>
      </c>
      <c r="I245" s="58">
        <f t="shared" si="112"/>
        <v>0</v>
      </c>
      <c r="J245" s="56">
        <f t="shared" si="129"/>
        <v>133393.25346781805</v>
      </c>
      <c r="K245" s="57">
        <f t="shared" si="130"/>
        <v>1522.4277799503234</v>
      </c>
      <c r="L245" s="57">
        <f t="shared" si="131"/>
        <v>444.64417822606021</v>
      </c>
      <c r="M245" s="58">
        <f t="shared" si="113"/>
        <v>1967.0719581763835</v>
      </c>
      <c r="N245" s="56">
        <f t="shared" si="132"/>
        <v>0</v>
      </c>
      <c r="O245" s="57">
        <f t="shared" si="133"/>
        <v>0</v>
      </c>
      <c r="P245" s="57">
        <f t="shared" si="134"/>
        <v>0</v>
      </c>
      <c r="Q245" s="58">
        <f t="shared" si="114"/>
        <v>0</v>
      </c>
      <c r="R245" s="84">
        <f t="shared" si="135"/>
        <v>186286.50930097516</v>
      </c>
      <c r="S245" s="85">
        <f t="shared" si="136"/>
        <v>2161.3093070216851</v>
      </c>
      <c r="T245" s="86">
        <f t="shared" si="115"/>
        <v>543.33565212784424</v>
      </c>
      <c r="U245" s="87">
        <f t="shared" si="137"/>
        <v>2704.6449591495293</v>
      </c>
      <c r="V245" s="84">
        <f t="shared" si="138"/>
        <v>0</v>
      </c>
      <c r="W245" s="85">
        <f t="shared" si="139"/>
        <v>0</v>
      </c>
      <c r="X245" s="86">
        <f t="shared" si="116"/>
        <v>0</v>
      </c>
      <c r="Y245" s="87">
        <f t="shared" si="140"/>
        <v>0</v>
      </c>
      <c r="Z245" s="101">
        <f t="shared" si="141"/>
        <v>0</v>
      </c>
      <c r="AA245" s="85">
        <f t="shared" si="142"/>
        <v>0</v>
      </c>
      <c r="AB245" s="86">
        <f t="shared" si="117"/>
        <v>0</v>
      </c>
      <c r="AC245" s="87">
        <f t="shared" si="143"/>
        <v>0</v>
      </c>
      <c r="AD245" s="132">
        <f t="shared" si="146"/>
        <v>0</v>
      </c>
      <c r="AE245" s="132">
        <f t="shared" si="118"/>
        <v>0</v>
      </c>
      <c r="AF245" s="132">
        <f t="shared" si="144"/>
        <v>0</v>
      </c>
      <c r="AG245" s="133">
        <f t="shared" si="119"/>
        <v>0</v>
      </c>
      <c r="AH245" s="124">
        <f t="shared" si="145"/>
        <v>0</v>
      </c>
      <c r="AI245" s="125">
        <f t="shared" si="120"/>
        <v>0</v>
      </c>
      <c r="AJ245" s="125">
        <v>0</v>
      </c>
      <c r="AK245" s="126">
        <f t="shared" si="121"/>
        <v>0</v>
      </c>
      <c r="AL245" s="22">
        <f t="shared" si="122"/>
        <v>425308.4546472056</v>
      </c>
      <c r="AM245" s="22">
        <f t="shared" si="122"/>
        <v>5008.3229947831787</v>
      </c>
      <c r="AN245" s="22">
        <f t="shared" si="122"/>
        <v>1084.8061312424493</v>
      </c>
      <c r="AO245" s="23">
        <f t="shared" si="122"/>
        <v>6093.1291260256285</v>
      </c>
    </row>
    <row r="246" spans="1:41" x14ac:dyDescent="0.25">
      <c r="A246" s="7">
        <v>225</v>
      </c>
      <c r="B246" s="56">
        <f t="shared" si="123"/>
        <v>104304.10597060122</v>
      </c>
      <c r="C246" s="57">
        <f t="shared" si="124"/>
        <v>1325.8001115599977</v>
      </c>
      <c r="D246" s="57">
        <f t="shared" si="125"/>
        <v>95.612097139717775</v>
      </c>
      <c r="E246" s="58">
        <f t="shared" si="111"/>
        <v>1421.4122086997154</v>
      </c>
      <c r="F246" s="56">
        <f t="shared" si="126"/>
        <v>0</v>
      </c>
      <c r="G246" s="57">
        <f t="shared" si="127"/>
        <v>0</v>
      </c>
      <c r="H246" s="57">
        <f t="shared" si="128"/>
        <v>0</v>
      </c>
      <c r="I246" s="58">
        <f t="shared" si="112"/>
        <v>0</v>
      </c>
      <c r="J246" s="56">
        <f t="shared" si="129"/>
        <v>131870.82568786773</v>
      </c>
      <c r="K246" s="57">
        <f t="shared" si="130"/>
        <v>1527.5025392168245</v>
      </c>
      <c r="L246" s="57">
        <f t="shared" si="131"/>
        <v>439.56941895955913</v>
      </c>
      <c r="M246" s="58">
        <f t="shared" si="113"/>
        <v>1967.0719581763835</v>
      </c>
      <c r="N246" s="56">
        <f t="shared" si="132"/>
        <v>0</v>
      </c>
      <c r="O246" s="57">
        <f t="shared" si="133"/>
        <v>0</v>
      </c>
      <c r="P246" s="57">
        <f t="shared" si="134"/>
        <v>0</v>
      </c>
      <c r="Q246" s="58">
        <f t="shared" si="114"/>
        <v>0</v>
      </c>
      <c r="R246" s="84">
        <f t="shared" si="135"/>
        <v>184432.07532727675</v>
      </c>
      <c r="S246" s="85">
        <f t="shared" si="136"/>
        <v>2171.2258143768877</v>
      </c>
      <c r="T246" s="86">
        <f t="shared" si="115"/>
        <v>537.92688637122387</v>
      </c>
      <c r="U246" s="87">
        <f t="shared" si="137"/>
        <v>2709.1527007481118</v>
      </c>
      <c r="V246" s="84">
        <f t="shared" si="138"/>
        <v>0</v>
      </c>
      <c r="W246" s="85">
        <f t="shared" si="139"/>
        <v>0</v>
      </c>
      <c r="X246" s="86">
        <f t="shared" si="116"/>
        <v>0</v>
      </c>
      <c r="Y246" s="87">
        <f t="shared" si="140"/>
        <v>0</v>
      </c>
      <c r="Z246" s="101">
        <f t="shared" si="141"/>
        <v>0</v>
      </c>
      <c r="AA246" s="85">
        <f t="shared" si="142"/>
        <v>0</v>
      </c>
      <c r="AB246" s="86">
        <f t="shared" si="117"/>
        <v>0</v>
      </c>
      <c r="AC246" s="87">
        <f t="shared" si="143"/>
        <v>0</v>
      </c>
      <c r="AD246" s="132">
        <f t="shared" si="146"/>
        <v>0</v>
      </c>
      <c r="AE246" s="132">
        <f t="shared" si="118"/>
        <v>0</v>
      </c>
      <c r="AF246" s="132">
        <f t="shared" si="144"/>
        <v>0</v>
      </c>
      <c r="AG246" s="133">
        <f t="shared" si="119"/>
        <v>0</v>
      </c>
      <c r="AH246" s="124">
        <f t="shared" si="145"/>
        <v>0</v>
      </c>
      <c r="AI246" s="125">
        <f t="shared" si="120"/>
        <v>0</v>
      </c>
      <c r="AJ246" s="125">
        <v>0</v>
      </c>
      <c r="AK246" s="126">
        <f t="shared" si="121"/>
        <v>0</v>
      </c>
      <c r="AL246" s="22">
        <f t="shared" si="122"/>
        <v>420607.00698574574</v>
      </c>
      <c r="AM246" s="22">
        <f t="shared" si="122"/>
        <v>5024.5284651537095</v>
      </c>
      <c r="AN246" s="22">
        <f t="shared" si="122"/>
        <v>1073.1084024705008</v>
      </c>
      <c r="AO246" s="23">
        <f t="shared" si="122"/>
        <v>6097.6368676242109</v>
      </c>
    </row>
    <row r="247" spans="1:41" x14ac:dyDescent="0.25">
      <c r="A247" s="7">
        <v>226</v>
      </c>
      <c r="B247" s="56">
        <f t="shared" si="123"/>
        <v>102978.30585904123</v>
      </c>
      <c r="C247" s="57">
        <f t="shared" si="124"/>
        <v>1327.0154283289276</v>
      </c>
      <c r="D247" s="57">
        <f t="shared" si="125"/>
        <v>94.396780370787795</v>
      </c>
      <c r="E247" s="58">
        <f t="shared" si="111"/>
        <v>1421.4122086997154</v>
      </c>
      <c r="F247" s="56">
        <f t="shared" si="126"/>
        <v>0</v>
      </c>
      <c r="G247" s="57">
        <f t="shared" si="127"/>
        <v>0</v>
      </c>
      <c r="H247" s="57">
        <f t="shared" si="128"/>
        <v>0</v>
      </c>
      <c r="I247" s="58">
        <f t="shared" si="112"/>
        <v>0</v>
      </c>
      <c r="J247" s="56">
        <f t="shared" si="129"/>
        <v>130343.3231486509</v>
      </c>
      <c r="K247" s="57">
        <f t="shared" si="130"/>
        <v>1532.5942143475472</v>
      </c>
      <c r="L247" s="57">
        <f t="shared" si="131"/>
        <v>434.47774382883637</v>
      </c>
      <c r="M247" s="58">
        <f t="shared" si="113"/>
        <v>1967.0719581763835</v>
      </c>
      <c r="N247" s="56">
        <f t="shared" si="132"/>
        <v>0</v>
      </c>
      <c r="O247" s="57">
        <f t="shared" si="133"/>
        <v>0</v>
      </c>
      <c r="P247" s="57">
        <f t="shared" si="134"/>
        <v>0</v>
      </c>
      <c r="Q247" s="58">
        <f t="shared" si="114"/>
        <v>0</v>
      </c>
      <c r="R247" s="84">
        <f t="shared" si="135"/>
        <v>182564.61759542135</v>
      </c>
      <c r="S247" s="85">
        <f t="shared" si="136"/>
        <v>2181.1878205960465</v>
      </c>
      <c r="T247" s="86">
        <f t="shared" si="115"/>
        <v>532.48013465331235</v>
      </c>
      <c r="U247" s="87">
        <f t="shared" si="137"/>
        <v>2713.6679552493588</v>
      </c>
      <c r="V247" s="84">
        <f t="shared" si="138"/>
        <v>0</v>
      </c>
      <c r="W247" s="85">
        <f t="shared" si="139"/>
        <v>0</v>
      </c>
      <c r="X247" s="86">
        <f t="shared" si="116"/>
        <v>0</v>
      </c>
      <c r="Y247" s="87">
        <f t="shared" si="140"/>
        <v>0</v>
      </c>
      <c r="Z247" s="101">
        <f t="shared" si="141"/>
        <v>0</v>
      </c>
      <c r="AA247" s="85">
        <f t="shared" si="142"/>
        <v>0</v>
      </c>
      <c r="AB247" s="86">
        <f t="shared" si="117"/>
        <v>0</v>
      </c>
      <c r="AC247" s="87">
        <f t="shared" si="143"/>
        <v>0</v>
      </c>
      <c r="AD247" s="132">
        <f t="shared" si="146"/>
        <v>0</v>
      </c>
      <c r="AE247" s="132">
        <f t="shared" si="118"/>
        <v>0</v>
      </c>
      <c r="AF247" s="132">
        <f t="shared" si="144"/>
        <v>0</v>
      </c>
      <c r="AG247" s="133">
        <f t="shared" si="119"/>
        <v>0</v>
      </c>
      <c r="AH247" s="124">
        <f t="shared" si="145"/>
        <v>0</v>
      </c>
      <c r="AI247" s="125">
        <f t="shared" si="120"/>
        <v>0</v>
      </c>
      <c r="AJ247" s="125">
        <v>0</v>
      </c>
      <c r="AK247" s="126">
        <f t="shared" si="121"/>
        <v>0</v>
      </c>
      <c r="AL247" s="22">
        <f t="shared" si="122"/>
        <v>415886.24660311348</v>
      </c>
      <c r="AM247" s="22">
        <f t="shared" si="122"/>
        <v>5040.7974632725218</v>
      </c>
      <c r="AN247" s="22">
        <f t="shared" si="122"/>
        <v>1061.3546588529366</v>
      </c>
      <c r="AO247" s="23">
        <f t="shared" si="122"/>
        <v>6102.1521221254579</v>
      </c>
    </row>
    <row r="248" spans="1:41" x14ac:dyDescent="0.25">
      <c r="A248" s="7">
        <v>227</v>
      </c>
      <c r="B248" s="56">
        <f t="shared" si="123"/>
        <v>101651.2904307123</v>
      </c>
      <c r="C248" s="57">
        <f t="shared" si="124"/>
        <v>1328.2318591382291</v>
      </c>
      <c r="D248" s="57">
        <f t="shared" si="125"/>
        <v>93.180349561486267</v>
      </c>
      <c r="E248" s="58">
        <f t="shared" si="111"/>
        <v>1421.4122086997154</v>
      </c>
      <c r="F248" s="56">
        <f t="shared" si="126"/>
        <v>0</v>
      </c>
      <c r="G248" s="57">
        <f t="shared" si="127"/>
        <v>0</v>
      </c>
      <c r="H248" s="57">
        <f t="shared" si="128"/>
        <v>0</v>
      </c>
      <c r="I248" s="58">
        <f t="shared" si="112"/>
        <v>0</v>
      </c>
      <c r="J248" s="56">
        <f t="shared" si="129"/>
        <v>128810.72893430336</v>
      </c>
      <c r="K248" s="57">
        <f t="shared" si="130"/>
        <v>1537.7028617287056</v>
      </c>
      <c r="L248" s="57">
        <f t="shared" si="131"/>
        <v>429.36909644767792</v>
      </c>
      <c r="M248" s="58">
        <f t="shared" si="113"/>
        <v>1967.0719581763835</v>
      </c>
      <c r="N248" s="56">
        <f t="shared" si="132"/>
        <v>0</v>
      </c>
      <c r="O248" s="57">
        <f t="shared" si="133"/>
        <v>0</v>
      </c>
      <c r="P248" s="57">
        <f t="shared" si="134"/>
        <v>0</v>
      </c>
      <c r="Q248" s="58">
        <f t="shared" si="114"/>
        <v>0</v>
      </c>
      <c r="R248" s="84">
        <f t="shared" si="135"/>
        <v>180684.06882445002</v>
      </c>
      <c r="S248" s="85">
        <f t="shared" si="136"/>
        <v>2191.1955344367952</v>
      </c>
      <c r="T248" s="86">
        <f t="shared" si="115"/>
        <v>526.9952007379793</v>
      </c>
      <c r="U248" s="87">
        <f t="shared" si="137"/>
        <v>2718.1907351747745</v>
      </c>
      <c r="V248" s="84">
        <f t="shared" si="138"/>
        <v>0</v>
      </c>
      <c r="W248" s="85">
        <f t="shared" si="139"/>
        <v>0</v>
      </c>
      <c r="X248" s="86">
        <f t="shared" si="116"/>
        <v>0</v>
      </c>
      <c r="Y248" s="87">
        <f t="shared" si="140"/>
        <v>0</v>
      </c>
      <c r="Z248" s="101">
        <f t="shared" si="141"/>
        <v>0</v>
      </c>
      <c r="AA248" s="85">
        <f t="shared" si="142"/>
        <v>0</v>
      </c>
      <c r="AB248" s="86">
        <f t="shared" si="117"/>
        <v>0</v>
      </c>
      <c r="AC248" s="87">
        <f t="shared" si="143"/>
        <v>0</v>
      </c>
      <c r="AD248" s="132">
        <f t="shared" si="146"/>
        <v>0</v>
      </c>
      <c r="AE248" s="132">
        <f t="shared" si="118"/>
        <v>0</v>
      </c>
      <c r="AF248" s="132">
        <f t="shared" si="144"/>
        <v>0</v>
      </c>
      <c r="AG248" s="133">
        <f t="shared" si="119"/>
        <v>0</v>
      </c>
      <c r="AH248" s="124">
        <f t="shared" si="145"/>
        <v>0</v>
      </c>
      <c r="AI248" s="125">
        <f t="shared" si="120"/>
        <v>0</v>
      </c>
      <c r="AJ248" s="125">
        <v>0</v>
      </c>
      <c r="AK248" s="126">
        <f t="shared" si="121"/>
        <v>0</v>
      </c>
      <c r="AL248" s="22">
        <f t="shared" si="122"/>
        <v>411146.08818946569</v>
      </c>
      <c r="AM248" s="22">
        <f t="shared" si="122"/>
        <v>5057.1302553037294</v>
      </c>
      <c r="AN248" s="22">
        <f t="shared" si="122"/>
        <v>1049.5446467471434</v>
      </c>
      <c r="AO248" s="23">
        <f t="shared" si="122"/>
        <v>6106.6749020508742</v>
      </c>
    </row>
    <row r="249" spans="1:41" x14ac:dyDescent="0.25">
      <c r="A249" s="7">
        <v>228</v>
      </c>
      <c r="B249" s="56">
        <f t="shared" si="123"/>
        <v>100323.05857157406</v>
      </c>
      <c r="C249" s="57">
        <f t="shared" si="124"/>
        <v>1329.4494050091059</v>
      </c>
      <c r="D249" s="57">
        <f t="shared" si="125"/>
        <v>91.962803690609547</v>
      </c>
      <c r="E249" s="58">
        <f t="shared" si="111"/>
        <v>1421.4122086997154</v>
      </c>
      <c r="F249" s="56">
        <f t="shared" si="126"/>
        <v>0</v>
      </c>
      <c r="G249" s="57">
        <f t="shared" si="127"/>
        <v>0</v>
      </c>
      <c r="H249" s="57">
        <f t="shared" si="128"/>
        <v>0</v>
      </c>
      <c r="I249" s="58">
        <f t="shared" si="112"/>
        <v>0</v>
      </c>
      <c r="J249" s="56">
        <f t="shared" si="129"/>
        <v>127273.02607257466</v>
      </c>
      <c r="K249" s="57">
        <f t="shared" si="130"/>
        <v>1542.8285379344679</v>
      </c>
      <c r="L249" s="57">
        <f t="shared" si="131"/>
        <v>424.24342024191554</v>
      </c>
      <c r="M249" s="58">
        <f t="shared" si="113"/>
        <v>1967.0719581763835</v>
      </c>
      <c r="N249" s="56">
        <f t="shared" si="132"/>
        <v>0</v>
      </c>
      <c r="O249" s="57">
        <f t="shared" si="133"/>
        <v>0</v>
      </c>
      <c r="P249" s="57">
        <f t="shared" si="134"/>
        <v>0</v>
      </c>
      <c r="Q249" s="58">
        <f t="shared" si="114"/>
        <v>0</v>
      </c>
      <c r="R249" s="84">
        <f t="shared" si="135"/>
        <v>178790.36141216327</v>
      </c>
      <c r="S249" s="85">
        <f t="shared" si="136"/>
        <v>2201.2491656145894</v>
      </c>
      <c r="T249" s="86">
        <f t="shared" si="115"/>
        <v>521.47188745214294</v>
      </c>
      <c r="U249" s="87">
        <f t="shared" si="137"/>
        <v>2722.7210530667326</v>
      </c>
      <c r="V249" s="84">
        <f t="shared" si="138"/>
        <v>0</v>
      </c>
      <c r="W249" s="85">
        <f t="shared" si="139"/>
        <v>0</v>
      </c>
      <c r="X249" s="86">
        <f t="shared" si="116"/>
        <v>0</v>
      </c>
      <c r="Y249" s="87">
        <f t="shared" si="140"/>
        <v>0</v>
      </c>
      <c r="Z249" s="101">
        <f t="shared" si="141"/>
        <v>0</v>
      </c>
      <c r="AA249" s="85">
        <f t="shared" si="142"/>
        <v>0</v>
      </c>
      <c r="AB249" s="86">
        <f t="shared" si="117"/>
        <v>0</v>
      </c>
      <c r="AC249" s="87">
        <f t="shared" si="143"/>
        <v>0</v>
      </c>
      <c r="AD249" s="132">
        <f t="shared" si="146"/>
        <v>0</v>
      </c>
      <c r="AE249" s="132">
        <f t="shared" si="118"/>
        <v>0</v>
      </c>
      <c r="AF249" s="132">
        <f t="shared" si="144"/>
        <v>0</v>
      </c>
      <c r="AG249" s="133">
        <f t="shared" si="119"/>
        <v>0</v>
      </c>
      <c r="AH249" s="124">
        <f t="shared" si="145"/>
        <v>0</v>
      </c>
      <c r="AI249" s="125">
        <f t="shared" si="120"/>
        <v>0</v>
      </c>
      <c r="AJ249" s="125">
        <v>0</v>
      </c>
      <c r="AK249" s="126">
        <f t="shared" si="121"/>
        <v>0</v>
      </c>
      <c r="AL249" s="22">
        <f t="shared" si="122"/>
        <v>406386.44605631195</v>
      </c>
      <c r="AM249" s="22">
        <f t="shared" si="122"/>
        <v>5073.5271085581635</v>
      </c>
      <c r="AN249" s="22">
        <f t="shared" si="122"/>
        <v>1037.678111384668</v>
      </c>
      <c r="AO249" s="23">
        <f t="shared" si="122"/>
        <v>6111.2052199428317</v>
      </c>
    </row>
    <row r="250" spans="1:41" x14ac:dyDescent="0.25">
      <c r="A250" s="7">
        <v>229</v>
      </c>
      <c r="B250" s="56">
        <f t="shared" si="123"/>
        <v>98993.609166564958</v>
      </c>
      <c r="C250" s="57">
        <f t="shared" si="124"/>
        <v>1330.6680669636976</v>
      </c>
      <c r="D250" s="57">
        <f t="shared" si="125"/>
        <v>90.74414173601788</v>
      </c>
      <c r="E250" s="58">
        <f t="shared" si="111"/>
        <v>1421.4122086997154</v>
      </c>
      <c r="F250" s="56">
        <f t="shared" si="126"/>
        <v>0</v>
      </c>
      <c r="G250" s="57">
        <f t="shared" si="127"/>
        <v>0</v>
      </c>
      <c r="H250" s="57">
        <f t="shared" si="128"/>
        <v>0</v>
      </c>
      <c r="I250" s="58">
        <f t="shared" si="112"/>
        <v>0</v>
      </c>
      <c r="J250" s="56">
        <f t="shared" si="129"/>
        <v>125730.19753464019</v>
      </c>
      <c r="K250" s="57">
        <f t="shared" si="130"/>
        <v>1547.9712997275828</v>
      </c>
      <c r="L250" s="57">
        <f t="shared" si="131"/>
        <v>419.10065844880063</v>
      </c>
      <c r="M250" s="58">
        <f t="shared" si="113"/>
        <v>1967.0719581763835</v>
      </c>
      <c r="N250" s="56">
        <f t="shared" si="132"/>
        <v>0</v>
      </c>
      <c r="O250" s="57">
        <f t="shared" si="133"/>
        <v>0</v>
      </c>
      <c r="P250" s="57">
        <f t="shared" si="134"/>
        <v>0</v>
      </c>
      <c r="Q250" s="58">
        <f t="shared" si="114"/>
        <v>0</v>
      </c>
      <c r="R250" s="84">
        <f t="shared" si="135"/>
        <v>176883.42743362626</v>
      </c>
      <c r="S250" s="85">
        <f t="shared" si="136"/>
        <v>2211.3489248071005</v>
      </c>
      <c r="T250" s="86">
        <f t="shared" si="115"/>
        <v>515.90999668141001</v>
      </c>
      <c r="U250" s="87">
        <f t="shared" si="137"/>
        <v>2727.2589214885106</v>
      </c>
      <c r="V250" s="84">
        <f t="shared" si="138"/>
        <v>0</v>
      </c>
      <c r="W250" s="85">
        <f t="shared" si="139"/>
        <v>0</v>
      </c>
      <c r="X250" s="86">
        <f t="shared" si="116"/>
        <v>0</v>
      </c>
      <c r="Y250" s="87">
        <f t="shared" si="140"/>
        <v>0</v>
      </c>
      <c r="Z250" s="101">
        <f t="shared" si="141"/>
        <v>0</v>
      </c>
      <c r="AA250" s="85">
        <f t="shared" si="142"/>
        <v>0</v>
      </c>
      <c r="AB250" s="86">
        <f t="shared" si="117"/>
        <v>0</v>
      </c>
      <c r="AC250" s="87">
        <f t="shared" si="143"/>
        <v>0</v>
      </c>
      <c r="AD250" s="132">
        <f t="shared" si="146"/>
        <v>0</v>
      </c>
      <c r="AE250" s="132">
        <f t="shared" si="118"/>
        <v>0</v>
      </c>
      <c r="AF250" s="132">
        <f t="shared" si="144"/>
        <v>0</v>
      </c>
      <c r="AG250" s="133">
        <f t="shared" si="119"/>
        <v>0</v>
      </c>
      <c r="AH250" s="124">
        <f t="shared" si="145"/>
        <v>0</v>
      </c>
      <c r="AI250" s="125">
        <f t="shared" si="120"/>
        <v>0</v>
      </c>
      <c r="AJ250" s="125">
        <v>0</v>
      </c>
      <c r="AK250" s="126">
        <f t="shared" si="121"/>
        <v>0</v>
      </c>
      <c r="AL250" s="22">
        <f t="shared" si="122"/>
        <v>401607.23413483141</v>
      </c>
      <c r="AM250" s="22">
        <f t="shared" si="122"/>
        <v>5089.9882914983809</v>
      </c>
      <c r="AN250" s="22">
        <f t="shared" si="122"/>
        <v>1025.7547968662284</v>
      </c>
      <c r="AO250" s="23">
        <f t="shared" si="122"/>
        <v>6115.7430883646102</v>
      </c>
    </row>
    <row r="251" spans="1:41" x14ac:dyDescent="0.25">
      <c r="A251" s="7">
        <v>230</v>
      </c>
      <c r="B251" s="56">
        <f t="shared" si="123"/>
        <v>97662.941099601259</v>
      </c>
      <c r="C251" s="57">
        <f t="shared" si="124"/>
        <v>1331.887846025081</v>
      </c>
      <c r="D251" s="57">
        <f t="shared" si="125"/>
        <v>89.524362674634489</v>
      </c>
      <c r="E251" s="58">
        <f t="shared" si="111"/>
        <v>1421.4122086997154</v>
      </c>
      <c r="F251" s="56">
        <f t="shared" si="126"/>
        <v>0</v>
      </c>
      <c r="G251" s="57">
        <f t="shared" si="127"/>
        <v>0</v>
      </c>
      <c r="H251" s="57">
        <f t="shared" si="128"/>
        <v>0</v>
      </c>
      <c r="I251" s="58">
        <f t="shared" si="112"/>
        <v>0</v>
      </c>
      <c r="J251" s="56">
        <f t="shared" si="129"/>
        <v>124182.22623491261</v>
      </c>
      <c r="K251" s="57">
        <f t="shared" si="130"/>
        <v>1553.1312040600083</v>
      </c>
      <c r="L251" s="57">
        <f t="shared" si="131"/>
        <v>413.94075411637539</v>
      </c>
      <c r="M251" s="58">
        <f t="shared" si="113"/>
        <v>1967.0719581763835</v>
      </c>
      <c r="N251" s="56">
        <f t="shared" si="132"/>
        <v>0</v>
      </c>
      <c r="O251" s="57">
        <f t="shared" si="133"/>
        <v>0</v>
      </c>
      <c r="P251" s="57">
        <f t="shared" si="134"/>
        <v>0</v>
      </c>
      <c r="Q251" s="58">
        <f t="shared" si="114"/>
        <v>0</v>
      </c>
      <c r="R251" s="84">
        <f t="shared" si="135"/>
        <v>174963.19863966721</v>
      </c>
      <c r="S251" s="85">
        <f t="shared" si="136"/>
        <v>2221.4950236586287</v>
      </c>
      <c r="T251" s="86">
        <f t="shared" si="115"/>
        <v>510.30932936569604</v>
      </c>
      <c r="U251" s="87">
        <f t="shared" si="137"/>
        <v>2731.8043530243249</v>
      </c>
      <c r="V251" s="84">
        <f t="shared" si="138"/>
        <v>0</v>
      </c>
      <c r="W251" s="85">
        <f t="shared" si="139"/>
        <v>0</v>
      </c>
      <c r="X251" s="86">
        <f t="shared" si="116"/>
        <v>0</v>
      </c>
      <c r="Y251" s="87">
        <f t="shared" si="140"/>
        <v>0</v>
      </c>
      <c r="Z251" s="101">
        <f t="shared" si="141"/>
        <v>0</v>
      </c>
      <c r="AA251" s="85">
        <f t="shared" si="142"/>
        <v>0</v>
      </c>
      <c r="AB251" s="86">
        <f t="shared" si="117"/>
        <v>0</v>
      </c>
      <c r="AC251" s="87">
        <f t="shared" si="143"/>
        <v>0</v>
      </c>
      <c r="AD251" s="132">
        <f t="shared" si="146"/>
        <v>0</v>
      </c>
      <c r="AE251" s="132">
        <f t="shared" si="118"/>
        <v>0</v>
      </c>
      <c r="AF251" s="132">
        <f t="shared" si="144"/>
        <v>0</v>
      </c>
      <c r="AG251" s="133">
        <f t="shared" si="119"/>
        <v>0</v>
      </c>
      <c r="AH251" s="124">
        <f t="shared" si="145"/>
        <v>0</v>
      </c>
      <c r="AI251" s="125">
        <f t="shared" si="120"/>
        <v>0</v>
      </c>
      <c r="AJ251" s="125">
        <v>0</v>
      </c>
      <c r="AK251" s="126">
        <f t="shared" si="121"/>
        <v>0</v>
      </c>
      <c r="AL251" s="22">
        <f t="shared" si="122"/>
        <v>396808.3659741811</v>
      </c>
      <c r="AM251" s="22">
        <f t="shared" si="122"/>
        <v>5106.5140737437177</v>
      </c>
      <c r="AN251" s="22">
        <f t="shared" si="122"/>
        <v>1013.7744461567059</v>
      </c>
      <c r="AO251" s="23">
        <f t="shared" si="122"/>
        <v>6120.288519900424</v>
      </c>
    </row>
    <row r="252" spans="1:41" x14ac:dyDescent="0.25">
      <c r="A252" s="7">
        <v>231</v>
      </c>
      <c r="B252" s="56">
        <f t="shared" si="123"/>
        <v>96331.053253576174</v>
      </c>
      <c r="C252" s="57">
        <f t="shared" si="124"/>
        <v>1333.1087432172706</v>
      </c>
      <c r="D252" s="57">
        <f t="shared" si="125"/>
        <v>88.303465482444821</v>
      </c>
      <c r="E252" s="58">
        <f t="shared" si="111"/>
        <v>1421.4122086997154</v>
      </c>
      <c r="F252" s="56">
        <f t="shared" si="126"/>
        <v>0</v>
      </c>
      <c r="G252" s="57">
        <f t="shared" si="127"/>
        <v>0</v>
      </c>
      <c r="H252" s="57">
        <f t="shared" si="128"/>
        <v>0</v>
      </c>
      <c r="I252" s="58">
        <f t="shared" si="112"/>
        <v>0</v>
      </c>
      <c r="J252" s="56">
        <f t="shared" si="129"/>
        <v>122629.09503085261</v>
      </c>
      <c r="K252" s="57">
        <f t="shared" si="130"/>
        <v>1558.3083080735414</v>
      </c>
      <c r="L252" s="57">
        <f t="shared" si="131"/>
        <v>408.76365010284206</v>
      </c>
      <c r="M252" s="58">
        <f t="shared" si="113"/>
        <v>1967.0719581763835</v>
      </c>
      <c r="N252" s="56">
        <f t="shared" si="132"/>
        <v>0</v>
      </c>
      <c r="O252" s="57">
        <f t="shared" si="133"/>
        <v>0</v>
      </c>
      <c r="P252" s="57">
        <f t="shared" si="134"/>
        <v>0</v>
      </c>
      <c r="Q252" s="58">
        <f t="shared" si="114"/>
        <v>0</v>
      </c>
      <c r="R252" s="84">
        <f t="shared" si="135"/>
        <v>173029.60645536863</v>
      </c>
      <c r="S252" s="85">
        <f t="shared" si="136"/>
        <v>2231.6876747845399</v>
      </c>
      <c r="T252" s="86">
        <f t="shared" si="115"/>
        <v>504.66968549482522</v>
      </c>
      <c r="U252" s="87">
        <f t="shared" si="137"/>
        <v>2736.3573602793654</v>
      </c>
      <c r="V252" s="84">
        <f t="shared" si="138"/>
        <v>0</v>
      </c>
      <c r="W252" s="85">
        <f t="shared" si="139"/>
        <v>0</v>
      </c>
      <c r="X252" s="86">
        <f t="shared" si="116"/>
        <v>0</v>
      </c>
      <c r="Y252" s="87">
        <f t="shared" si="140"/>
        <v>0</v>
      </c>
      <c r="Z252" s="101">
        <f t="shared" si="141"/>
        <v>0</v>
      </c>
      <c r="AA252" s="85">
        <f t="shared" si="142"/>
        <v>0</v>
      </c>
      <c r="AB252" s="86">
        <f t="shared" si="117"/>
        <v>0</v>
      </c>
      <c r="AC252" s="87">
        <f t="shared" si="143"/>
        <v>0</v>
      </c>
      <c r="AD252" s="132">
        <f t="shared" si="146"/>
        <v>0</v>
      </c>
      <c r="AE252" s="132">
        <f t="shared" si="118"/>
        <v>0</v>
      </c>
      <c r="AF252" s="132">
        <f t="shared" si="144"/>
        <v>0</v>
      </c>
      <c r="AG252" s="133">
        <f t="shared" si="119"/>
        <v>0</v>
      </c>
      <c r="AH252" s="124">
        <f t="shared" si="145"/>
        <v>0</v>
      </c>
      <c r="AI252" s="125">
        <f t="shared" si="120"/>
        <v>0</v>
      </c>
      <c r="AJ252" s="125">
        <v>0</v>
      </c>
      <c r="AK252" s="126">
        <f t="shared" si="121"/>
        <v>0</v>
      </c>
      <c r="AL252" s="22">
        <f t="shared" si="122"/>
        <v>391989.75473979744</v>
      </c>
      <c r="AM252" s="22">
        <f t="shared" si="122"/>
        <v>5123.1047260753521</v>
      </c>
      <c r="AN252" s="22">
        <f t="shared" si="122"/>
        <v>1001.7368010801122</v>
      </c>
      <c r="AO252" s="23">
        <f t="shared" si="122"/>
        <v>6124.8415271554641</v>
      </c>
    </row>
    <row r="253" spans="1:41" x14ac:dyDescent="0.25">
      <c r="A253" s="7">
        <v>232</v>
      </c>
      <c r="B253" s="56">
        <f t="shared" si="123"/>
        <v>94997.94451035891</v>
      </c>
      <c r="C253" s="57">
        <f t="shared" si="124"/>
        <v>1334.3307595652198</v>
      </c>
      <c r="D253" s="57">
        <f t="shared" si="125"/>
        <v>87.081449134495671</v>
      </c>
      <c r="E253" s="58">
        <f t="shared" si="111"/>
        <v>1421.4122086997154</v>
      </c>
      <c r="F253" s="56">
        <f t="shared" si="126"/>
        <v>0</v>
      </c>
      <c r="G253" s="57">
        <f t="shared" si="127"/>
        <v>0</v>
      </c>
      <c r="H253" s="57">
        <f t="shared" si="128"/>
        <v>0</v>
      </c>
      <c r="I253" s="58">
        <f t="shared" si="112"/>
        <v>0</v>
      </c>
      <c r="J253" s="56">
        <f t="shared" si="129"/>
        <v>121070.78672277907</v>
      </c>
      <c r="K253" s="57">
        <f t="shared" si="130"/>
        <v>1563.5026691004532</v>
      </c>
      <c r="L253" s="57">
        <f t="shared" si="131"/>
        <v>403.56928907593027</v>
      </c>
      <c r="M253" s="58">
        <f t="shared" si="113"/>
        <v>1967.0719581763835</v>
      </c>
      <c r="N253" s="56">
        <f t="shared" si="132"/>
        <v>0</v>
      </c>
      <c r="O253" s="57">
        <f t="shared" si="133"/>
        <v>0</v>
      </c>
      <c r="P253" s="57">
        <f t="shared" si="134"/>
        <v>0</v>
      </c>
      <c r="Q253" s="58">
        <f t="shared" si="114"/>
        <v>0</v>
      </c>
      <c r="R253" s="84">
        <f t="shared" si="135"/>
        <v>171082.58197855175</v>
      </c>
      <c r="S253" s="85">
        <f t="shared" si="136"/>
        <v>2241.9270917757217</v>
      </c>
      <c r="T253" s="86">
        <f t="shared" si="115"/>
        <v>498.99086410410928</v>
      </c>
      <c r="U253" s="87">
        <f t="shared" si="137"/>
        <v>2740.917955879831</v>
      </c>
      <c r="V253" s="84">
        <f t="shared" si="138"/>
        <v>0</v>
      </c>
      <c r="W253" s="85">
        <f t="shared" si="139"/>
        <v>0</v>
      </c>
      <c r="X253" s="86">
        <f t="shared" si="116"/>
        <v>0</v>
      </c>
      <c r="Y253" s="87">
        <f t="shared" si="140"/>
        <v>0</v>
      </c>
      <c r="Z253" s="101">
        <f t="shared" si="141"/>
        <v>0</v>
      </c>
      <c r="AA253" s="85">
        <f t="shared" si="142"/>
        <v>0</v>
      </c>
      <c r="AB253" s="86">
        <f t="shared" si="117"/>
        <v>0</v>
      </c>
      <c r="AC253" s="87">
        <f t="shared" si="143"/>
        <v>0</v>
      </c>
      <c r="AD253" s="132">
        <f t="shared" si="146"/>
        <v>0</v>
      </c>
      <c r="AE253" s="132">
        <f t="shared" si="118"/>
        <v>0</v>
      </c>
      <c r="AF253" s="132">
        <f t="shared" si="144"/>
        <v>0</v>
      </c>
      <c r="AG253" s="133">
        <f t="shared" si="119"/>
        <v>0</v>
      </c>
      <c r="AH253" s="124">
        <f t="shared" si="145"/>
        <v>0</v>
      </c>
      <c r="AI253" s="125">
        <f t="shared" si="120"/>
        <v>0</v>
      </c>
      <c r="AJ253" s="125">
        <v>0</v>
      </c>
      <c r="AK253" s="126">
        <f t="shared" si="121"/>
        <v>0</v>
      </c>
      <c r="AL253" s="22">
        <f t="shared" si="122"/>
        <v>387151.3132116897</v>
      </c>
      <c r="AM253" s="22">
        <f t="shared" si="122"/>
        <v>5139.760520441394</v>
      </c>
      <c r="AN253" s="22">
        <f t="shared" si="122"/>
        <v>989.64160231453525</v>
      </c>
      <c r="AO253" s="23">
        <f t="shared" si="122"/>
        <v>6129.4021227559297</v>
      </c>
    </row>
    <row r="254" spans="1:41" x14ac:dyDescent="0.25">
      <c r="A254" s="7">
        <v>233</v>
      </c>
      <c r="B254" s="56">
        <f t="shared" si="123"/>
        <v>93663.613750793695</v>
      </c>
      <c r="C254" s="57">
        <f t="shared" si="124"/>
        <v>1335.5538960948211</v>
      </c>
      <c r="D254" s="57">
        <f t="shared" si="125"/>
        <v>85.858312604894223</v>
      </c>
      <c r="E254" s="58">
        <f t="shared" si="111"/>
        <v>1421.4122086997154</v>
      </c>
      <c r="F254" s="56">
        <f t="shared" si="126"/>
        <v>0</v>
      </c>
      <c r="G254" s="57">
        <f t="shared" si="127"/>
        <v>0</v>
      </c>
      <c r="H254" s="57">
        <f t="shared" si="128"/>
        <v>0</v>
      </c>
      <c r="I254" s="58">
        <f t="shared" si="112"/>
        <v>0</v>
      </c>
      <c r="J254" s="56">
        <f t="shared" si="129"/>
        <v>119507.28405367862</v>
      </c>
      <c r="K254" s="57">
        <f t="shared" si="130"/>
        <v>1568.7143446641214</v>
      </c>
      <c r="L254" s="57">
        <f t="shared" si="131"/>
        <v>398.35761351226211</v>
      </c>
      <c r="M254" s="58">
        <f t="shared" si="113"/>
        <v>1967.0719581763835</v>
      </c>
      <c r="N254" s="56">
        <f t="shared" si="132"/>
        <v>0</v>
      </c>
      <c r="O254" s="57">
        <f t="shared" si="133"/>
        <v>0</v>
      </c>
      <c r="P254" s="57">
        <f t="shared" si="134"/>
        <v>0</v>
      </c>
      <c r="Q254" s="58">
        <f t="shared" si="114"/>
        <v>0</v>
      </c>
      <c r="R254" s="84">
        <f t="shared" si="135"/>
        <v>169122.05597825401</v>
      </c>
      <c r="S254" s="85">
        <f t="shared" si="136"/>
        <v>2252.2134892030563</v>
      </c>
      <c r="T254" s="86">
        <f t="shared" si="115"/>
        <v>493.27266326990753</v>
      </c>
      <c r="U254" s="87">
        <f t="shared" si="137"/>
        <v>2745.486152472964</v>
      </c>
      <c r="V254" s="84">
        <f t="shared" si="138"/>
        <v>0</v>
      </c>
      <c r="W254" s="85">
        <f t="shared" si="139"/>
        <v>0</v>
      </c>
      <c r="X254" s="86">
        <f t="shared" si="116"/>
        <v>0</v>
      </c>
      <c r="Y254" s="87">
        <f t="shared" si="140"/>
        <v>0</v>
      </c>
      <c r="Z254" s="101">
        <f t="shared" si="141"/>
        <v>0</v>
      </c>
      <c r="AA254" s="85">
        <f t="shared" si="142"/>
        <v>0</v>
      </c>
      <c r="AB254" s="86">
        <f t="shared" si="117"/>
        <v>0</v>
      </c>
      <c r="AC254" s="87">
        <f t="shared" si="143"/>
        <v>0</v>
      </c>
      <c r="AD254" s="132">
        <f t="shared" si="146"/>
        <v>0</v>
      </c>
      <c r="AE254" s="132">
        <f t="shared" si="118"/>
        <v>0</v>
      </c>
      <c r="AF254" s="132">
        <f t="shared" si="144"/>
        <v>0</v>
      </c>
      <c r="AG254" s="133">
        <f t="shared" si="119"/>
        <v>0</v>
      </c>
      <c r="AH254" s="124">
        <f t="shared" si="145"/>
        <v>0</v>
      </c>
      <c r="AI254" s="125">
        <f t="shared" si="120"/>
        <v>0</v>
      </c>
      <c r="AJ254" s="125">
        <v>0</v>
      </c>
      <c r="AK254" s="126">
        <f t="shared" si="121"/>
        <v>0</v>
      </c>
      <c r="AL254" s="22">
        <f t="shared" si="122"/>
        <v>382292.95378272631</v>
      </c>
      <c r="AM254" s="22">
        <f t="shared" si="122"/>
        <v>5156.481729961999</v>
      </c>
      <c r="AN254" s="22">
        <f t="shared" si="122"/>
        <v>977.48858938706383</v>
      </c>
      <c r="AO254" s="23">
        <f t="shared" si="122"/>
        <v>6133.9703193490632</v>
      </c>
    </row>
    <row r="255" spans="1:41" x14ac:dyDescent="0.25">
      <c r="A255" s="7">
        <v>234</v>
      </c>
      <c r="B255" s="56">
        <f t="shared" si="123"/>
        <v>92328.059854698877</v>
      </c>
      <c r="C255" s="57">
        <f t="shared" si="124"/>
        <v>1336.7781538329082</v>
      </c>
      <c r="D255" s="57">
        <f t="shared" si="125"/>
        <v>84.634054866807304</v>
      </c>
      <c r="E255" s="58">
        <f t="shared" si="111"/>
        <v>1421.4122086997154</v>
      </c>
      <c r="F255" s="56">
        <f t="shared" si="126"/>
        <v>0</v>
      </c>
      <c r="G255" s="57">
        <f t="shared" si="127"/>
        <v>0</v>
      </c>
      <c r="H255" s="57">
        <f t="shared" si="128"/>
        <v>0</v>
      </c>
      <c r="I255" s="58">
        <f t="shared" si="112"/>
        <v>0</v>
      </c>
      <c r="J255" s="56">
        <f t="shared" si="129"/>
        <v>117938.5697090145</v>
      </c>
      <c r="K255" s="57">
        <f t="shared" si="130"/>
        <v>1573.9433924796685</v>
      </c>
      <c r="L255" s="57">
        <f t="shared" si="131"/>
        <v>393.12856569671499</v>
      </c>
      <c r="M255" s="58">
        <f t="shared" si="113"/>
        <v>1967.0719581763835</v>
      </c>
      <c r="N255" s="56">
        <f t="shared" si="132"/>
        <v>0</v>
      </c>
      <c r="O255" s="57">
        <f t="shared" si="133"/>
        <v>0</v>
      </c>
      <c r="P255" s="57">
        <f t="shared" si="134"/>
        <v>0</v>
      </c>
      <c r="Q255" s="58">
        <f t="shared" si="114"/>
        <v>0</v>
      </c>
      <c r="R255" s="84">
        <f t="shared" si="135"/>
        <v>167147.95889319939</v>
      </c>
      <c r="S255" s="85">
        <f t="shared" si="136"/>
        <v>2262.5470826219207</v>
      </c>
      <c r="T255" s="86">
        <f t="shared" si="115"/>
        <v>487.51488010516493</v>
      </c>
      <c r="U255" s="87">
        <f t="shared" si="137"/>
        <v>2750.0619627270858</v>
      </c>
      <c r="V255" s="84">
        <f t="shared" si="138"/>
        <v>0</v>
      </c>
      <c r="W255" s="85">
        <f t="shared" si="139"/>
        <v>0</v>
      </c>
      <c r="X255" s="86">
        <f t="shared" si="116"/>
        <v>0</v>
      </c>
      <c r="Y255" s="87">
        <f t="shared" si="140"/>
        <v>0</v>
      </c>
      <c r="Z255" s="101">
        <f t="shared" si="141"/>
        <v>0</v>
      </c>
      <c r="AA255" s="85">
        <f t="shared" si="142"/>
        <v>0</v>
      </c>
      <c r="AB255" s="86">
        <f t="shared" si="117"/>
        <v>0</v>
      </c>
      <c r="AC255" s="87">
        <f t="shared" si="143"/>
        <v>0</v>
      </c>
      <c r="AD255" s="132">
        <f t="shared" si="146"/>
        <v>0</v>
      </c>
      <c r="AE255" s="132">
        <f t="shared" si="118"/>
        <v>0</v>
      </c>
      <c r="AF255" s="132">
        <f t="shared" si="144"/>
        <v>0</v>
      </c>
      <c r="AG255" s="133">
        <f t="shared" si="119"/>
        <v>0</v>
      </c>
      <c r="AH255" s="124">
        <f t="shared" si="145"/>
        <v>0</v>
      </c>
      <c r="AI255" s="125">
        <f t="shared" si="120"/>
        <v>0</v>
      </c>
      <c r="AJ255" s="125">
        <v>0</v>
      </c>
      <c r="AK255" s="126">
        <f t="shared" si="121"/>
        <v>0</v>
      </c>
      <c r="AL255" s="22">
        <f t="shared" si="122"/>
        <v>377414.58845691278</v>
      </c>
      <c r="AM255" s="22">
        <f t="shared" si="122"/>
        <v>5173.2686289344974</v>
      </c>
      <c r="AN255" s="22">
        <f t="shared" si="122"/>
        <v>965.27750066868725</v>
      </c>
      <c r="AO255" s="23">
        <f t="shared" si="122"/>
        <v>6138.5461296031845</v>
      </c>
    </row>
    <row r="256" spans="1:41" x14ac:dyDescent="0.25">
      <c r="A256" s="7">
        <v>235</v>
      </c>
      <c r="B256" s="56">
        <f t="shared" si="123"/>
        <v>90991.281700865962</v>
      </c>
      <c r="C256" s="57">
        <f t="shared" si="124"/>
        <v>1338.0035338072548</v>
      </c>
      <c r="D256" s="57">
        <f t="shared" si="125"/>
        <v>83.408674892460468</v>
      </c>
      <c r="E256" s="58">
        <f t="shared" si="111"/>
        <v>1421.4122086997154</v>
      </c>
      <c r="F256" s="56">
        <f t="shared" si="126"/>
        <v>0</v>
      </c>
      <c r="G256" s="57">
        <f t="shared" si="127"/>
        <v>0</v>
      </c>
      <c r="H256" s="57">
        <f t="shared" si="128"/>
        <v>0</v>
      </c>
      <c r="I256" s="58">
        <f t="shared" si="112"/>
        <v>0</v>
      </c>
      <c r="J256" s="56">
        <f t="shared" si="129"/>
        <v>116364.62631653482</v>
      </c>
      <c r="K256" s="57">
        <f t="shared" si="130"/>
        <v>1579.1898704546009</v>
      </c>
      <c r="L256" s="57">
        <f t="shared" si="131"/>
        <v>387.88208772178274</v>
      </c>
      <c r="M256" s="58">
        <f t="shared" si="113"/>
        <v>1967.0719581763835</v>
      </c>
      <c r="N256" s="56">
        <f t="shared" si="132"/>
        <v>0</v>
      </c>
      <c r="O256" s="57">
        <f t="shared" si="133"/>
        <v>0</v>
      </c>
      <c r="P256" s="57">
        <f t="shared" si="134"/>
        <v>0</v>
      </c>
      <c r="Q256" s="58">
        <f t="shared" si="114"/>
        <v>0</v>
      </c>
      <c r="R256" s="84">
        <f t="shared" si="135"/>
        <v>165160.22083026177</v>
      </c>
      <c r="S256" s="85">
        <f t="shared" si="136"/>
        <v>2272.9280885767007</v>
      </c>
      <c r="T256" s="86">
        <f t="shared" si="115"/>
        <v>481.71731075493017</v>
      </c>
      <c r="U256" s="87">
        <f t="shared" si="137"/>
        <v>2754.6453993316309</v>
      </c>
      <c r="V256" s="84">
        <f t="shared" si="138"/>
        <v>0</v>
      </c>
      <c r="W256" s="85">
        <f t="shared" si="139"/>
        <v>0</v>
      </c>
      <c r="X256" s="86">
        <f t="shared" si="116"/>
        <v>0</v>
      </c>
      <c r="Y256" s="87">
        <f t="shared" si="140"/>
        <v>0</v>
      </c>
      <c r="Z256" s="101">
        <f t="shared" si="141"/>
        <v>0</v>
      </c>
      <c r="AA256" s="85">
        <f t="shared" si="142"/>
        <v>0</v>
      </c>
      <c r="AB256" s="86">
        <f t="shared" si="117"/>
        <v>0</v>
      </c>
      <c r="AC256" s="87">
        <f t="shared" si="143"/>
        <v>0</v>
      </c>
      <c r="AD256" s="132">
        <f t="shared" si="146"/>
        <v>0</v>
      </c>
      <c r="AE256" s="132">
        <f t="shared" si="118"/>
        <v>0</v>
      </c>
      <c r="AF256" s="132">
        <f t="shared" si="144"/>
        <v>0</v>
      </c>
      <c r="AG256" s="133">
        <f t="shared" si="119"/>
        <v>0</v>
      </c>
      <c r="AH256" s="124">
        <f t="shared" si="145"/>
        <v>0</v>
      </c>
      <c r="AI256" s="125">
        <f t="shared" si="120"/>
        <v>0</v>
      </c>
      <c r="AJ256" s="125">
        <v>0</v>
      </c>
      <c r="AK256" s="126">
        <f t="shared" si="121"/>
        <v>0</v>
      </c>
      <c r="AL256" s="22">
        <f t="shared" si="122"/>
        <v>372516.12884766253</v>
      </c>
      <c r="AM256" s="22">
        <f t="shared" si="122"/>
        <v>5190.1214928385562</v>
      </c>
      <c r="AN256" s="22">
        <f t="shared" si="122"/>
        <v>953.00807336917342</v>
      </c>
      <c r="AO256" s="23">
        <f t="shared" si="122"/>
        <v>6143.12956620773</v>
      </c>
    </row>
    <row r="257" spans="1:41" x14ac:dyDescent="0.25">
      <c r="A257" s="7">
        <v>236</v>
      </c>
      <c r="B257" s="56">
        <f t="shared" si="123"/>
        <v>89653.278167058714</v>
      </c>
      <c r="C257" s="57">
        <f t="shared" si="124"/>
        <v>1339.2300370465782</v>
      </c>
      <c r="D257" s="57">
        <f t="shared" si="125"/>
        <v>82.182171653137146</v>
      </c>
      <c r="E257" s="58">
        <f t="shared" si="111"/>
        <v>1421.4122086997154</v>
      </c>
      <c r="F257" s="56">
        <f t="shared" si="126"/>
        <v>0</v>
      </c>
      <c r="G257" s="57">
        <f t="shared" si="127"/>
        <v>0</v>
      </c>
      <c r="H257" s="57">
        <f t="shared" si="128"/>
        <v>0</v>
      </c>
      <c r="I257" s="58">
        <f t="shared" si="112"/>
        <v>0</v>
      </c>
      <c r="J257" s="56">
        <f t="shared" si="129"/>
        <v>114785.43644608022</v>
      </c>
      <c r="K257" s="57">
        <f t="shared" si="130"/>
        <v>1584.4538366894494</v>
      </c>
      <c r="L257" s="57">
        <f t="shared" si="131"/>
        <v>382.61812148693406</v>
      </c>
      <c r="M257" s="58">
        <f t="shared" si="113"/>
        <v>1967.0719581763835</v>
      </c>
      <c r="N257" s="56">
        <f t="shared" si="132"/>
        <v>0</v>
      </c>
      <c r="O257" s="57">
        <f t="shared" si="133"/>
        <v>0</v>
      </c>
      <c r="P257" s="57">
        <f t="shared" si="134"/>
        <v>0</v>
      </c>
      <c r="Q257" s="58">
        <f t="shared" si="114"/>
        <v>0</v>
      </c>
      <c r="R257" s="84">
        <f t="shared" si="135"/>
        <v>163158.7715629212</v>
      </c>
      <c r="S257" s="85">
        <f t="shared" si="136"/>
        <v>2283.3567246053303</v>
      </c>
      <c r="T257" s="86">
        <f t="shared" si="115"/>
        <v>475.87975039185352</v>
      </c>
      <c r="U257" s="87">
        <f t="shared" si="137"/>
        <v>2759.2364749971839</v>
      </c>
      <c r="V257" s="84">
        <f t="shared" si="138"/>
        <v>0</v>
      </c>
      <c r="W257" s="85">
        <f t="shared" si="139"/>
        <v>0</v>
      </c>
      <c r="X257" s="86">
        <f t="shared" si="116"/>
        <v>0</v>
      </c>
      <c r="Y257" s="87">
        <f t="shared" si="140"/>
        <v>0</v>
      </c>
      <c r="Z257" s="101">
        <f t="shared" si="141"/>
        <v>0</v>
      </c>
      <c r="AA257" s="85">
        <f t="shared" si="142"/>
        <v>0</v>
      </c>
      <c r="AB257" s="86">
        <f t="shared" si="117"/>
        <v>0</v>
      </c>
      <c r="AC257" s="87">
        <f t="shared" si="143"/>
        <v>0</v>
      </c>
      <c r="AD257" s="132">
        <f t="shared" si="146"/>
        <v>0</v>
      </c>
      <c r="AE257" s="132">
        <f t="shared" si="118"/>
        <v>0</v>
      </c>
      <c r="AF257" s="132">
        <f t="shared" si="144"/>
        <v>0</v>
      </c>
      <c r="AG257" s="133">
        <f t="shared" si="119"/>
        <v>0</v>
      </c>
      <c r="AH257" s="124">
        <f t="shared" si="145"/>
        <v>0</v>
      </c>
      <c r="AI257" s="125">
        <f t="shared" si="120"/>
        <v>0</v>
      </c>
      <c r="AJ257" s="125">
        <v>0</v>
      </c>
      <c r="AK257" s="126">
        <f t="shared" si="121"/>
        <v>0</v>
      </c>
      <c r="AL257" s="22">
        <f t="shared" si="122"/>
        <v>367597.48617606016</v>
      </c>
      <c r="AM257" s="22">
        <f t="shared" si="122"/>
        <v>5207.0405983413584</v>
      </c>
      <c r="AN257" s="22">
        <f t="shared" si="122"/>
        <v>940.68004353192464</v>
      </c>
      <c r="AO257" s="23">
        <f t="shared" si="122"/>
        <v>6147.7206418732831</v>
      </c>
    </row>
    <row r="258" spans="1:41" x14ac:dyDescent="0.25">
      <c r="A258" s="7">
        <v>237</v>
      </c>
      <c r="B258" s="56">
        <f t="shared" si="123"/>
        <v>88314.048130012132</v>
      </c>
      <c r="C258" s="57">
        <f t="shared" si="124"/>
        <v>1340.4576645805375</v>
      </c>
      <c r="D258" s="57">
        <f t="shared" si="125"/>
        <v>80.954544119177783</v>
      </c>
      <c r="E258" s="58">
        <f t="shared" si="111"/>
        <v>1421.4122086997154</v>
      </c>
      <c r="F258" s="56">
        <f t="shared" si="126"/>
        <v>0</v>
      </c>
      <c r="G258" s="57">
        <f t="shared" si="127"/>
        <v>0</v>
      </c>
      <c r="H258" s="57">
        <f t="shared" si="128"/>
        <v>0</v>
      </c>
      <c r="I258" s="58">
        <f t="shared" si="112"/>
        <v>0</v>
      </c>
      <c r="J258" s="56">
        <f t="shared" si="129"/>
        <v>113200.98260939076</v>
      </c>
      <c r="K258" s="57">
        <f t="shared" si="130"/>
        <v>1589.7353494784143</v>
      </c>
      <c r="L258" s="57">
        <f t="shared" si="131"/>
        <v>377.33660869796921</v>
      </c>
      <c r="M258" s="58">
        <f t="shared" si="113"/>
        <v>1967.0719581763835</v>
      </c>
      <c r="N258" s="56">
        <f t="shared" si="132"/>
        <v>0</v>
      </c>
      <c r="O258" s="57">
        <f t="shared" si="133"/>
        <v>0</v>
      </c>
      <c r="P258" s="57">
        <f t="shared" si="134"/>
        <v>0</v>
      </c>
      <c r="Q258" s="58">
        <f t="shared" si="114"/>
        <v>0</v>
      </c>
      <c r="R258" s="84">
        <f t="shared" si="135"/>
        <v>161143.54052971306</v>
      </c>
      <c r="S258" s="85">
        <f t="shared" si="136"/>
        <v>2293.8332092438495</v>
      </c>
      <c r="T258" s="86">
        <f t="shared" si="115"/>
        <v>470.00199321166315</v>
      </c>
      <c r="U258" s="87">
        <f t="shared" si="137"/>
        <v>2763.8352024555124</v>
      </c>
      <c r="V258" s="84">
        <f t="shared" si="138"/>
        <v>0</v>
      </c>
      <c r="W258" s="85">
        <f t="shared" si="139"/>
        <v>0</v>
      </c>
      <c r="X258" s="86">
        <f t="shared" si="116"/>
        <v>0</v>
      </c>
      <c r="Y258" s="87">
        <f t="shared" si="140"/>
        <v>0</v>
      </c>
      <c r="Z258" s="101">
        <f t="shared" si="141"/>
        <v>0</v>
      </c>
      <c r="AA258" s="85">
        <f t="shared" si="142"/>
        <v>0</v>
      </c>
      <c r="AB258" s="86">
        <f t="shared" si="117"/>
        <v>0</v>
      </c>
      <c r="AC258" s="87">
        <f t="shared" si="143"/>
        <v>0</v>
      </c>
      <c r="AD258" s="132">
        <f t="shared" si="146"/>
        <v>0</v>
      </c>
      <c r="AE258" s="132">
        <f t="shared" si="118"/>
        <v>0</v>
      </c>
      <c r="AF258" s="132">
        <f t="shared" si="144"/>
        <v>0</v>
      </c>
      <c r="AG258" s="133">
        <f t="shared" si="119"/>
        <v>0</v>
      </c>
      <c r="AH258" s="124">
        <f t="shared" si="145"/>
        <v>0</v>
      </c>
      <c r="AI258" s="125">
        <f t="shared" si="120"/>
        <v>0</v>
      </c>
      <c r="AJ258" s="125">
        <v>0</v>
      </c>
      <c r="AK258" s="126">
        <f t="shared" si="121"/>
        <v>0</v>
      </c>
      <c r="AL258" s="22">
        <f t="shared" si="122"/>
        <v>362658.57126911596</v>
      </c>
      <c r="AM258" s="22">
        <f t="shared" si="122"/>
        <v>5224.0262233028016</v>
      </c>
      <c r="AN258" s="22">
        <f t="shared" si="122"/>
        <v>928.29314602881016</v>
      </c>
      <c r="AO258" s="23">
        <f t="shared" si="122"/>
        <v>6152.3193693316116</v>
      </c>
    </row>
    <row r="259" spans="1:41" x14ac:dyDescent="0.25">
      <c r="A259" s="7">
        <v>238</v>
      </c>
      <c r="B259" s="56">
        <f t="shared" si="123"/>
        <v>86973.590465431596</v>
      </c>
      <c r="C259" s="57">
        <f t="shared" si="124"/>
        <v>1341.6864174397365</v>
      </c>
      <c r="D259" s="57">
        <f t="shared" si="125"/>
        <v>79.725791259978962</v>
      </c>
      <c r="E259" s="58">
        <f t="shared" si="111"/>
        <v>1421.4122086997154</v>
      </c>
      <c r="F259" s="56">
        <f t="shared" si="126"/>
        <v>0</v>
      </c>
      <c r="G259" s="57">
        <f t="shared" si="127"/>
        <v>0</v>
      </c>
      <c r="H259" s="57">
        <f t="shared" si="128"/>
        <v>0</v>
      </c>
      <c r="I259" s="58">
        <f t="shared" si="112"/>
        <v>0</v>
      </c>
      <c r="J259" s="56">
        <f t="shared" si="129"/>
        <v>111611.24725991234</v>
      </c>
      <c r="K259" s="57">
        <f t="shared" si="130"/>
        <v>1595.0344673100089</v>
      </c>
      <c r="L259" s="57">
        <f t="shared" si="131"/>
        <v>372.03749086637453</v>
      </c>
      <c r="M259" s="58">
        <f t="shared" si="113"/>
        <v>1967.0719581763835</v>
      </c>
      <c r="N259" s="56">
        <f t="shared" si="132"/>
        <v>0</v>
      </c>
      <c r="O259" s="57">
        <f t="shared" si="133"/>
        <v>0</v>
      </c>
      <c r="P259" s="57">
        <f t="shared" si="134"/>
        <v>0</v>
      </c>
      <c r="Q259" s="58">
        <f t="shared" si="114"/>
        <v>0</v>
      </c>
      <c r="R259" s="84">
        <f t="shared" si="135"/>
        <v>159114.45683267002</v>
      </c>
      <c r="S259" s="85">
        <f t="shared" si="136"/>
        <v>2304.3577620309838</v>
      </c>
      <c r="T259" s="86">
        <f t="shared" si="115"/>
        <v>464.08383242862095</v>
      </c>
      <c r="U259" s="87">
        <f t="shared" si="137"/>
        <v>2768.4415944596049</v>
      </c>
      <c r="V259" s="84">
        <f t="shared" si="138"/>
        <v>0</v>
      </c>
      <c r="W259" s="85">
        <f t="shared" si="139"/>
        <v>0</v>
      </c>
      <c r="X259" s="86">
        <f t="shared" si="116"/>
        <v>0</v>
      </c>
      <c r="Y259" s="87">
        <f t="shared" si="140"/>
        <v>0</v>
      </c>
      <c r="Z259" s="101">
        <f t="shared" si="141"/>
        <v>0</v>
      </c>
      <c r="AA259" s="85">
        <f t="shared" si="142"/>
        <v>0</v>
      </c>
      <c r="AB259" s="86">
        <f t="shared" si="117"/>
        <v>0</v>
      </c>
      <c r="AC259" s="87">
        <f t="shared" si="143"/>
        <v>0</v>
      </c>
      <c r="AD259" s="132">
        <f t="shared" si="146"/>
        <v>0</v>
      </c>
      <c r="AE259" s="132">
        <f t="shared" si="118"/>
        <v>0</v>
      </c>
      <c r="AF259" s="132">
        <f t="shared" si="144"/>
        <v>0</v>
      </c>
      <c r="AG259" s="133">
        <f t="shared" si="119"/>
        <v>0</v>
      </c>
      <c r="AH259" s="124">
        <f t="shared" si="145"/>
        <v>0</v>
      </c>
      <c r="AI259" s="125">
        <f t="shared" si="120"/>
        <v>0</v>
      </c>
      <c r="AJ259" s="125">
        <v>0</v>
      </c>
      <c r="AK259" s="126">
        <f t="shared" si="121"/>
        <v>0</v>
      </c>
      <c r="AL259" s="22">
        <f t="shared" si="122"/>
        <v>357699.29455801396</v>
      </c>
      <c r="AM259" s="22">
        <f t="shared" si="122"/>
        <v>5241.0786467807293</v>
      </c>
      <c r="AN259" s="22">
        <f t="shared" si="122"/>
        <v>915.8471145549745</v>
      </c>
      <c r="AO259" s="23">
        <f t="shared" si="122"/>
        <v>6156.925761335704</v>
      </c>
    </row>
    <row r="260" spans="1:41" x14ac:dyDescent="0.25">
      <c r="A260" s="7">
        <v>239</v>
      </c>
      <c r="B260" s="56">
        <f t="shared" si="123"/>
        <v>85631.904047991862</v>
      </c>
      <c r="C260" s="57">
        <f t="shared" si="124"/>
        <v>1342.9162966557228</v>
      </c>
      <c r="D260" s="57">
        <f t="shared" si="125"/>
        <v>78.495912043992533</v>
      </c>
      <c r="E260" s="58">
        <f t="shared" si="111"/>
        <v>1421.4122086997154</v>
      </c>
      <c r="F260" s="56">
        <f t="shared" si="126"/>
        <v>0</v>
      </c>
      <c r="G260" s="57">
        <f t="shared" si="127"/>
        <v>0</v>
      </c>
      <c r="H260" s="57">
        <f t="shared" si="128"/>
        <v>0</v>
      </c>
      <c r="I260" s="58">
        <f t="shared" si="112"/>
        <v>0</v>
      </c>
      <c r="J260" s="56">
        <f t="shared" si="129"/>
        <v>110016.21279260234</v>
      </c>
      <c r="K260" s="57">
        <f t="shared" si="130"/>
        <v>1600.351248867709</v>
      </c>
      <c r="L260" s="57">
        <f t="shared" si="131"/>
        <v>366.72070930867449</v>
      </c>
      <c r="M260" s="58">
        <f t="shared" si="113"/>
        <v>1967.0719581763835</v>
      </c>
      <c r="N260" s="56">
        <f t="shared" si="132"/>
        <v>0</v>
      </c>
      <c r="O260" s="57">
        <f t="shared" si="133"/>
        <v>0</v>
      </c>
      <c r="P260" s="57">
        <f t="shared" si="134"/>
        <v>0</v>
      </c>
      <c r="Q260" s="58">
        <f t="shared" si="114"/>
        <v>0</v>
      </c>
      <c r="R260" s="84">
        <f t="shared" si="135"/>
        <v>157071.44923575677</v>
      </c>
      <c r="S260" s="85">
        <f t="shared" si="136"/>
        <v>2314.930603512747</v>
      </c>
      <c r="T260" s="86">
        <f t="shared" si="115"/>
        <v>458.12506027095725</v>
      </c>
      <c r="U260" s="87">
        <f t="shared" si="137"/>
        <v>2773.0556637837044</v>
      </c>
      <c r="V260" s="84">
        <f t="shared" si="138"/>
        <v>0</v>
      </c>
      <c r="W260" s="85">
        <f t="shared" si="139"/>
        <v>0</v>
      </c>
      <c r="X260" s="86">
        <f t="shared" si="116"/>
        <v>0</v>
      </c>
      <c r="Y260" s="87">
        <f t="shared" si="140"/>
        <v>0</v>
      </c>
      <c r="Z260" s="101">
        <f t="shared" si="141"/>
        <v>0</v>
      </c>
      <c r="AA260" s="85">
        <f t="shared" si="142"/>
        <v>0</v>
      </c>
      <c r="AB260" s="86">
        <f t="shared" si="117"/>
        <v>0</v>
      </c>
      <c r="AC260" s="87">
        <f t="shared" si="143"/>
        <v>0</v>
      </c>
      <c r="AD260" s="132">
        <f t="shared" si="146"/>
        <v>0</v>
      </c>
      <c r="AE260" s="132">
        <f t="shared" si="118"/>
        <v>0</v>
      </c>
      <c r="AF260" s="132">
        <f t="shared" si="144"/>
        <v>0</v>
      </c>
      <c r="AG260" s="133">
        <f t="shared" si="119"/>
        <v>0</v>
      </c>
      <c r="AH260" s="124">
        <f t="shared" si="145"/>
        <v>0</v>
      </c>
      <c r="AI260" s="125">
        <f t="shared" si="120"/>
        <v>0</v>
      </c>
      <c r="AJ260" s="125">
        <v>0</v>
      </c>
      <c r="AK260" s="126">
        <f t="shared" si="121"/>
        <v>0</v>
      </c>
      <c r="AL260" s="22">
        <f t="shared" si="122"/>
        <v>352719.56607635098</v>
      </c>
      <c r="AM260" s="22">
        <f t="shared" si="122"/>
        <v>5258.1981490361795</v>
      </c>
      <c r="AN260" s="22">
        <f t="shared" si="122"/>
        <v>903.34168162362425</v>
      </c>
      <c r="AO260" s="23">
        <f t="shared" si="122"/>
        <v>6161.5398306598036</v>
      </c>
    </row>
    <row r="261" spans="1:41" x14ac:dyDescent="0.25">
      <c r="A261" s="7">
        <v>240</v>
      </c>
      <c r="B261" s="56">
        <f t="shared" si="123"/>
        <v>84288.987751336143</v>
      </c>
      <c r="C261" s="57">
        <f t="shared" si="124"/>
        <v>1344.1473032609906</v>
      </c>
      <c r="D261" s="57">
        <f t="shared" si="125"/>
        <v>77.264905438724796</v>
      </c>
      <c r="E261" s="58">
        <f t="shared" si="111"/>
        <v>1421.4122086997154</v>
      </c>
      <c r="F261" s="56">
        <f t="shared" si="126"/>
        <v>0</v>
      </c>
      <c r="G261" s="57">
        <f t="shared" si="127"/>
        <v>0</v>
      </c>
      <c r="H261" s="57">
        <f t="shared" si="128"/>
        <v>0</v>
      </c>
      <c r="I261" s="58">
        <f t="shared" si="112"/>
        <v>0</v>
      </c>
      <c r="J261" s="56">
        <f t="shared" si="129"/>
        <v>108415.86154373463</v>
      </c>
      <c r="K261" s="57">
        <f t="shared" si="130"/>
        <v>1605.6857530306015</v>
      </c>
      <c r="L261" s="57">
        <f t="shared" si="131"/>
        <v>361.38620514578213</v>
      </c>
      <c r="M261" s="58">
        <f t="shared" si="113"/>
        <v>1967.0719581763835</v>
      </c>
      <c r="N261" s="56">
        <f t="shared" si="132"/>
        <v>0</v>
      </c>
      <c r="O261" s="57">
        <f t="shared" si="133"/>
        <v>0</v>
      </c>
      <c r="P261" s="57">
        <f t="shared" si="134"/>
        <v>0</v>
      </c>
      <c r="Q261" s="58">
        <f t="shared" si="114"/>
        <v>0</v>
      </c>
      <c r="R261" s="84">
        <f t="shared" si="135"/>
        <v>155014.44616329778</v>
      </c>
      <c r="S261" s="85">
        <f t="shared" si="136"/>
        <v>2325.5519552470587</v>
      </c>
      <c r="T261" s="86">
        <f t="shared" si="115"/>
        <v>452.12546797628522</v>
      </c>
      <c r="U261" s="87">
        <f t="shared" si="137"/>
        <v>2777.6774232233438</v>
      </c>
      <c r="V261" s="84">
        <f t="shared" si="138"/>
        <v>0</v>
      </c>
      <c r="W261" s="85">
        <f t="shared" si="139"/>
        <v>0</v>
      </c>
      <c r="X261" s="86">
        <f t="shared" si="116"/>
        <v>0</v>
      </c>
      <c r="Y261" s="87">
        <f t="shared" si="140"/>
        <v>0</v>
      </c>
      <c r="Z261" s="101">
        <f t="shared" si="141"/>
        <v>0</v>
      </c>
      <c r="AA261" s="85">
        <f t="shared" si="142"/>
        <v>0</v>
      </c>
      <c r="AB261" s="86">
        <f t="shared" si="117"/>
        <v>0</v>
      </c>
      <c r="AC261" s="87">
        <f t="shared" si="143"/>
        <v>0</v>
      </c>
      <c r="AD261" s="132">
        <f t="shared" si="146"/>
        <v>0</v>
      </c>
      <c r="AE261" s="132">
        <f t="shared" si="118"/>
        <v>0</v>
      </c>
      <c r="AF261" s="132">
        <f t="shared" si="144"/>
        <v>0</v>
      </c>
      <c r="AG261" s="133">
        <f t="shared" si="119"/>
        <v>0</v>
      </c>
      <c r="AH261" s="124">
        <f t="shared" si="145"/>
        <v>0</v>
      </c>
      <c r="AI261" s="125">
        <f t="shared" si="120"/>
        <v>0</v>
      </c>
      <c r="AJ261" s="125">
        <v>0</v>
      </c>
      <c r="AK261" s="126">
        <f t="shared" si="121"/>
        <v>0</v>
      </c>
      <c r="AL261" s="22">
        <f t="shared" si="122"/>
        <v>347719.29545836855</v>
      </c>
      <c r="AM261" s="22">
        <f t="shared" si="122"/>
        <v>5275.3850115386504</v>
      </c>
      <c r="AN261" s="22">
        <f t="shared" si="122"/>
        <v>890.77657856079213</v>
      </c>
      <c r="AO261" s="23">
        <f t="shared" si="122"/>
        <v>6166.1615900994429</v>
      </c>
    </row>
    <row r="262" spans="1:41" x14ac:dyDescent="0.25">
      <c r="A262" s="7">
        <v>241</v>
      </c>
      <c r="B262" s="56">
        <f t="shared" si="123"/>
        <v>82944.840448075149</v>
      </c>
      <c r="C262" s="57">
        <f t="shared" si="124"/>
        <v>1345.3794382889798</v>
      </c>
      <c r="D262" s="57">
        <f t="shared" si="125"/>
        <v>76.032770410735552</v>
      </c>
      <c r="E262" s="58">
        <f t="shared" si="111"/>
        <v>1421.4122086997154</v>
      </c>
      <c r="F262" s="56">
        <f t="shared" si="126"/>
        <v>0</v>
      </c>
      <c r="G262" s="57">
        <f t="shared" si="127"/>
        <v>0</v>
      </c>
      <c r="H262" s="57">
        <f t="shared" si="128"/>
        <v>0</v>
      </c>
      <c r="I262" s="58">
        <f t="shared" si="112"/>
        <v>0</v>
      </c>
      <c r="J262" s="56">
        <f t="shared" si="129"/>
        <v>106810.17579070403</v>
      </c>
      <c r="K262" s="57">
        <f t="shared" si="130"/>
        <v>1611.0380388740368</v>
      </c>
      <c r="L262" s="57">
        <f t="shared" si="131"/>
        <v>356.03391930234682</v>
      </c>
      <c r="M262" s="58">
        <f t="shared" si="113"/>
        <v>1967.0719581763835</v>
      </c>
      <c r="N262" s="56">
        <f t="shared" si="132"/>
        <v>0</v>
      </c>
      <c r="O262" s="57">
        <f t="shared" si="133"/>
        <v>0</v>
      </c>
      <c r="P262" s="57">
        <f t="shared" si="134"/>
        <v>0</v>
      </c>
      <c r="Q262" s="58">
        <f t="shared" si="114"/>
        <v>0</v>
      </c>
      <c r="R262" s="84">
        <f t="shared" si="135"/>
        <v>152943.37569839746</v>
      </c>
      <c r="S262" s="85">
        <f t="shared" si="136"/>
        <v>2336.2220398083905</v>
      </c>
      <c r="T262" s="86">
        <f t="shared" si="115"/>
        <v>446.08484578699262</v>
      </c>
      <c r="U262" s="87">
        <f t="shared" si="137"/>
        <v>2782.3068855953829</v>
      </c>
      <c r="V262" s="84">
        <f t="shared" si="138"/>
        <v>0</v>
      </c>
      <c r="W262" s="85">
        <f t="shared" si="139"/>
        <v>0</v>
      </c>
      <c r="X262" s="86">
        <f t="shared" si="116"/>
        <v>0</v>
      </c>
      <c r="Y262" s="87">
        <f t="shared" si="140"/>
        <v>0</v>
      </c>
      <c r="Z262" s="101">
        <f t="shared" si="141"/>
        <v>0</v>
      </c>
      <c r="AA262" s="85">
        <f t="shared" si="142"/>
        <v>0</v>
      </c>
      <c r="AB262" s="86">
        <f t="shared" si="117"/>
        <v>0</v>
      </c>
      <c r="AC262" s="87">
        <f t="shared" si="143"/>
        <v>0</v>
      </c>
      <c r="AD262" s="132">
        <f t="shared" si="146"/>
        <v>0</v>
      </c>
      <c r="AE262" s="132">
        <f t="shared" si="118"/>
        <v>0</v>
      </c>
      <c r="AF262" s="132">
        <f t="shared" si="144"/>
        <v>0</v>
      </c>
      <c r="AG262" s="133">
        <f t="shared" si="119"/>
        <v>0</v>
      </c>
      <c r="AH262" s="124">
        <f t="shared" si="145"/>
        <v>0</v>
      </c>
      <c r="AI262" s="125">
        <f t="shared" si="120"/>
        <v>0</v>
      </c>
      <c r="AJ262" s="125">
        <v>0</v>
      </c>
      <c r="AK262" s="126">
        <f t="shared" si="121"/>
        <v>0</v>
      </c>
      <c r="AL262" s="22">
        <f t="shared" si="122"/>
        <v>342698.39193717664</v>
      </c>
      <c r="AM262" s="22">
        <f t="shared" si="122"/>
        <v>5292.6395169714069</v>
      </c>
      <c r="AN262" s="22">
        <f t="shared" si="122"/>
        <v>878.15153550007494</v>
      </c>
      <c r="AO262" s="23">
        <f t="shared" si="122"/>
        <v>6170.7910524714825</v>
      </c>
    </row>
    <row r="263" spans="1:41" x14ac:dyDescent="0.25">
      <c r="A263" s="7">
        <v>242</v>
      </c>
      <c r="B263" s="56">
        <f t="shared" si="123"/>
        <v>81599.461009786173</v>
      </c>
      <c r="C263" s="57">
        <f t="shared" si="124"/>
        <v>1346.6127027740781</v>
      </c>
      <c r="D263" s="57">
        <f t="shared" si="125"/>
        <v>74.79950592563732</v>
      </c>
      <c r="E263" s="58">
        <f t="shared" si="111"/>
        <v>1421.4122086997154</v>
      </c>
      <c r="F263" s="56">
        <f t="shared" si="126"/>
        <v>0</v>
      </c>
      <c r="G263" s="57">
        <f t="shared" si="127"/>
        <v>0</v>
      </c>
      <c r="H263" s="57">
        <f t="shared" si="128"/>
        <v>0</v>
      </c>
      <c r="I263" s="58">
        <f t="shared" si="112"/>
        <v>0</v>
      </c>
      <c r="J263" s="56">
        <f t="shared" si="129"/>
        <v>105199.13775183</v>
      </c>
      <c r="K263" s="57">
        <f t="shared" si="130"/>
        <v>1616.4081656702836</v>
      </c>
      <c r="L263" s="57">
        <f t="shared" si="131"/>
        <v>350.66379250610004</v>
      </c>
      <c r="M263" s="58">
        <f t="shared" si="113"/>
        <v>1967.0719581763835</v>
      </c>
      <c r="N263" s="56">
        <f t="shared" si="132"/>
        <v>0</v>
      </c>
      <c r="O263" s="57">
        <f t="shared" si="133"/>
        <v>0</v>
      </c>
      <c r="P263" s="57">
        <f t="shared" si="134"/>
        <v>0</v>
      </c>
      <c r="Q263" s="58">
        <f t="shared" si="114"/>
        <v>0</v>
      </c>
      <c r="R263" s="84">
        <f t="shared" si="135"/>
        <v>150858.16558135339</v>
      </c>
      <c r="S263" s="85">
        <f t="shared" si="136"/>
        <v>2346.9410807924282</v>
      </c>
      <c r="T263" s="86">
        <f t="shared" si="115"/>
        <v>440.00298294561406</v>
      </c>
      <c r="U263" s="87">
        <f t="shared" si="137"/>
        <v>2786.9440637380421</v>
      </c>
      <c r="V263" s="84">
        <f t="shared" si="138"/>
        <v>0</v>
      </c>
      <c r="W263" s="85">
        <f t="shared" si="139"/>
        <v>0</v>
      </c>
      <c r="X263" s="86">
        <f t="shared" si="116"/>
        <v>0</v>
      </c>
      <c r="Y263" s="87">
        <f t="shared" si="140"/>
        <v>0</v>
      </c>
      <c r="Z263" s="101">
        <f t="shared" si="141"/>
        <v>0</v>
      </c>
      <c r="AA263" s="85">
        <f t="shared" si="142"/>
        <v>0</v>
      </c>
      <c r="AB263" s="86">
        <f t="shared" si="117"/>
        <v>0</v>
      </c>
      <c r="AC263" s="87">
        <f t="shared" si="143"/>
        <v>0</v>
      </c>
      <c r="AD263" s="132">
        <f t="shared" si="146"/>
        <v>0</v>
      </c>
      <c r="AE263" s="132">
        <f t="shared" si="118"/>
        <v>0</v>
      </c>
      <c r="AF263" s="132">
        <f t="shared" si="144"/>
        <v>0</v>
      </c>
      <c r="AG263" s="133">
        <f t="shared" si="119"/>
        <v>0</v>
      </c>
      <c r="AH263" s="124">
        <f t="shared" si="145"/>
        <v>0</v>
      </c>
      <c r="AI263" s="125">
        <f t="shared" si="120"/>
        <v>0</v>
      </c>
      <c r="AJ263" s="125">
        <v>0</v>
      </c>
      <c r="AK263" s="126">
        <f t="shared" si="121"/>
        <v>0</v>
      </c>
      <c r="AL263" s="22">
        <f t="shared" si="122"/>
        <v>337656.76434296952</v>
      </c>
      <c r="AM263" s="22">
        <f t="shared" si="122"/>
        <v>5309.9619492367892</v>
      </c>
      <c r="AN263" s="22">
        <f t="shared" si="122"/>
        <v>865.46628137735138</v>
      </c>
      <c r="AO263" s="23">
        <f t="shared" si="122"/>
        <v>6175.4282306141413</v>
      </c>
    </row>
    <row r="264" spans="1:41" x14ac:dyDescent="0.25">
      <c r="A264" s="7">
        <v>243</v>
      </c>
      <c r="B264" s="56">
        <f t="shared" si="123"/>
        <v>80252.8483070121</v>
      </c>
      <c r="C264" s="57">
        <f t="shared" si="124"/>
        <v>1347.847097751621</v>
      </c>
      <c r="D264" s="57">
        <f t="shared" si="125"/>
        <v>73.565110948094429</v>
      </c>
      <c r="E264" s="58">
        <f t="shared" si="111"/>
        <v>1421.4122086997154</v>
      </c>
      <c r="F264" s="56">
        <f t="shared" si="126"/>
        <v>0</v>
      </c>
      <c r="G264" s="57">
        <f t="shared" si="127"/>
        <v>0</v>
      </c>
      <c r="H264" s="57">
        <f t="shared" si="128"/>
        <v>0</v>
      </c>
      <c r="I264" s="58">
        <f t="shared" si="112"/>
        <v>0</v>
      </c>
      <c r="J264" s="56">
        <f t="shared" si="129"/>
        <v>103582.72958615972</v>
      </c>
      <c r="K264" s="57">
        <f t="shared" si="130"/>
        <v>1621.7961928891846</v>
      </c>
      <c r="L264" s="57">
        <f t="shared" si="131"/>
        <v>345.27576528719908</v>
      </c>
      <c r="M264" s="58">
        <f t="shared" si="113"/>
        <v>1967.0719581763835</v>
      </c>
      <c r="N264" s="56">
        <f t="shared" si="132"/>
        <v>0</v>
      </c>
      <c r="O264" s="57">
        <f t="shared" si="133"/>
        <v>0</v>
      </c>
      <c r="P264" s="57">
        <f t="shared" si="134"/>
        <v>0</v>
      </c>
      <c r="Q264" s="58">
        <f t="shared" si="114"/>
        <v>0</v>
      </c>
      <c r="R264" s="84">
        <f t="shared" si="135"/>
        <v>148758.7432080619</v>
      </c>
      <c r="S264" s="85">
        <f t="shared" si="136"/>
        <v>2357.7093028207582</v>
      </c>
      <c r="T264" s="86">
        <f t="shared" si="115"/>
        <v>433.87966769018055</v>
      </c>
      <c r="U264" s="87">
        <f t="shared" si="137"/>
        <v>2791.5889705109389</v>
      </c>
      <c r="V264" s="84">
        <f t="shared" si="138"/>
        <v>0</v>
      </c>
      <c r="W264" s="85">
        <f t="shared" si="139"/>
        <v>0</v>
      </c>
      <c r="X264" s="86">
        <f t="shared" si="116"/>
        <v>0</v>
      </c>
      <c r="Y264" s="87">
        <f t="shared" si="140"/>
        <v>0</v>
      </c>
      <c r="Z264" s="101">
        <f t="shared" si="141"/>
        <v>0</v>
      </c>
      <c r="AA264" s="85">
        <f t="shared" si="142"/>
        <v>0</v>
      </c>
      <c r="AB264" s="86">
        <f t="shared" si="117"/>
        <v>0</v>
      </c>
      <c r="AC264" s="87">
        <f t="shared" si="143"/>
        <v>0</v>
      </c>
      <c r="AD264" s="132">
        <f t="shared" si="146"/>
        <v>0</v>
      </c>
      <c r="AE264" s="132">
        <f t="shared" si="118"/>
        <v>0</v>
      </c>
      <c r="AF264" s="132">
        <f t="shared" si="144"/>
        <v>0</v>
      </c>
      <c r="AG264" s="133">
        <f t="shared" si="119"/>
        <v>0</v>
      </c>
      <c r="AH264" s="124">
        <f t="shared" si="145"/>
        <v>0</v>
      </c>
      <c r="AI264" s="125">
        <f t="shared" si="120"/>
        <v>0</v>
      </c>
      <c r="AJ264" s="125">
        <v>0</v>
      </c>
      <c r="AK264" s="126">
        <f t="shared" si="121"/>
        <v>0</v>
      </c>
      <c r="AL264" s="22">
        <f t="shared" si="122"/>
        <v>332594.32110123371</v>
      </c>
      <c r="AM264" s="22">
        <f t="shared" si="122"/>
        <v>5327.3525934615636</v>
      </c>
      <c r="AN264" s="22">
        <f t="shared" si="122"/>
        <v>852.72054392547409</v>
      </c>
      <c r="AO264" s="23">
        <f t="shared" si="122"/>
        <v>6180.0731373870385</v>
      </c>
    </row>
    <row r="265" spans="1:41" x14ac:dyDescent="0.25">
      <c r="A265" s="7">
        <v>244</v>
      </c>
      <c r="B265" s="56">
        <f t="shared" si="123"/>
        <v>78905.001209260474</v>
      </c>
      <c r="C265" s="57">
        <f t="shared" si="124"/>
        <v>1349.0826242578933</v>
      </c>
      <c r="D265" s="57">
        <f t="shared" si="125"/>
        <v>72.329584441822107</v>
      </c>
      <c r="E265" s="58">
        <f t="shared" si="111"/>
        <v>1421.4122086997154</v>
      </c>
      <c r="F265" s="56">
        <f t="shared" si="126"/>
        <v>0</v>
      </c>
      <c r="G265" s="57">
        <f t="shared" si="127"/>
        <v>0</v>
      </c>
      <c r="H265" s="57">
        <f t="shared" si="128"/>
        <v>0</v>
      </c>
      <c r="I265" s="58">
        <f t="shared" si="112"/>
        <v>0</v>
      </c>
      <c r="J265" s="56">
        <f t="shared" si="129"/>
        <v>101960.93339327053</v>
      </c>
      <c r="K265" s="57">
        <f t="shared" si="130"/>
        <v>1627.2021801988151</v>
      </c>
      <c r="L265" s="57">
        <f t="shared" si="131"/>
        <v>339.86977797756845</v>
      </c>
      <c r="M265" s="58">
        <f t="shared" si="113"/>
        <v>1967.0719581763835</v>
      </c>
      <c r="N265" s="56">
        <f t="shared" si="132"/>
        <v>0</v>
      </c>
      <c r="O265" s="57">
        <f t="shared" si="133"/>
        <v>0</v>
      </c>
      <c r="P265" s="57">
        <f t="shared" si="134"/>
        <v>0</v>
      </c>
      <c r="Q265" s="58">
        <f t="shared" si="114"/>
        <v>0</v>
      </c>
      <c r="R265" s="84">
        <f t="shared" si="135"/>
        <v>146645.03562841655</v>
      </c>
      <c r="S265" s="85">
        <f t="shared" si="136"/>
        <v>2368.5269315455757</v>
      </c>
      <c r="T265" s="86">
        <f t="shared" si="115"/>
        <v>427.71468724954826</v>
      </c>
      <c r="U265" s="87">
        <f t="shared" si="137"/>
        <v>2796.2416187951239</v>
      </c>
      <c r="V265" s="84">
        <f t="shared" si="138"/>
        <v>0</v>
      </c>
      <c r="W265" s="85">
        <f t="shared" si="139"/>
        <v>0</v>
      </c>
      <c r="X265" s="86">
        <f t="shared" si="116"/>
        <v>0</v>
      </c>
      <c r="Y265" s="87">
        <f t="shared" si="140"/>
        <v>0</v>
      </c>
      <c r="Z265" s="101">
        <f t="shared" si="141"/>
        <v>0</v>
      </c>
      <c r="AA265" s="85">
        <f t="shared" si="142"/>
        <v>0</v>
      </c>
      <c r="AB265" s="86">
        <f t="shared" si="117"/>
        <v>0</v>
      </c>
      <c r="AC265" s="87">
        <f t="shared" si="143"/>
        <v>0</v>
      </c>
      <c r="AD265" s="132">
        <f t="shared" si="146"/>
        <v>0</v>
      </c>
      <c r="AE265" s="132">
        <f t="shared" si="118"/>
        <v>0</v>
      </c>
      <c r="AF265" s="132">
        <f t="shared" si="144"/>
        <v>0</v>
      </c>
      <c r="AG265" s="133">
        <f t="shared" si="119"/>
        <v>0</v>
      </c>
      <c r="AH265" s="124">
        <f t="shared" si="145"/>
        <v>0</v>
      </c>
      <c r="AI265" s="125">
        <f t="shared" si="120"/>
        <v>0</v>
      </c>
      <c r="AJ265" s="125">
        <v>0</v>
      </c>
      <c r="AK265" s="126">
        <f t="shared" si="121"/>
        <v>0</v>
      </c>
      <c r="AL265" s="22">
        <f t="shared" si="122"/>
        <v>327510.9702309476</v>
      </c>
      <c r="AM265" s="22">
        <f t="shared" si="122"/>
        <v>5344.8117360022843</v>
      </c>
      <c r="AN265" s="22">
        <f t="shared" si="122"/>
        <v>839.91404966893879</v>
      </c>
      <c r="AO265" s="23">
        <f t="shared" si="122"/>
        <v>6184.7257856712231</v>
      </c>
    </row>
    <row r="266" spans="1:41" x14ac:dyDescent="0.25">
      <c r="A266" s="7">
        <v>245</v>
      </c>
      <c r="B266" s="56">
        <f t="shared" si="123"/>
        <v>77555.918585002582</v>
      </c>
      <c r="C266" s="57">
        <f t="shared" si="124"/>
        <v>1350.3192833301298</v>
      </c>
      <c r="D266" s="57">
        <f t="shared" si="125"/>
        <v>71.0929253695857</v>
      </c>
      <c r="E266" s="58">
        <f t="shared" si="111"/>
        <v>1421.4122086997154</v>
      </c>
      <c r="F266" s="56">
        <f t="shared" si="126"/>
        <v>0</v>
      </c>
      <c r="G266" s="57">
        <f t="shared" si="127"/>
        <v>0</v>
      </c>
      <c r="H266" s="57">
        <f t="shared" si="128"/>
        <v>0</v>
      </c>
      <c r="I266" s="58">
        <f t="shared" si="112"/>
        <v>0</v>
      </c>
      <c r="J266" s="56">
        <f t="shared" si="129"/>
        <v>100333.73121307172</v>
      </c>
      <c r="K266" s="57">
        <f t="shared" si="130"/>
        <v>1632.6261874661445</v>
      </c>
      <c r="L266" s="57">
        <f t="shared" si="131"/>
        <v>334.44577071023906</v>
      </c>
      <c r="M266" s="58">
        <f t="shared" si="113"/>
        <v>1967.0719581763835</v>
      </c>
      <c r="N266" s="56">
        <f t="shared" si="132"/>
        <v>0</v>
      </c>
      <c r="O266" s="57">
        <f t="shared" si="133"/>
        <v>0</v>
      </c>
      <c r="P266" s="57">
        <f t="shared" si="134"/>
        <v>0</v>
      </c>
      <c r="Q266" s="58">
        <f t="shared" si="114"/>
        <v>0</v>
      </c>
      <c r="R266" s="84">
        <f t="shared" si="135"/>
        <v>144516.9695446991</v>
      </c>
      <c r="S266" s="85">
        <f t="shared" si="136"/>
        <v>2379.3941936544102</v>
      </c>
      <c r="T266" s="86">
        <f t="shared" si="115"/>
        <v>421.50782783870574</v>
      </c>
      <c r="U266" s="87">
        <f t="shared" si="137"/>
        <v>2800.9020214931161</v>
      </c>
      <c r="V266" s="84">
        <f t="shared" si="138"/>
        <v>0</v>
      </c>
      <c r="W266" s="85">
        <f t="shared" si="139"/>
        <v>0</v>
      </c>
      <c r="X266" s="86">
        <f t="shared" si="116"/>
        <v>0</v>
      </c>
      <c r="Y266" s="87">
        <f t="shared" si="140"/>
        <v>0</v>
      </c>
      <c r="Z266" s="101">
        <f t="shared" si="141"/>
        <v>0</v>
      </c>
      <c r="AA266" s="85">
        <f t="shared" si="142"/>
        <v>0</v>
      </c>
      <c r="AB266" s="86">
        <f t="shared" si="117"/>
        <v>0</v>
      </c>
      <c r="AC266" s="87">
        <f t="shared" si="143"/>
        <v>0</v>
      </c>
      <c r="AD266" s="132">
        <f t="shared" si="146"/>
        <v>0</v>
      </c>
      <c r="AE266" s="132">
        <f t="shared" si="118"/>
        <v>0</v>
      </c>
      <c r="AF266" s="132">
        <f t="shared" si="144"/>
        <v>0</v>
      </c>
      <c r="AG266" s="133">
        <f t="shared" si="119"/>
        <v>0</v>
      </c>
      <c r="AH266" s="124">
        <f t="shared" si="145"/>
        <v>0</v>
      </c>
      <c r="AI266" s="125">
        <f t="shared" si="120"/>
        <v>0</v>
      </c>
      <c r="AJ266" s="125">
        <v>0</v>
      </c>
      <c r="AK266" s="126">
        <f t="shared" si="121"/>
        <v>0</v>
      </c>
      <c r="AL266" s="22">
        <f t="shared" si="122"/>
        <v>322406.6193427734</v>
      </c>
      <c r="AM266" s="22">
        <f t="shared" si="122"/>
        <v>5362.3396644506847</v>
      </c>
      <c r="AN266" s="22">
        <f t="shared" si="122"/>
        <v>827.04652391853051</v>
      </c>
      <c r="AO266" s="23">
        <f t="shared" si="122"/>
        <v>6189.3861883692152</v>
      </c>
    </row>
    <row r="267" spans="1:41" x14ac:dyDescent="0.25">
      <c r="A267" s="7">
        <v>246</v>
      </c>
      <c r="B267" s="56">
        <f t="shared" si="123"/>
        <v>76205.599301672453</v>
      </c>
      <c r="C267" s="57">
        <f t="shared" si="124"/>
        <v>1351.5570760065157</v>
      </c>
      <c r="D267" s="57">
        <f t="shared" si="125"/>
        <v>69.855132693199749</v>
      </c>
      <c r="E267" s="58">
        <f t="shared" si="111"/>
        <v>1421.4122086997154</v>
      </c>
      <c r="F267" s="56">
        <f t="shared" si="126"/>
        <v>0</v>
      </c>
      <c r="G267" s="57">
        <f t="shared" si="127"/>
        <v>0</v>
      </c>
      <c r="H267" s="57">
        <f t="shared" si="128"/>
        <v>0</v>
      </c>
      <c r="I267" s="58">
        <f t="shared" si="112"/>
        <v>0</v>
      </c>
      <c r="J267" s="56">
        <f t="shared" si="129"/>
        <v>98701.105025605575</v>
      </c>
      <c r="K267" s="57">
        <f t="shared" si="130"/>
        <v>1638.0682747576982</v>
      </c>
      <c r="L267" s="57">
        <f t="shared" si="131"/>
        <v>329.00368341868528</v>
      </c>
      <c r="M267" s="58">
        <f t="shared" si="113"/>
        <v>1967.0719581763835</v>
      </c>
      <c r="N267" s="56">
        <f t="shared" si="132"/>
        <v>0</v>
      </c>
      <c r="O267" s="57">
        <f t="shared" si="133"/>
        <v>0</v>
      </c>
      <c r="P267" s="57">
        <f t="shared" si="134"/>
        <v>0</v>
      </c>
      <c r="Q267" s="58">
        <f t="shared" si="114"/>
        <v>0</v>
      </c>
      <c r="R267" s="84">
        <f t="shared" si="135"/>
        <v>142374.47130996309</v>
      </c>
      <c r="S267" s="85">
        <f t="shared" si="136"/>
        <v>2390.3113168748791</v>
      </c>
      <c r="T267" s="86">
        <f t="shared" si="115"/>
        <v>415.25887465405901</v>
      </c>
      <c r="U267" s="87">
        <f t="shared" si="137"/>
        <v>2805.5701915289383</v>
      </c>
      <c r="V267" s="84">
        <f t="shared" si="138"/>
        <v>0</v>
      </c>
      <c r="W267" s="85">
        <f t="shared" si="139"/>
        <v>0</v>
      </c>
      <c r="X267" s="86">
        <f t="shared" si="116"/>
        <v>0</v>
      </c>
      <c r="Y267" s="87">
        <f t="shared" si="140"/>
        <v>0</v>
      </c>
      <c r="Z267" s="101">
        <f t="shared" si="141"/>
        <v>0</v>
      </c>
      <c r="AA267" s="85">
        <f t="shared" si="142"/>
        <v>0</v>
      </c>
      <c r="AB267" s="86">
        <f t="shared" si="117"/>
        <v>0</v>
      </c>
      <c r="AC267" s="87">
        <f t="shared" si="143"/>
        <v>0</v>
      </c>
      <c r="AD267" s="132">
        <f t="shared" si="146"/>
        <v>0</v>
      </c>
      <c r="AE267" s="132">
        <f t="shared" si="118"/>
        <v>0</v>
      </c>
      <c r="AF267" s="132">
        <f t="shared" si="144"/>
        <v>0</v>
      </c>
      <c r="AG267" s="133">
        <f t="shared" si="119"/>
        <v>0</v>
      </c>
      <c r="AH267" s="124">
        <f t="shared" si="145"/>
        <v>0</v>
      </c>
      <c r="AI267" s="125">
        <f t="shared" si="120"/>
        <v>0</v>
      </c>
      <c r="AJ267" s="125">
        <v>0</v>
      </c>
      <c r="AK267" s="126">
        <f t="shared" si="121"/>
        <v>0</v>
      </c>
      <c r="AL267" s="22">
        <f t="shared" si="122"/>
        <v>317281.1756372411</v>
      </c>
      <c r="AM267" s="22">
        <f t="shared" si="122"/>
        <v>5379.9366676390928</v>
      </c>
      <c r="AN267" s="22">
        <f t="shared" si="122"/>
        <v>814.11769076594408</v>
      </c>
      <c r="AO267" s="23">
        <f t="shared" si="122"/>
        <v>6194.0543584050374</v>
      </c>
    </row>
    <row r="268" spans="1:41" x14ac:dyDescent="0.25">
      <c r="A268" s="7">
        <v>247</v>
      </c>
      <c r="B268" s="56">
        <f t="shared" si="123"/>
        <v>74854.042225665937</v>
      </c>
      <c r="C268" s="57">
        <f t="shared" si="124"/>
        <v>1352.7960033261884</v>
      </c>
      <c r="D268" s="57">
        <f t="shared" si="125"/>
        <v>68.616205373527109</v>
      </c>
      <c r="E268" s="58">
        <f t="shared" si="111"/>
        <v>1421.4122086997154</v>
      </c>
      <c r="F268" s="56">
        <f t="shared" si="126"/>
        <v>0</v>
      </c>
      <c r="G268" s="57">
        <f t="shared" si="127"/>
        <v>0</v>
      </c>
      <c r="H268" s="57">
        <f t="shared" si="128"/>
        <v>0</v>
      </c>
      <c r="I268" s="58">
        <f t="shared" si="112"/>
        <v>0</v>
      </c>
      <c r="J268" s="56">
        <f t="shared" si="129"/>
        <v>97063.036750847881</v>
      </c>
      <c r="K268" s="57">
        <f t="shared" si="130"/>
        <v>1643.5285023402239</v>
      </c>
      <c r="L268" s="57">
        <f t="shared" si="131"/>
        <v>323.54345583615964</v>
      </c>
      <c r="M268" s="58">
        <f t="shared" si="113"/>
        <v>1967.0719581763835</v>
      </c>
      <c r="N268" s="56">
        <f t="shared" si="132"/>
        <v>0</v>
      </c>
      <c r="O268" s="57">
        <f t="shared" si="133"/>
        <v>0</v>
      </c>
      <c r="P268" s="57">
        <f t="shared" si="134"/>
        <v>0</v>
      </c>
      <c r="Q268" s="58">
        <f t="shared" si="114"/>
        <v>0</v>
      </c>
      <c r="R268" s="84">
        <f t="shared" si="135"/>
        <v>140217.46692641004</v>
      </c>
      <c r="S268" s="85">
        <f t="shared" si="136"/>
        <v>2401.2785299794577</v>
      </c>
      <c r="T268" s="86">
        <f t="shared" si="115"/>
        <v>408.96761186869594</v>
      </c>
      <c r="U268" s="87">
        <f t="shared" si="137"/>
        <v>2810.2461418481535</v>
      </c>
      <c r="V268" s="84">
        <f t="shared" si="138"/>
        <v>0</v>
      </c>
      <c r="W268" s="85">
        <f t="shared" si="139"/>
        <v>0</v>
      </c>
      <c r="X268" s="86">
        <f t="shared" si="116"/>
        <v>0</v>
      </c>
      <c r="Y268" s="87">
        <f t="shared" si="140"/>
        <v>0</v>
      </c>
      <c r="Z268" s="101">
        <f t="shared" si="141"/>
        <v>0</v>
      </c>
      <c r="AA268" s="85">
        <f t="shared" si="142"/>
        <v>0</v>
      </c>
      <c r="AB268" s="86">
        <f t="shared" si="117"/>
        <v>0</v>
      </c>
      <c r="AC268" s="87">
        <f t="shared" si="143"/>
        <v>0</v>
      </c>
      <c r="AD268" s="132">
        <f t="shared" si="146"/>
        <v>0</v>
      </c>
      <c r="AE268" s="132">
        <f t="shared" si="118"/>
        <v>0</v>
      </c>
      <c r="AF268" s="132">
        <f t="shared" si="144"/>
        <v>0</v>
      </c>
      <c r="AG268" s="133">
        <f t="shared" si="119"/>
        <v>0</v>
      </c>
      <c r="AH268" s="124">
        <f t="shared" si="145"/>
        <v>0</v>
      </c>
      <c r="AI268" s="125">
        <f t="shared" si="120"/>
        <v>0</v>
      </c>
      <c r="AJ268" s="125">
        <v>0</v>
      </c>
      <c r="AK268" s="126">
        <f t="shared" si="121"/>
        <v>0</v>
      </c>
      <c r="AL268" s="22">
        <f t="shared" si="122"/>
        <v>312134.54590292386</v>
      </c>
      <c r="AM268" s="22">
        <f t="shared" si="122"/>
        <v>5397.6030356458705</v>
      </c>
      <c r="AN268" s="22">
        <f t="shared" si="122"/>
        <v>801.1272730783827</v>
      </c>
      <c r="AO268" s="23">
        <f t="shared" si="122"/>
        <v>6198.7303087242526</v>
      </c>
    </row>
    <row r="269" spans="1:41" x14ac:dyDescent="0.25">
      <c r="A269" s="7">
        <v>248</v>
      </c>
      <c r="B269" s="56">
        <f t="shared" si="123"/>
        <v>73501.246222339745</v>
      </c>
      <c r="C269" s="57">
        <f t="shared" si="124"/>
        <v>1354.0360663292372</v>
      </c>
      <c r="D269" s="57">
        <f t="shared" si="125"/>
        <v>67.376142370478092</v>
      </c>
      <c r="E269" s="58">
        <f t="shared" si="111"/>
        <v>1421.4122086997154</v>
      </c>
      <c r="F269" s="56">
        <f t="shared" si="126"/>
        <v>0</v>
      </c>
      <c r="G269" s="57">
        <f t="shared" si="127"/>
        <v>0</v>
      </c>
      <c r="H269" s="57">
        <f t="shared" si="128"/>
        <v>0</v>
      </c>
      <c r="I269" s="58">
        <f t="shared" si="112"/>
        <v>0</v>
      </c>
      <c r="J269" s="56">
        <f t="shared" si="129"/>
        <v>95419.508248507656</v>
      </c>
      <c r="K269" s="57">
        <f t="shared" si="130"/>
        <v>1649.006930681358</v>
      </c>
      <c r="L269" s="57">
        <f t="shared" si="131"/>
        <v>318.06502749502556</v>
      </c>
      <c r="M269" s="58">
        <f t="shared" si="113"/>
        <v>1967.0719581763835</v>
      </c>
      <c r="N269" s="56">
        <f t="shared" si="132"/>
        <v>0</v>
      </c>
      <c r="O269" s="57">
        <f t="shared" si="133"/>
        <v>0</v>
      </c>
      <c r="P269" s="57">
        <f t="shared" si="134"/>
        <v>0</v>
      </c>
      <c r="Q269" s="58">
        <f t="shared" si="114"/>
        <v>0</v>
      </c>
      <c r="R269" s="84">
        <f t="shared" si="135"/>
        <v>138045.88204375797</v>
      </c>
      <c r="S269" s="85">
        <f t="shared" si="136"/>
        <v>2412.296062790273</v>
      </c>
      <c r="T269" s="86">
        <f t="shared" si="115"/>
        <v>402.63382262762741</v>
      </c>
      <c r="U269" s="87">
        <f t="shared" si="137"/>
        <v>2814.9298854179006</v>
      </c>
      <c r="V269" s="84">
        <f t="shared" si="138"/>
        <v>0</v>
      </c>
      <c r="W269" s="85">
        <f t="shared" si="139"/>
        <v>0</v>
      </c>
      <c r="X269" s="86">
        <f t="shared" si="116"/>
        <v>0</v>
      </c>
      <c r="Y269" s="87">
        <f t="shared" si="140"/>
        <v>0</v>
      </c>
      <c r="Z269" s="101">
        <f t="shared" si="141"/>
        <v>0</v>
      </c>
      <c r="AA269" s="85">
        <f t="shared" si="142"/>
        <v>0</v>
      </c>
      <c r="AB269" s="86">
        <f t="shared" si="117"/>
        <v>0</v>
      </c>
      <c r="AC269" s="87">
        <f t="shared" si="143"/>
        <v>0</v>
      </c>
      <c r="AD269" s="132">
        <f t="shared" si="146"/>
        <v>0</v>
      </c>
      <c r="AE269" s="132">
        <f t="shared" si="118"/>
        <v>0</v>
      </c>
      <c r="AF269" s="132">
        <f t="shared" si="144"/>
        <v>0</v>
      </c>
      <c r="AG269" s="133">
        <f t="shared" si="119"/>
        <v>0</v>
      </c>
      <c r="AH269" s="124">
        <f t="shared" si="145"/>
        <v>0</v>
      </c>
      <c r="AI269" s="125">
        <f t="shared" si="120"/>
        <v>0</v>
      </c>
      <c r="AJ269" s="125">
        <v>0</v>
      </c>
      <c r="AK269" s="126">
        <f t="shared" si="121"/>
        <v>0</v>
      </c>
      <c r="AL269" s="22">
        <f t="shared" si="122"/>
        <v>306966.63651460537</v>
      </c>
      <c r="AM269" s="22">
        <f t="shared" si="122"/>
        <v>5415.3390598008682</v>
      </c>
      <c r="AN269" s="22">
        <f t="shared" si="122"/>
        <v>788.07499249313105</v>
      </c>
      <c r="AO269" s="23">
        <f t="shared" si="122"/>
        <v>6203.4140522939997</v>
      </c>
    </row>
    <row r="270" spans="1:41" x14ac:dyDescent="0.25">
      <c r="A270" s="7">
        <v>249</v>
      </c>
      <c r="B270" s="56">
        <f t="shared" si="123"/>
        <v>72147.210156010507</v>
      </c>
      <c r="C270" s="57">
        <f t="shared" si="124"/>
        <v>1355.2772660567057</v>
      </c>
      <c r="D270" s="57">
        <f t="shared" si="125"/>
        <v>66.134942643009637</v>
      </c>
      <c r="E270" s="58">
        <f t="shared" si="111"/>
        <v>1421.4122086997154</v>
      </c>
      <c r="F270" s="56">
        <f t="shared" si="126"/>
        <v>0</v>
      </c>
      <c r="G270" s="57">
        <f t="shared" si="127"/>
        <v>0</v>
      </c>
      <c r="H270" s="57">
        <f t="shared" si="128"/>
        <v>0</v>
      </c>
      <c r="I270" s="58">
        <f t="shared" si="112"/>
        <v>0</v>
      </c>
      <c r="J270" s="56">
        <f t="shared" si="129"/>
        <v>93770.501317826303</v>
      </c>
      <c r="K270" s="57">
        <f t="shared" si="130"/>
        <v>1654.5036204502958</v>
      </c>
      <c r="L270" s="57">
        <f t="shared" si="131"/>
        <v>312.56833772608769</v>
      </c>
      <c r="M270" s="58">
        <f t="shared" si="113"/>
        <v>1967.0719581763835</v>
      </c>
      <c r="N270" s="56">
        <f t="shared" si="132"/>
        <v>0</v>
      </c>
      <c r="O270" s="57">
        <f t="shared" si="133"/>
        <v>0</v>
      </c>
      <c r="P270" s="57">
        <f t="shared" si="134"/>
        <v>0</v>
      </c>
      <c r="Q270" s="58">
        <f t="shared" si="114"/>
        <v>0</v>
      </c>
      <c r="R270" s="84">
        <f t="shared" si="135"/>
        <v>135859.64195760267</v>
      </c>
      <c r="S270" s="85">
        <f t="shared" si="136"/>
        <v>2423.3641461839225</v>
      </c>
      <c r="T270" s="86">
        <f t="shared" si="115"/>
        <v>396.2572890430078</v>
      </c>
      <c r="U270" s="87">
        <f t="shared" si="137"/>
        <v>2819.6214352269303</v>
      </c>
      <c r="V270" s="84">
        <f t="shared" si="138"/>
        <v>0</v>
      </c>
      <c r="W270" s="85">
        <f t="shared" si="139"/>
        <v>0</v>
      </c>
      <c r="X270" s="86">
        <f t="shared" si="116"/>
        <v>0</v>
      </c>
      <c r="Y270" s="87">
        <f t="shared" si="140"/>
        <v>0</v>
      </c>
      <c r="Z270" s="101">
        <f t="shared" si="141"/>
        <v>0</v>
      </c>
      <c r="AA270" s="85">
        <f t="shared" si="142"/>
        <v>0</v>
      </c>
      <c r="AB270" s="86">
        <f t="shared" si="117"/>
        <v>0</v>
      </c>
      <c r="AC270" s="87">
        <f t="shared" si="143"/>
        <v>0</v>
      </c>
      <c r="AD270" s="132">
        <f t="shared" si="146"/>
        <v>0</v>
      </c>
      <c r="AE270" s="132">
        <f t="shared" si="118"/>
        <v>0</v>
      </c>
      <c r="AF270" s="132">
        <f t="shared" si="144"/>
        <v>0</v>
      </c>
      <c r="AG270" s="133">
        <f t="shared" si="119"/>
        <v>0</v>
      </c>
      <c r="AH270" s="124">
        <f t="shared" si="145"/>
        <v>0</v>
      </c>
      <c r="AI270" s="125">
        <f t="shared" si="120"/>
        <v>0</v>
      </c>
      <c r="AJ270" s="125">
        <v>0</v>
      </c>
      <c r="AK270" s="126">
        <f t="shared" si="121"/>
        <v>0</v>
      </c>
      <c r="AL270" s="22">
        <f t="shared" si="122"/>
        <v>301777.35343143949</v>
      </c>
      <c r="AM270" s="22">
        <f t="shared" si="122"/>
        <v>5433.1450326909235</v>
      </c>
      <c r="AN270" s="22">
        <f t="shared" si="122"/>
        <v>774.96056941210509</v>
      </c>
      <c r="AO270" s="23">
        <f t="shared" si="122"/>
        <v>6208.105602103029</v>
      </c>
    </row>
    <row r="271" spans="1:41" x14ac:dyDescent="0.25">
      <c r="A271" s="7">
        <v>250</v>
      </c>
      <c r="B271" s="56">
        <f t="shared" si="123"/>
        <v>70791.932889953809</v>
      </c>
      <c r="C271" s="57">
        <f t="shared" si="124"/>
        <v>1356.519603550591</v>
      </c>
      <c r="D271" s="57">
        <f t="shared" si="125"/>
        <v>64.892605149124321</v>
      </c>
      <c r="E271" s="58">
        <f t="shared" si="111"/>
        <v>1421.4122086997154</v>
      </c>
      <c r="F271" s="56">
        <f t="shared" si="126"/>
        <v>0</v>
      </c>
      <c r="G271" s="57">
        <f t="shared" si="127"/>
        <v>0</v>
      </c>
      <c r="H271" s="57">
        <f t="shared" si="128"/>
        <v>0</v>
      </c>
      <c r="I271" s="58">
        <f t="shared" si="112"/>
        <v>0</v>
      </c>
      <c r="J271" s="56">
        <f t="shared" si="129"/>
        <v>92115.997697376006</v>
      </c>
      <c r="K271" s="57">
        <f t="shared" si="130"/>
        <v>1660.0186325184636</v>
      </c>
      <c r="L271" s="57">
        <f t="shared" si="131"/>
        <v>307.05332565792003</v>
      </c>
      <c r="M271" s="58">
        <f t="shared" si="113"/>
        <v>1967.0719581763835</v>
      </c>
      <c r="N271" s="56">
        <f t="shared" si="132"/>
        <v>0</v>
      </c>
      <c r="O271" s="57">
        <f t="shared" si="133"/>
        <v>0</v>
      </c>
      <c r="P271" s="57">
        <f t="shared" si="134"/>
        <v>0</v>
      </c>
      <c r="Q271" s="58">
        <f t="shared" si="114"/>
        <v>0</v>
      </c>
      <c r="R271" s="84">
        <f t="shared" si="135"/>
        <v>133658.67160777113</v>
      </c>
      <c r="S271" s="85">
        <f t="shared" si="136"/>
        <v>2434.4830120963093</v>
      </c>
      <c r="T271" s="86">
        <f t="shared" si="115"/>
        <v>389.8377921893325</v>
      </c>
      <c r="U271" s="87">
        <f t="shared" si="137"/>
        <v>2824.3208042856418</v>
      </c>
      <c r="V271" s="84">
        <f t="shared" si="138"/>
        <v>0</v>
      </c>
      <c r="W271" s="85">
        <f t="shared" si="139"/>
        <v>0</v>
      </c>
      <c r="X271" s="86">
        <f t="shared" si="116"/>
        <v>0</v>
      </c>
      <c r="Y271" s="87">
        <f t="shared" si="140"/>
        <v>0</v>
      </c>
      <c r="Z271" s="101">
        <f t="shared" si="141"/>
        <v>0</v>
      </c>
      <c r="AA271" s="85">
        <f t="shared" si="142"/>
        <v>0</v>
      </c>
      <c r="AB271" s="86">
        <f t="shared" si="117"/>
        <v>0</v>
      </c>
      <c r="AC271" s="87">
        <f t="shared" si="143"/>
        <v>0</v>
      </c>
      <c r="AD271" s="132">
        <f t="shared" si="146"/>
        <v>0</v>
      </c>
      <c r="AE271" s="132">
        <f t="shared" si="118"/>
        <v>0</v>
      </c>
      <c r="AF271" s="132">
        <f t="shared" si="144"/>
        <v>0</v>
      </c>
      <c r="AG271" s="133">
        <f t="shared" si="119"/>
        <v>0</v>
      </c>
      <c r="AH271" s="124">
        <f t="shared" si="145"/>
        <v>0</v>
      </c>
      <c r="AI271" s="125">
        <f t="shared" si="120"/>
        <v>0</v>
      </c>
      <c r="AJ271" s="125">
        <v>0</v>
      </c>
      <c r="AK271" s="126">
        <f t="shared" si="121"/>
        <v>0</v>
      </c>
      <c r="AL271" s="22">
        <f t="shared" si="122"/>
        <v>296566.60219510098</v>
      </c>
      <c r="AM271" s="22">
        <f t="shared" si="122"/>
        <v>5451.0212481653634</v>
      </c>
      <c r="AN271" s="22">
        <f t="shared" si="122"/>
        <v>761.78372299637681</v>
      </c>
      <c r="AO271" s="23">
        <f t="shared" si="122"/>
        <v>6212.8049711617405</v>
      </c>
    </row>
    <row r="272" spans="1:41" x14ac:dyDescent="0.25">
      <c r="A272" s="7">
        <v>251</v>
      </c>
      <c r="B272" s="56">
        <f t="shared" si="123"/>
        <v>69435.413286403214</v>
      </c>
      <c r="C272" s="57">
        <f t="shared" si="124"/>
        <v>1357.7630798538457</v>
      </c>
      <c r="D272" s="57">
        <f t="shared" si="125"/>
        <v>63.649128845869612</v>
      </c>
      <c r="E272" s="58">
        <f t="shared" si="111"/>
        <v>1421.4122086997154</v>
      </c>
      <c r="F272" s="56">
        <f t="shared" si="126"/>
        <v>0</v>
      </c>
      <c r="G272" s="57">
        <f t="shared" si="127"/>
        <v>0</v>
      </c>
      <c r="H272" s="57">
        <f t="shared" si="128"/>
        <v>0</v>
      </c>
      <c r="I272" s="58">
        <f t="shared" si="112"/>
        <v>0</v>
      </c>
      <c r="J272" s="56">
        <f t="shared" si="129"/>
        <v>90455.979064857544</v>
      </c>
      <c r="K272" s="57">
        <f t="shared" si="130"/>
        <v>1665.5520279601917</v>
      </c>
      <c r="L272" s="57">
        <f t="shared" si="131"/>
        <v>301.51993021619182</v>
      </c>
      <c r="M272" s="58">
        <f t="shared" si="113"/>
        <v>1967.0719581763835</v>
      </c>
      <c r="N272" s="56">
        <f t="shared" si="132"/>
        <v>0</v>
      </c>
      <c r="O272" s="57">
        <f t="shared" si="133"/>
        <v>0</v>
      </c>
      <c r="P272" s="57">
        <f t="shared" si="134"/>
        <v>0</v>
      </c>
      <c r="Q272" s="58">
        <f t="shared" si="114"/>
        <v>0</v>
      </c>
      <c r="R272" s="84">
        <f t="shared" si="135"/>
        <v>131442.89557666762</v>
      </c>
      <c r="S272" s="85">
        <f t="shared" si="136"/>
        <v>2445.6528935275041</v>
      </c>
      <c r="T272" s="86">
        <f t="shared" si="115"/>
        <v>383.3751120986139</v>
      </c>
      <c r="U272" s="87">
        <f t="shared" si="137"/>
        <v>2829.0280056261181</v>
      </c>
      <c r="V272" s="84">
        <f t="shared" si="138"/>
        <v>0</v>
      </c>
      <c r="W272" s="85">
        <f t="shared" si="139"/>
        <v>0</v>
      </c>
      <c r="X272" s="86">
        <f t="shared" si="116"/>
        <v>0</v>
      </c>
      <c r="Y272" s="87">
        <f t="shared" si="140"/>
        <v>0</v>
      </c>
      <c r="Z272" s="101">
        <f t="shared" si="141"/>
        <v>0</v>
      </c>
      <c r="AA272" s="85">
        <f t="shared" si="142"/>
        <v>0</v>
      </c>
      <c r="AB272" s="86">
        <f t="shared" si="117"/>
        <v>0</v>
      </c>
      <c r="AC272" s="87">
        <f t="shared" si="143"/>
        <v>0</v>
      </c>
      <c r="AD272" s="132">
        <f t="shared" si="146"/>
        <v>0</v>
      </c>
      <c r="AE272" s="132">
        <f t="shared" si="118"/>
        <v>0</v>
      </c>
      <c r="AF272" s="132">
        <f t="shared" si="144"/>
        <v>0</v>
      </c>
      <c r="AG272" s="133">
        <f t="shared" si="119"/>
        <v>0</v>
      </c>
      <c r="AH272" s="124">
        <f t="shared" si="145"/>
        <v>0</v>
      </c>
      <c r="AI272" s="125">
        <f t="shared" si="120"/>
        <v>0</v>
      </c>
      <c r="AJ272" s="125">
        <v>0</v>
      </c>
      <c r="AK272" s="126">
        <f t="shared" si="121"/>
        <v>0</v>
      </c>
      <c r="AL272" s="22">
        <f t="shared" si="122"/>
        <v>291334.28792792838</v>
      </c>
      <c r="AM272" s="22">
        <f t="shared" si="122"/>
        <v>5468.9680013415418</v>
      </c>
      <c r="AN272" s="22">
        <f t="shared" si="122"/>
        <v>748.54417116067532</v>
      </c>
      <c r="AO272" s="23">
        <f t="shared" si="122"/>
        <v>6217.5121725022173</v>
      </c>
    </row>
    <row r="273" spans="1:41" x14ac:dyDescent="0.25">
      <c r="A273" s="7">
        <v>252</v>
      </c>
      <c r="B273" s="56">
        <f t="shared" si="123"/>
        <v>68077.65020654937</v>
      </c>
      <c r="C273" s="57">
        <f t="shared" si="124"/>
        <v>1359.0076960103784</v>
      </c>
      <c r="D273" s="57">
        <f t="shared" si="125"/>
        <v>62.404512689336919</v>
      </c>
      <c r="E273" s="58">
        <f t="shared" si="111"/>
        <v>1421.4122086997154</v>
      </c>
      <c r="F273" s="56">
        <f t="shared" si="126"/>
        <v>0</v>
      </c>
      <c r="G273" s="57">
        <f t="shared" si="127"/>
        <v>0</v>
      </c>
      <c r="H273" s="57">
        <f t="shared" si="128"/>
        <v>0</v>
      </c>
      <c r="I273" s="58">
        <f t="shared" si="112"/>
        <v>0</v>
      </c>
      <c r="J273" s="56">
        <f t="shared" si="129"/>
        <v>88790.427036897352</v>
      </c>
      <c r="K273" s="57">
        <f t="shared" si="130"/>
        <v>1671.1038680533923</v>
      </c>
      <c r="L273" s="57">
        <f t="shared" si="131"/>
        <v>295.96809012299121</v>
      </c>
      <c r="M273" s="58">
        <f t="shared" si="113"/>
        <v>1967.0719581763835</v>
      </c>
      <c r="N273" s="56">
        <f t="shared" si="132"/>
        <v>0</v>
      </c>
      <c r="O273" s="57">
        <f t="shared" si="133"/>
        <v>0</v>
      </c>
      <c r="P273" s="57">
        <f t="shared" si="134"/>
        <v>0</v>
      </c>
      <c r="Q273" s="58">
        <f t="shared" si="114"/>
        <v>0</v>
      </c>
      <c r="R273" s="84">
        <f t="shared" si="135"/>
        <v>129212.23808761203</v>
      </c>
      <c r="S273" s="85">
        <f t="shared" si="136"/>
        <v>2456.8740245466265</v>
      </c>
      <c r="T273" s="86">
        <f t="shared" si="115"/>
        <v>376.86902775553511</v>
      </c>
      <c r="U273" s="87">
        <f t="shared" si="137"/>
        <v>2833.7430523021617</v>
      </c>
      <c r="V273" s="84">
        <f t="shared" si="138"/>
        <v>0</v>
      </c>
      <c r="W273" s="85">
        <f t="shared" si="139"/>
        <v>0</v>
      </c>
      <c r="X273" s="86">
        <f t="shared" si="116"/>
        <v>0</v>
      </c>
      <c r="Y273" s="87">
        <f t="shared" si="140"/>
        <v>0</v>
      </c>
      <c r="Z273" s="101">
        <f t="shared" si="141"/>
        <v>0</v>
      </c>
      <c r="AA273" s="85">
        <f t="shared" si="142"/>
        <v>0</v>
      </c>
      <c r="AB273" s="86">
        <f t="shared" si="117"/>
        <v>0</v>
      </c>
      <c r="AC273" s="87">
        <f t="shared" si="143"/>
        <v>0</v>
      </c>
      <c r="AD273" s="132">
        <f t="shared" si="146"/>
        <v>0</v>
      </c>
      <c r="AE273" s="132">
        <f t="shared" si="118"/>
        <v>0</v>
      </c>
      <c r="AF273" s="132">
        <f t="shared" si="144"/>
        <v>0</v>
      </c>
      <c r="AG273" s="133">
        <f t="shared" si="119"/>
        <v>0</v>
      </c>
      <c r="AH273" s="124">
        <f t="shared" si="145"/>
        <v>0</v>
      </c>
      <c r="AI273" s="125">
        <f t="shared" si="120"/>
        <v>0</v>
      </c>
      <c r="AJ273" s="125">
        <v>0</v>
      </c>
      <c r="AK273" s="126">
        <f t="shared" si="121"/>
        <v>0</v>
      </c>
      <c r="AL273" s="22">
        <f t="shared" si="122"/>
        <v>286080.31533105875</v>
      </c>
      <c r="AM273" s="22">
        <f t="shared" si="122"/>
        <v>5486.9855886103978</v>
      </c>
      <c r="AN273" s="22">
        <f t="shared" si="122"/>
        <v>735.24163056786324</v>
      </c>
      <c r="AO273" s="23">
        <f t="shared" si="122"/>
        <v>6222.2272191782613</v>
      </c>
    </row>
    <row r="274" spans="1:41" x14ac:dyDescent="0.25">
      <c r="A274" s="7">
        <v>253</v>
      </c>
      <c r="B274" s="56">
        <f t="shared" si="123"/>
        <v>66718.642510538994</v>
      </c>
      <c r="C274" s="57">
        <f t="shared" si="124"/>
        <v>1360.2534530650546</v>
      </c>
      <c r="D274" s="57">
        <f t="shared" si="125"/>
        <v>61.158755634660743</v>
      </c>
      <c r="E274" s="58">
        <f t="shared" si="111"/>
        <v>1421.4122086997154</v>
      </c>
      <c r="F274" s="56">
        <f t="shared" si="126"/>
        <v>0</v>
      </c>
      <c r="G274" s="57">
        <f t="shared" si="127"/>
        <v>0</v>
      </c>
      <c r="H274" s="57">
        <f t="shared" si="128"/>
        <v>0</v>
      </c>
      <c r="I274" s="58">
        <f t="shared" si="112"/>
        <v>0</v>
      </c>
      <c r="J274" s="56">
        <f t="shared" si="129"/>
        <v>87119.323168843956</v>
      </c>
      <c r="K274" s="57">
        <f t="shared" si="130"/>
        <v>1676.674214280237</v>
      </c>
      <c r="L274" s="57">
        <f t="shared" si="131"/>
        <v>290.39774389614655</v>
      </c>
      <c r="M274" s="58">
        <f t="shared" si="113"/>
        <v>1967.0719581763835</v>
      </c>
      <c r="N274" s="56">
        <f t="shared" si="132"/>
        <v>0</v>
      </c>
      <c r="O274" s="57">
        <f t="shared" si="133"/>
        <v>0</v>
      </c>
      <c r="P274" s="57">
        <f t="shared" si="134"/>
        <v>0</v>
      </c>
      <c r="Q274" s="58">
        <f t="shared" si="114"/>
        <v>0</v>
      </c>
      <c r="R274" s="84">
        <f t="shared" si="135"/>
        <v>126966.62300317051</v>
      </c>
      <c r="S274" s="85">
        <f t="shared" si="136"/>
        <v>2468.1466402967517</v>
      </c>
      <c r="T274" s="86">
        <f t="shared" si="115"/>
        <v>370.31931709258066</v>
      </c>
      <c r="U274" s="87">
        <f t="shared" si="137"/>
        <v>2838.4659573893323</v>
      </c>
      <c r="V274" s="84">
        <f t="shared" si="138"/>
        <v>0</v>
      </c>
      <c r="W274" s="85">
        <f t="shared" si="139"/>
        <v>0</v>
      </c>
      <c r="X274" s="86">
        <f t="shared" si="116"/>
        <v>0</v>
      </c>
      <c r="Y274" s="87">
        <f t="shared" si="140"/>
        <v>0</v>
      </c>
      <c r="Z274" s="101">
        <f t="shared" si="141"/>
        <v>0</v>
      </c>
      <c r="AA274" s="85">
        <f t="shared" si="142"/>
        <v>0</v>
      </c>
      <c r="AB274" s="86">
        <f t="shared" si="117"/>
        <v>0</v>
      </c>
      <c r="AC274" s="87">
        <f t="shared" si="143"/>
        <v>0</v>
      </c>
      <c r="AD274" s="132">
        <f t="shared" si="146"/>
        <v>0</v>
      </c>
      <c r="AE274" s="132">
        <f t="shared" si="118"/>
        <v>0</v>
      </c>
      <c r="AF274" s="132">
        <f t="shared" si="144"/>
        <v>0</v>
      </c>
      <c r="AG274" s="133">
        <f t="shared" si="119"/>
        <v>0</v>
      </c>
      <c r="AH274" s="124">
        <f t="shared" si="145"/>
        <v>0</v>
      </c>
      <c r="AI274" s="125">
        <f t="shared" si="120"/>
        <v>0</v>
      </c>
      <c r="AJ274" s="125">
        <v>0</v>
      </c>
      <c r="AK274" s="126">
        <f t="shared" si="121"/>
        <v>0</v>
      </c>
      <c r="AL274" s="22">
        <f t="shared" si="122"/>
        <v>280804.5886825535</v>
      </c>
      <c r="AM274" s="22">
        <f t="shared" si="122"/>
        <v>5505.0743076420431</v>
      </c>
      <c r="AN274" s="22">
        <f t="shared" si="122"/>
        <v>721.87581662338789</v>
      </c>
      <c r="AO274" s="23">
        <f t="shared" si="122"/>
        <v>6226.9501242654314</v>
      </c>
    </row>
    <row r="275" spans="1:41" x14ac:dyDescent="0.25">
      <c r="A275" s="7">
        <v>254</v>
      </c>
      <c r="B275" s="56">
        <f t="shared" si="123"/>
        <v>65358.389057473942</v>
      </c>
      <c r="C275" s="57">
        <f t="shared" si="124"/>
        <v>1361.5003520636976</v>
      </c>
      <c r="D275" s="57">
        <f t="shared" si="125"/>
        <v>59.911856636017781</v>
      </c>
      <c r="E275" s="58">
        <f t="shared" si="111"/>
        <v>1421.4122086997154</v>
      </c>
      <c r="F275" s="56">
        <f t="shared" si="126"/>
        <v>0</v>
      </c>
      <c r="G275" s="57">
        <f t="shared" si="127"/>
        <v>0</v>
      </c>
      <c r="H275" s="57">
        <f t="shared" si="128"/>
        <v>0</v>
      </c>
      <c r="I275" s="58">
        <f t="shared" si="112"/>
        <v>0</v>
      </c>
      <c r="J275" s="56">
        <f t="shared" si="129"/>
        <v>85442.648954563716</v>
      </c>
      <c r="K275" s="57">
        <f t="shared" si="130"/>
        <v>1682.2631283278379</v>
      </c>
      <c r="L275" s="57">
        <f t="shared" si="131"/>
        <v>284.80882984854571</v>
      </c>
      <c r="M275" s="58">
        <f t="shared" si="113"/>
        <v>1967.0719581763835</v>
      </c>
      <c r="N275" s="56">
        <f t="shared" si="132"/>
        <v>0</v>
      </c>
      <c r="O275" s="57">
        <f t="shared" si="133"/>
        <v>0</v>
      </c>
      <c r="P275" s="57">
        <f t="shared" si="134"/>
        <v>0</v>
      </c>
      <c r="Q275" s="58">
        <f t="shared" si="114"/>
        <v>0</v>
      </c>
      <c r="R275" s="84">
        <f t="shared" si="135"/>
        <v>124705.97382347855</v>
      </c>
      <c r="S275" s="85">
        <f t="shared" si="136"/>
        <v>2479.4709769998353</v>
      </c>
      <c r="T275" s="86">
        <f t="shared" si="115"/>
        <v>363.72575698514578</v>
      </c>
      <c r="U275" s="87">
        <f t="shared" si="137"/>
        <v>2843.1967339849812</v>
      </c>
      <c r="V275" s="84">
        <f t="shared" si="138"/>
        <v>0</v>
      </c>
      <c r="W275" s="85">
        <f t="shared" si="139"/>
        <v>0</v>
      </c>
      <c r="X275" s="86">
        <f t="shared" si="116"/>
        <v>0</v>
      </c>
      <c r="Y275" s="87">
        <f t="shared" si="140"/>
        <v>0</v>
      </c>
      <c r="Z275" s="101">
        <f t="shared" si="141"/>
        <v>0</v>
      </c>
      <c r="AA275" s="85">
        <f t="shared" si="142"/>
        <v>0</v>
      </c>
      <c r="AB275" s="86">
        <f t="shared" si="117"/>
        <v>0</v>
      </c>
      <c r="AC275" s="87">
        <f t="shared" si="143"/>
        <v>0</v>
      </c>
      <c r="AD275" s="132">
        <f t="shared" si="146"/>
        <v>0</v>
      </c>
      <c r="AE275" s="132">
        <f t="shared" si="118"/>
        <v>0</v>
      </c>
      <c r="AF275" s="132">
        <f t="shared" si="144"/>
        <v>0</v>
      </c>
      <c r="AG275" s="133">
        <f t="shared" si="119"/>
        <v>0</v>
      </c>
      <c r="AH275" s="124">
        <f t="shared" si="145"/>
        <v>0</v>
      </c>
      <c r="AI275" s="125">
        <f t="shared" si="120"/>
        <v>0</v>
      </c>
      <c r="AJ275" s="125">
        <v>0</v>
      </c>
      <c r="AK275" s="126">
        <f t="shared" si="121"/>
        <v>0</v>
      </c>
      <c r="AL275" s="22">
        <f t="shared" si="122"/>
        <v>275507.0118355162</v>
      </c>
      <c r="AM275" s="22">
        <f t="shared" si="122"/>
        <v>5523.2344573913706</v>
      </c>
      <c r="AN275" s="22">
        <f t="shared" si="122"/>
        <v>708.44644346970927</v>
      </c>
      <c r="AO275" s="23">
        <f t="shared" si="122"/>
        <v>6231.6809008610799</v>
      </c>
    </row>
    <row r="276" spans="1:41" x14ac:dyDescent="0.25">
      <c r="A276" s="7">
        <v>255</v>
      </c>
      <c r="B276" s="56">
        <f t="shared" si="123"/>
        <v>63996.888705410245</v>
      </c>
      <c r="C276" s="57">
        <f t="shared" si="124"/>
        <v>1362.7483940530894</v>
      </c>
      <c r="D276" s="57">
        <f t="shared" si="125"/>
        <v>58.663814646626058</v>
      </c>
      <c r="E276" s="58">
        <f t="shared" si="111"/>
        <v>1421.4122086997154</v>
      </c>
      <c r="F276" s="56">
        <f t="shared" si="126"/>
        <v>0</v>
      </c>
      <c r="G276" s="57">
        <f t="shared" si="127"/>
        <v>0</v>
      </c>
      <c r="H276" s="57">
        <f t="shared" si="128"/>
        <v>0</v>
      </c>
      <c r="I276" s="58">
        <f t="shared" si="112"/>
        <v>0</v>
      </c>
      <c r="J276" s="56">
        <f t="shared" si="129"/>
        <v>83760.385826235884</v>
      </c>
      <c r="K276" s="57">
        <f t="shared" si="130"/>
        <v>1687.8706720889306</v>
      </c>
      <c r="L276" s="57">
        <f t="shared" si="131"/>
        <v>279.20128608745296</v>
      </c>
      <c r="M276" s="58">
        <f t="shared" si="113"/>
        <v>1967.0719581763835</v>
      </c>
      <c r="N276" s="56">
        <f t="shared" si="132"/>
        <v>0</v>
      </c>
      <c r="O276" s="57">
        <f t="shared" si="133"/>
        <v>0</v>
      </c>
      <c r="P276" s="57">
        <f t="shared" si="134"/>
        <v>0</v>
      </c>
      <c r="Q276" s="58">
        <f t="shared" si="114"/>
        <v>0</v>
      </c>
      <c r="R276" s="84">
        <f t="shared" si="135"/>
        <v>122430.21368455619</v>
      </c>
      <c r="S276" s="85">
        <f t="shared" si="136"/>
        <v>2490.8472719616675</v>
      </c>
      <c r="T276" s="86">
        <f t="shared" si="115"/>
        <v>357.08812324662222</v>
      </c>
      <c r="U276" s="87">
        <f t="shared" si="137"/>
        <v>2847.9353952082897</v>
      </c>
      <c r="V276" s="84">
        <f t="shared" si="138"/>
        <v>0</v>
      </c>
      <c r="W276" s="85">
        <f t="shared" si="139"/>
        <v>0</v>
      </c>
      <c r="X276" s="86">
        <f t="shared" si="116"/>
        <v>0</v>
      </c>
      <c r="Y276" s="87">
        <f t="shared" si="140"/>
        <v>0</v>
      </c>
      <c r="Z276" s="101">
        <f t="shared" si="141"/>
        <v>0</v>
      </c>
      <c r="AA276" s="85">
        <f t="shared" si="142"/>
        <v>0</v>
      </c>
      <c r="AB276" s="86">
        <f t="shared" si="117"/>
        <v>0</v>
      </c>
      <c r="AC276" s="87">
        <f t="shared" si="143"/>
        <v>0</v>
      </c>
      <c r="AD276" s="132">
        <f t="shared" si="146"/>
        <v>0</v>
      </c>
      <c r="AE276" s="132">
        <f t="shared" si="118"/>
        <v>0</v>
      </c>
      <c r="AF276" s="132">
        <f t="shared" si="144"/>
        <v>0</v>
      </c>
      <c r="AG276" s="133">
        <f t="shared" si="119"/>
        <v>0</v>
      </c>
      <c r="AH276" s="124">
        <f t="shared" si="145"/>
        <v>0</v>
      </c>
      <c r="AI276" s="125">
        <f t="shared" si="120"/>
        <v>0</v>
      </c>
      <c r="AJ276" s="125">
        <v>0</v>
      </c>
      <c r="AK276" s="126">
        <f t="shared" si="121"/>
        <v>0</v>
      </c>
      <c r="AL276" s="22">
        <f t="shared" si="122"/>
        <v>270187.48821620236</v>
      </c>
      <c r="AM276" s="22">
        <f t="shared" si="122"/>
        <v>5541.466338103688</v>
      </c>
      <c r="AN276" s="22">
        <f t="shared" si="122"/>
        <v>694.9532239807013</v>
      </c>
      <c r="AO276" s="23">
        <f t="shared" si="122"/>
        <v>6236.4195620843893</v>
      </c>
    </row>
    <row r="277" spans="1:41" x14ac:dyDescent="0.25">
      <c r="A277" s="7">
        <v>256</v>
      </c>
      <c r="B277" s="56">
        <f t="shared" si="123"/>
        <v>62634.140311357158</v>
      </c>
      <c r="C277" s="57">
        <f t="shared" si="124"/>
        <v>1363.9975800809714</v>
      </c>
      <c r="D277" s="57">
        <f t="shared" si="125"/>
        <v>57.414628618744061</v>
      </c>
      <c r="E277" s="58">
        <f t="shared" si="111"/>
        <v>1421.4122086997154</v>
      </c>
      <c r="F277" s="56">
        <f t="shared" si="126"/>
        <v>0</v>
      </c>
      <c r="G277" s="57">
        <f t="shared" si="127"/>
        <v>0</v>
      </c>
      <c r="H277" s="57">
        <f t="shared" si="128"/>
        <v>0</v>
      </c>
      <c r="I277" s="58">
        <f t="shared" si="112"/>
        <v>0</v>
      </c>
      <c r="J277" s="56">
        <f t="shared" si="129"/>
        <v>82072.515154146953</v>
      </c>
      <c r="K277" s="57">
        <f t="shared" si="130"/>
        <v>1693.4969076625603</v>
      </c>
      <c r="L277" s="57">
        <f t="shared" si="131"/>
        <v>273.57505051382321</v>
      </c>
      <c r="M277" s="58">
        <f t="shared" si="113"/>
        <v>1967.0719581763835</v>
      </c>
      <c r="N277" s="56">
        <f t="shared" si="132"/>
        <v>0</v>
      </c>
      <c r="O277" s="57">
        <f t="shared" si="133"/>
        <v>0</v>
      </c>
      <c r="P277" s="57">
        <f t="shared" si="134"/>
        <v>0</v>
      </c>
      <c r="Q277" s="58">
        <f t="shared" si="114"/>
        <v>0</v>
      </c>
      <c r="R277" s="84">
        <f t="shared" si="135"/>
        <v>120139.26535661552</v>
      </c>
      <c r="S277" s="85">
        <f t="shared" si="136"/>
        <v>2502.2757635768417</v>
      </c>
      <c r="T277" s="86">
        <f t="shared" si="115"/>
        <v>350.40619062346195</v>
      </c>
      <c r="U277" s="87">
        <f t="shared" si="137"/>
        <v>2852.6819542003036</v>
      </c>
      <c r="V277" s="84">
        <f t="shared" si="138"/>
        <v>0</v>
      </c>
      <c r="W277" s="85">
        <f t="shared" si="139"/>
        <v>0</v>
      </c>
      <c r="X277" s="86">
        <f t="shared" si="116"/>
        <v>0</v>
      </c>
      <c r="Y277" s="87">
        <f t="shared" si="140"/>
        <v>0</v>
      </c>
      <c r="Z277" s="101">
        <f t="shared" si="141"/>
        <v>0</v>
      </c>
      <c r="AA277" s="85">
        <f t="shared" si="142"/>
        <v>0</v>
      </c>
      <c r="AB277" s="86">
        <f t="shared" si="117"/>
        <v>0</v>
      </c>
      <c r="AC277" s="87">
        <f t="shared" si="143"/>
        <v>0</v>
      </c>
      <c r="AD277" s="132">
        <f t="shared" si="146"/>
        <v>0</v>
      </c>
      <c r="AE277" s="132">
        <f t="shared" si="118"/>
        <v>0</v>
      </c>
      <c r="AF277" s="132">
        <f t="shared" si="144"/>
        <v>0</v>
      </c>
      <c r="AG277" s="133">
        <f t="shared" si="119"/>
        <v>0</v>
      </c>
      <c r="AH277" s="124">
        <f t="shared" si="145"/>
        <v>0</v>
      </c>
      <c r="AI277" s="125">
        <f t="shared" si="120"/>
        <v>0</v>
      </c>
      <c r="AJ277" s="125">
        <v>0</v>
      </c>
      <c r="AK277" s="126">
        <f t="shared" si="121"/>
        <v>0</v>
      </c>
      <c r="AL277" s="22">
        <f t="shared" si="122"/>
        <v>264845.92082211963</v>
      </c>
      <c r="AM277" s="22">
        <f t="shared" si="122"/>
        <v>5559.7702513203731</v>
      </c>
      <c r="AN277" s="22">
        <f t="shared" si="122"/>
        <v>681.39586975602924</v>
      </c>
      <c r="AO277" s="23">
        <f t="shared" si="122"/>
        <v>6241.1661210764032</v>
      </c>
    </row>
    <row r="278" spans="1:41" x14ac:dyDescent="0.25">
      <c r="A278" s="7">
        <v>257</v>
      </c>
      <c r="B278" s="56">
        <f t="shared" si="123"/>
        <v>61270.142731276188</v>
      </c>
      <c r="C278" s="57">
        <f t="shared" si="124"/>
        <v>1365.2479111960456</v>
      </c>
      <c r="D278" s="57">
        <f t="shared" si="125"/>
        <v>56.164297503669836</v>
      </c>
      <c r="E278" s="58">
        <f t="shared" si="111"/>
        <v>1421.4122086997154</v>
      </c>
      <c r="F278" s="56">
        <f t="shared" si="126"/>
        <v>0</v>
      </c>
      <c r="G278" s="57">
        <f t="shared" si="127"/>
        <v>0</v>
      </c>
      <c r="H278" s="57">
        <f t="shared" si="128"/>
        <v>0</v>
      </c>
      <c r="I278" s="58">
        <f t="shared" si="112"/>
        <v>0</v>
      </c>
      <c r="J278" s="56">
        <f t="shared" si="129"/>
        <v>80379.018246484397</v>
      </c>
      <c r="K278" s="57">
        <f t="shared" si="130"/>
        <v>1699.1418973547688</v>
      </c>
      <c r="L278" s="57">
        <f t="shared" si="131"/>
        <v>267.93006082161469</v>
      </c>
      <c r="M278" s="58">
        <f t="shared" si="113"/>
        <v>1967.0719581763835</v>
      </c>
      <c r="N278" s="56">
        <f t="shared" si="132"/>
        <v>0</v>
      </c>
      <c r="O278" s="57">
        <f t="shared" si="133"/>
        <v>0</v>
      </c>
      <c r="P278" s="57">
        <f t="shared" si="134"/>
        <v>0</v>
      </c>
      <c r="Q278" s="58">
        <f t="shared" si="114"/>
        <v>0</v>
      </c>
      <c r="R278" s="84">
        <f t="shared" si="135"/>
        <v>117833.05124236042</v>
      </c>
      <c r="S278" s="85">
        <f t="shared" si="136"/>
        <v>2513.7566913337532</v>
      </c>
      <c r="T278" s="86">
        <f t="shared" si="115"/>
        <v>343.67973279021794</v>
      </c>
      <c r="U278" s="87">
        <f t="shared" si="137"/>
        <v>2857.4364241239709</v>
      </c>
      <c r="V278" s="84">
        <f t="shared" si="138"/>
        <v>0</v>
      </c>
      <c r="W278" s="85">
        <f t="shared" si="139"/>
        <v>0</v>
      </c>
      <c r="X278" s="86">
        <f t="shared" si="116"/>
        <v>0</v>
      </c>
      <c r="Y278" s="87">
        <f t="shared" si="140"/>
        <v>0</v>
      </c>
      <c r="Z278" s="101">
        <f t="shared" si="141"/>
        <v>0</v>
      </c>
      <c r="AA278" s="85">
        <f t="shared" si="142"/>
        <v>0</v>
      </c>
      <c r="AB278" s="86">
        <f t="shared" si="117"/>
        <v>0</v>
      </c>
      <c r="AC278" s="87">
        <f t="shared" si="143"/>
        <v>0</v>
      </c>
      <c r="AD278" s="132">
        <f t="shared" si="146"/>
        <v>0</v>
      </c>
      <c r="AE278" s="132">
        <f t="shared" si="118"/>
        <v>0</v>
      </c>
      <c r="AF278" s="132">
        <f t="shared" si="144"/>
        <v>0</v>
      </c>
      <c r="AG278" s="133">
        <f t="shared" si="119"/>
        <v>0</v>
      </c>
      <c r="AH278" s="124">
        <f t="shared" si="145"/>
        <v>0</v>
      </c>
      <c r="AI278" s="125">
        <f t="shared" si="120"/>
        <v>0</v>
      </c>
      <c r="AJ278" s="125">
        <v>0</v>
      </c>
      <c r="AK278" s="126">
        <f t="shared" si="121"/>
        <v>0</v>
      </c>
      <c r="AL278" s="22">
        <f t="shared" si="122"/>
        <v>259482.212220121</v>
      </c>
      <c r="AM278" s="22">
        <f t="shared" si="122"/>
        <v>5578.1464998845677</v>
      </c>
      <c r="AN278" s="22">
        <f t="shared" si="122"/>
        <v>667.77409111550242</v>
      </c>
      <c r="AO278" s="23">
        <f t="shared" ref="AO278:AO341" si="147">E278+I278+M278+Q278+U278+Y278+AC278+AG278+AK278</f>
        <v>6245.9205910000701</v>
      </c>
    </row>
    <row r="279" spans="1:41" x14ac:dyDescent="0.25">
      <c r="A279" s="7">
        <v>258</v>
      </c>
      <c r="B279" s="56">
        <f t="shared" si="123"/>
        <v>59904.894820080139</v>
      </c>
      <c r="C279" s="57">
        <f t="shared" si="124"/>
        <v>1366.4993884479752</v>
      </c>
      <c r="D279" s="57">
        <f t="shared" si="125"/>
        <v>54.912820251740129</v>
      </c>
      <c r="E279" s="58">
        <f t="shared" ref="E279:E342" si="148">IF($A279&gt;C$7,0,C$12)</f>
        <v>1421.4122086997154</v>
      </c>
      <c r="F279" s="56">
        <f t="shared" si="126"/>
        <v>0</v>
      </c>
      <c r="G279" s="57">
        <f t="shared" si="127"/>
        <v>0</v>
      </c>
      <c r="H279" s="57">
        <f t="shared" si="128"/>
        <v>0</v>
      </c>
      <c r="I279" s="58">
        <f t="shared" ref="I279:I342" si="149">IF($A279&gt;G$7,0,G$12)</f>
        <v>0</v>
      </c>
      <c r="J279" s="56">
        <f t="shared" si="129"/>
        <v>78679.876349129627</v>
      </c>
      <c r="K279" s="57">
        <f t="shared" si="130"/>
        <v>1704.8057036792848</v>
      </c>
      <c r="L279" s="57">
        <f t="shared" si="131"/>
        <v>262.26625449709877</v>
      </c>
      <c r="M279" s="58">
        <f t="shared" ref="M279:M342" si="150">IF($A279&gt;K$7,0,K$12)</f>
        <v>1967.0719581763835</v>
      </c>
      <c r="N279" s="56">
        <f t="shared" si="132"/>
        <v>0</v>
      </c>
      <c r="O279" s="57">
        <f t="shared" si="133"/>
        <v>0</v>
      </c>
      <c r="P279" s="57">
        <f t="shared" si="134"/>
        <v>0</v>
      </c>
      <c r="Q279" s="58">
        <f t="shared" ref="Q279:Q342" si="151">IF($A279&gt;O$7,0,O$12)</f>
        <v>0</v>
      </c>
      <c r="R279" s="84">
        <f t="shared" si="135"/>
        <v>115511.49337527838</v>
      </c>
      <c r="S279" s="85">
        <f t="shared" si="136"/>
        <v>2525.2902958196159</v>
      </c>
      <c r="T279" s="86">
        <f t="shared" ref="T279:T342" si="152">R279*S$9</f>
        <v>336.90852234456196</v>
      </c>
      <c r="U279" s="87">
        <f t="shared" si="137"/>
        <v>2862.1988181641777</v>
      </c>
      <c r="V279" s="84">
        <f t="shared" si="138"/>
        <v>0</v>
      </c>
      <c r="W279" s="85">
        <f t="shared" si="139"/>
        <v>0</v>
      </c>
      <c r="X279" s="86">
        <f t="shared" ref="X279:X342" si="153">V279*W$9</f>
        <v>0</v>
      </c>
      <c r="Y279" s="87">
        <f t="shared" si="140"/>
        <v>0</v>
      </c>
      <c r="Z279" s="101">
        <f t="shared" si="141"/>
        <v>0</v>
      </c>
      <c r="AA279" s="85">
        <f t="shared" si="142"/>
        <v>0</v>
      </c>
      <c r="AB279" s="86">
        <f t="shared" ref="AB279:AB342" si="154">Z279*AA$9</f>
        <v>0</v>
      </c>
      <c r="AC279" s="87">
        <f t="shared" si="143"/>
        <v>0</v>
      </c>
      <c r="AD279" s="132">
        <f t="shared" si="146"/>
        <v>0</v>
      </c>
      <c r="AE279" s="132">
        <f t="shared" ref="AE279:AE342" si="155">IF(A279&lt;&gt;AE$7,0,AD279)</f>
        <v>0</v>
      </c>
      <c r="AF279" s="132">
        <f t="shared" si="144"/>
        <v>0</v>
      </c>
      <c r="AG279" s="133">
        <f t="shared" ref="AG279:AG342" si="156">AF279+AE279</f>
        <v>0</v>
      </c>
      <c r="AH279" s="124">
        <f t="shared" si="145"/>
        <v>0</v>
      </c>
      <c r="AI279" s="125">
        <f t="shared" ref="AI279:AI342" si="157">IF($A279=AI$7,$AH279,0)</f>
        <v>0</v>
      </c>
      <c r="AJ279" s="125">
        <v>0</v>
      </c>
      <c r="AK279" s="126">
        <f t="shared" ref="AK279:AK342" si="158">IF(A279=AI$7,AI279,0)</f>
        <v>0</v>
      </c>
      <c r="AL279" s="22">
        <f t="shared" ref="AL279:AO342" si="159">B279+F279+J279+N279+R279+V279+Z279+AD279+AH279</f>
        <v>254096.26454448816</v>
      </c>
      <c r="AM279" s="22">
        <f t="shared" si="159"/>
        <v>5596.5953879468761</v>
      </c>
      <c r="AN279" s="22">
        <f t="shared" si="159"/>
        <v>654.08759709340086</v>
      </c>
      <c r="AO279" s="23">
        <f t="shared" si="147"/>
        <v>6250.6829850402773</v>
      </c>
    </row>
    <row r="280" spans="1:41" x14ac:dyDescent="0.25">
      <c r="A280" s="7">
        <v>259</v>
      </c>
      <c r="B280" s="56">
        <f t="shared" ref="B280:B343" si="160">B279-C279</f>
        <v>58538.395431632161</v>
      </c>
      <c r="C280" s="57">
        <f t="shared" ref="C280:C343" si="161">E280-D280</f>
        <v>1367.7520128873859</v>
      </c>
      <c r="D280" s="57">
        <f t="shared" ref="D280:D343" si="162">C$9*B280</f>
        <v>53.660195812329484</v>
      </c>
      <c r="E280" s="58">
        <f t="shared" si="148"/>
        <v>1421.4122086997154</v>
      </c>
      <c r="F280" s="56">
        <f t="shared" ref="F280:F343" si="163">F279-G279</f>
        <v>0</v>
      </c>
      <c r="G280" s="57">
        <f t="shared" ref="G280:G343" si="164">I280-H280</f>
        <v>0</v>
      </c>
      <c r="H280" s="57">
        <f t="shared" ref="H280:H343" si="165">G$9*F280</f>
        <v>0</v>
      </c>
      <c r="I280" s="58">
        <f t="shared" si="149"/>
        <v>0</v>
      </c>
      <c r="J280" s="56">
        <f t="shared" ref="J280:J343" si="166">J279-K279</f>
        <v>76975.070645450338</v>
      </c>
      <c r="K280" s="57">
        <f t="shared" ref="K280:K343" si="167">M280-L280</f>
        <v>1710.4883893582157</v>
      </c>
      <c r="L280" s="57">
        <f t="shared" ref="L280:L343" si="168">K$9*J280</f>
        <v>256.58356881816781</v>
      </c>
      <c r="M280" s="58">
        <f t="shared" si="150"/>
        <v>1967.0719581763835</v>
      </c>
      <c r="N280" s="56">
        <f t="shared" ref="N280:N343" si="169">N279-O279</f>
        <v>0</v>
      </c>
      <c r="O280" s="57">
        <f t="shared" ref="O280:O343" si="170">Q280-P280</f>
        <v>0</v>
      </c>
      <c r="P280" s="57">
        <f t="shared" ref="P280:P343" si="171">O$9*N280</f>
        <v>0</v>
      </c>
      <c r="Q280" s="58">
        <f t="shared" si="151"/>
        <v>0</v>
      </c>
      <c r="R280" s="84">
        <f t="shared" ref="R280:R343" si="172">(R279-S279)*(1+S$11)</f>
        <v>113174.51341792454</v>
      </c>
      <c r="S280" s="85">
        <f t="shared" ref="S280:S343" si="173">IF(R280&gt;1,U280-T280,0)</f>
        <v>2536.876818725505</v>
      </c>
      <c r="T280" s="86">
        <f t="shared" si="152"/>
        <v>330.09233080227989</v>
      </c>
      <c r="U280" s="87">
        <f t="shared" ref="U280:U343" si="174">IF(R280&lt;1,0,U279*(1+S$11))</f>
        <v>2866.9691495277848</v>
      </c>
      <c r="V280" s="84">
        <f t="shared" ref="V280:V343" si="175">(V279-W279)*(1+W$11)</f>
        <v>0</v>
      </c>
      <c r="W280" s="85">
        <f t="shared" ref="W280:W343" si="176">IF(V280&gt;1,Y280-X280,0)</f>
        <v>0</v>
      </c>
      <c r="X280" s="86">
        <f t="shared" si="153"/>
        <v>0</v>
      </c>
      <c r="Y280" s="87">
        <f t="shared" ref="Y280:Y343" si="177">IF(V280&lt;1,0,Y279*(1+W$11))</f>
        <v>0</v>
      </c>
      <c r="Z280" s="101">
        <f t="shared" ref="Z280:Z343" si="178">(Z279-AA279)*(1+AA$11)</f>
        <v>0</v>
      </c>
      <c r="AA280" s="85">
        <f t="shared" ref="AA280:AA343" si="179">IF(Z280&gt;1,AC280-AB280,0)</f>
        <v>0</v>
      </c>
      <c r="AB280" s="86">
        <f t="shared" si="154"/>
        <v>0</v>
      </c>
      <c r="AC280" s="87">
        <f t="shared" ref="AC280:AC343" si="180">IF(Z280&lt;1,0,AC279*(1+AA$11))</f>
        <v>0</v>
      </c>
      <c r="AD280" s="132">
        <f t="shared" si="146"/>
        <v>0</v>
      </c>
      <c r="AE280" s="132">
        <f t="shared" si="155"/>
        <v>0</v>
      </c>
      <c r="AF280" s="132">
        <f t="shared" ref="AF280:AF343" si="181">IF(A280&lt;=AE$7,AE$9*AD280,0)</f>
        <v>0</v>
      </c>
      <c r="AG280" s="133">
        <f t="shared" si="156"/>
        <v>0</v>
      </c>
      <c r="AH280" s="124">
        <f t="shared" ref="AH280:AH343" si="182">IF(A280&lt;=AI$7,AH279*(1+AI$9)*(1+AI$11),0)</f>
        <v>0</v>
      </c>
      <c r="AI280" s="125">
        <f t="shared" si="157"/>
        <v>0</v>
      </c>
      <c r="AJ280" s="125">
        <v>0</v>
      </c>
      <c r="AK280" s="126">
        <f t="shared" si="158"/>
        <v>0</v>
      </c>
      <c r="AL280" s="22">
        <f t="shared" si="159"/>
        <v>248687.97949500702</v>
      </c>
      <c r="AM280" s="22">
        <f t="shared" si="159"/>
        <v>5615.1172209711067</v>
      </c>
      <c r="AN280" s="22">
        <f t="shared" si="159"/>
        <v>640.33609543277726</v>
      </c>
      <c r="AO280" s="23">
        <f t="shared" si="147"/>
        <v>6255.4533164038839</v>
      </c>
    </row>
    <row r="281" spans="1:41" x14ac:dyDescent="0.25">
      <c r="A281" s="7">
        <v>260</v>
      </c>
      <c r="B281" s="56">
        <f t="shared" si="160"/>
        <v>57170.643418744774</v>
      </c>
      <c r="C281" s="57">
        <f t="shared" si="161"/>
        <v>1369.0057855658661</v>
      </c>
      <c r="D281" s="57">
        <f t="shared" si="162"/>
        <v>52.406423133849373</v>
      </c>
      <c r="E281" s="58">
        <f t="shared" si="148"/>
        <v>1421.4122086997154</v>
      </c>
      <c r="F281" s="56">
        <f t="shared" si="163"/>
        <v>0</v>
      </c>
      <c r="G281" s="57">
        <f t="shared" si="164"/>
        <v>0</v>
      </c>
      <c r="H281" s="57">
        <f t="shared" si="165"/>
        <v>0</v>
      </c>
      <c r="I281" s="58">
        <f t="shared" si="149"/>
        <v>0</v>
      </c>
      <c r="J281" s="56">
        <f t="shared" si="166"/>
        <v>75264.582256092122</v>
      </c>
      <c r="K281" s="57">
        <f t="shared" si="167"/>
        <v>1716.1900173227432</v>
      </c>
      <c r="L281" s="57">
        <f t="shared" si="168"/>
        <v>250.88194085364043</v>
      </c>
      <c r="M281" s="58">
        <f t="shared" si="150"/>
        <v>1967.0719581763835</v>
      </c>
      <c r="N281" s="56">
        <f t="shared" si="169"/>
        <v>0</v>
      </c>
      <c r="O281" s="57">
        <f t="shared" si="170"/>
        <v>0</v>
      </c>
      <c r="P281" s="57">
        <f t="shared" si="171"/>
        <v>0</v>
      </c>
      <c r="Q281" s="58">
        <f t="shared" si="151"/>
        <v>0</v>
      </c>
      <c r="R281" s="84">
        <f t="shared" si="172"/>
        <v>110822.0326601977</v>
      </c>
      <c r="S281" s="85">
        <f t="shared" si="173"/>
        <v>2548.5165028514211</v>
      </c>
      <c r="T281" s="86">
        <f t="shared" si="152"/>
        <v>323.23092859224329</v>
      </c>
      <c r="U281" s="87">
        <f t="shared" si="174"/>
        <v>2871.7474314436645</v>
      </c>
      <c r="V281" s="84">
        <f t="shared" si="175"/>
        <v>0</v>
      </c>
      <c r="W281" s="85">
        <f t="shared" si="176"/>
        <v>0</v>
      </c>
      <c r="X281" s="86">
        <f t="shared" si="153"/>
        <v>0</v>
      </c>
      <c r="Y281" s="87">
        <f t="shared" si="177"/>
        <v>0</v>
      </c>
      <c r="Z281" s="101">
        <f t="shared" si="178"/>
        <v>0</v>
      </c>
      <c r="AA281" s="85">
        <f t="shared" si="179"/>
        <v>0</v>
      </c>
      <c r="AB281" s="86">
        <f t="shared" si="154"/>
        <v>0</v>
      </c>
      <c r="AC281" s="87">
        <f t="shared" si="180"/>
        <v>0</v>
      </c>
      <c r="AD281" s="132">
        <f t="shared" ref="AD281:AD344" si="183">IF(A281&lt;=AE$7,(1+AE$11)*AD280,0)</f>
        <v>0</v>
      </c>
      <c r="AE281" s="132">
        <f t="shared" si="155"/>
        <v>0</v>
      </c>
      <c r="AF281" s="132">
        <f t="shared" si="181"/>
        <v>0</v>
      </c>
      <c r="AG281" s="133">
        <f t="shared" si="156"/>
        <v>0</v>
      </c>
      <c r="AH281" s="124">
        <f t="shared" si="182"/>
        <v>0</v>
      </c>
      <c r="AI281" s="125">
        <f t="shared" si="157"/>
        <v>0</v>
      </c>
      <c r="AJ281" s="125">
        <v>0</v>
      </c>
      <c r="AK281" s="126">
        <f t="shared" si="158"/>
        <v>0</v>
      </c>
      <c r="AL281" s="22">
        <f t="shared" si="159"/>
        <v>243257.2583350346</v>
      </c>
      <c r="AM281" s="22">
        <f t="shared" si="159"/>
        <v>5633.7123057400304</v>
      </c>
      <c r="AN281" s="22">
        <f t="shared" si="159"/>
        <v>626.51929257973302</v>
      </c>
      <c r="AO281" s="23">
        <f t="shared" si="147"/>
        <v>6260.2315983197641</v>
      </c>
    </row>
    <row r="282" spans="1:41" x14ac:dyDescent="0.25">
      <c r="A282" s="7">
        <v>261</v>
      </c>
      <c r="B282" s="56">
        <f t="shared" si="160"/>
        <v>55801.637633178907</v>
      </c>
      <c r="C282" s="57">
        <f t="shared" si="161"/>
        <v>1370.2607075359681</v>
      </c>
      <c r="D282" s="57">
        <f t="shared" si="162"/>
        <v>51.151501163747334</v>
      </c>
      <c r="E282" s="58">
        <f t="shared" si="148"/>
        <v>1421.4122086997154</v>
      </c>
      <c r="F282" s="56">
        <f t="shared" si="163"/>
        <v>0</v>
      </c>
      <c r="G282" s="57">
        <f t="shared" si="164"/>
        <v>0</v>
      </c>
      <c r="H282" s="57">
        <f t="shared" si="165"/>
        <v>0</v>
      </c>
      <c r="I282" s="58">
        <f t="shared" si="149"/>
        <v>0</v>
      </c>
      <c r="J282" s="56">
        <f t="shared" si="166"/>
        <v>73548.392238769375</v>
      </c>
      <c r="K282" s="57">
        <f t="shared" si="167"/>
        <v>1721.910650713819</v>
      </c>
      <c r="L282" s="57">
        <f t="shared" si="168"/>
        <v>245.16130746256459</v>
      </c>
      <c r="M282" s="58">
        <f t="shared" si="150"/>
        <v>1967.0719581763835</v>
      </c>
      <c r="N282" s="56">
        <f t="shared" si="169"/>
        <v>0</v>
      </c>
      <c r="O282" s="57">
        <f t="shared" si="170"/>
        <v>0</v>
      </c>
      <c r="P282" s="57">
        <f t="shared" si="171"/>
        <v>0</v>
      </c>
      <c r="Q282" s="58">
        <f t="shared" si="151"/>
        <v>0</v>
      </c>
      <c r="R282" s="84">
        <f t="shared" si="172"/>
        <v>108453.97201760852</v>
      </c>
      <c r="S282" s="85">
        <f t="shared" si="173"/>
        <v>2560.2095921113787</v>
      </c>
      <c r="T282" s="86">
        <f t="shared" si="152"/>
        <v>316.32408505135822</v>
      </c>
      <c r="U282" s="87">
        <f t="shared" si="174"/>
        <v>2876.5336771627371</v>
      </c>
      <c r="V282" s="84">
        <f t="shared" si="175"/>
        <v>0</v>
      </c>
      <c r="W282" s="85">
        <f t="shared" si="176"/>
        <v>0</v>
      </c>
      <c r="X282" s="86">
        <f t="shared" si="153"/>
        <v>0</v>
      </c>
      <c r="Y282" s="87">
        <f t="shared" si="177"/>
        <v>0</v>
      </c>
      <c r="Z282" s="101">
        <f t="shared" si="178"/>
        <v>0</v>
      </c>
      <c r="AA282" s="85">
        <f t="shared" si="179"/>
        <v>0</v>
      </c>
      <c r="AB282" s="86">
        <f t="shared" si="154"/>
        <v>0</v>
      </c>
      <c r="AC282" s="87">
        <f t="shared" si="180"/>
        <v>0</v>
      </c>
      <c r="AD282" s="132">
        <f t="shared" si="183"/>
        <v>0</v>
      </c>
      <c r="AE282" s="132">
        <f t="shared" si="155"/>
        <v>0</v>
      </c>
      <c r="AF282" s="132">
        <f t="shared" si="181"/>
        <v>0</v>
      </c>
      <c r="AG282" s="133">
        <f t="shared" si="156"/>
        <v>0</v>
      </c>
      <c r="AH282" s="124">
        <f t="shared" si="182"/>
        <v>0</v>
      </c>
      <c r="AI282" s="125">
        <f t="shared" si="157"/>
        <v>0</v>
      </c>
      <c r="AJ282" s="125">
        <v>0</v>
      </c>
      <c r="AK282" s="126">
        <f t="shared" si="158"/>
        <v>0</v>
      </c>
      <c r="AL282" s="22">
        <f t="shared" si="159"/>
        <v>237804.00188955682</v>
      </c>
      <c r="AM282" s="22">
        <f t="shared" si="159"/>
        <v>5652.3809503611656</v>
      </c>
      <c r="AN282" s="22">
        <f t="shared" si="159"/>
        <v>612.63689367767017</v>
      </c>
      <c r="AO282" s="23">
        <f t="shared" si="147"/>
        <v>6265.0178440388363</v>
      </c>
    </row>
    <row r="283" spans="1:41" x14ac:dyDescent="0.25">
      <c r="A283" s="7">
        <v>262</v>
      </c>
      <c r="B283" s="56">
        <f t="shared" si="160"/>
        <v>54431.376925642937</v>
      </c>
      <c r="C283" s="57">
        <f t="shared" si="161"/>
        <v>1371.5167798512093</v>
      </c>
      <c r="D283" s="57">
        <f t="shared" si="162"/>
        <v>49.895428848506022</v>
      </c>
      <c r="E283" s="58">
        <f t="shared" si="148"/>
        <v>1421.4122086997154</v>
      </c>
      <c r="F283" s="56">
        <f t="shared" si="163"/>
        <v>0</v>
      </c>
      <c r="G283" s="57">
        <f t="shared" si="164"/>
        <v>0</v>
      </c>
      <c r="H283" s="57">
        <f t="shared" si="165"/>
        <v>0</v>
      </c>
      <c r="I283" s="58">
        <f t="shared" si="149"/>
        <v>0</v>
      </c>
      <c r="J283" s="56">
        <f t="shared" si="166"/>
        <v>71826.481588055554</v>
      </c>
      <c r="K283" s="57">
        <f t="shared" si="167"/>
        <v>1727.650352882865</v>
      </c>
      <c r="L283" s="57">
        <f t="shared" si="168"/>
        <v>239.42160529351852</v>
      </c>
      <c r="M283" s="58">
        <f t="shared" si="150"/>
        <v>1967.0719581763835</v>
      </c>
      <c r="N283" s="56">
        <f t="shared" si="169"/>
        <v>0</v>
      </c>
      <c r="O283" s="57">
        <f t="shared" si="170"/>
        <v>0</v>
      </c>
      <c r="P283" s="57">
        <f t="shared" si="171"/>
        <v>0</v>
      </c>
      <c r="Q283" s="58">
        <f t="shared" si="151"/>
        <v>0</v>
      </c>
      <c r="R283" s="84">
        <f t="shared" si="172"/>
        <v>106070.25202953964</v>
      </c>
      <c r="S283" s="85">
        <f t="shared" si="173"/>
        <v>2571.9563315385176</v>
      </c>
      <c r="T283" s="86">
        <f t="shared" si="152"/>
        <v>309.37156841949064</v>
      </c>
      <c r="U283" s="87">
        <f t="shared" si="174"/>
        <v>2881.3278999580084</v>
      </c>
      <c r="V283" s="84">
        <f t="shared" si="175"/>
        <v>0</v>
      </c>
      <c r="W283" s="85">
        <f t="shared" si="176"/>
        <v>0</v>
      </c>
      <c r="X283" s="86">
        <f t="shared" si="153"/>
        <v>0</v>
      </c>
      <c r="Y283" s="87">
        <f t="shared" si="177"/>
        <v>0</v>
      </c>
      <c r="Z283" s="101">
        <f t="shared" si="178"/>
        <v>0</v>
      </c>
      <c r="AA283" s="85">
        <f t="shared" si="179"/>
        <v>0</v>
      </c>
      <c r="AB283" s="86">
        <f t="shared" si="154"/>
        <v>0</v>
      </c>
      <c r="AC283" s="87">
        <f t="shared" si="180"/>
        <v>0</v>
      </c>
      <c r="AD283" s="132">
        <f t="shared" si="183"/>
        <v>0</v>
      </c>
      <c r="AE283" s="132">
        <f t="shared" si="155"/>
        <v>0</v>
      </c>
      <c r="AF283" s="132">
        <f t="shared" si="181"/>
        <v>0</v>
      </c>
      <c r="AG283" s="133">
        <f t="shared" si="156"/>
        <v>0</v>
      </c>
      <c r="AH283" s="124">
        <f t="shared" si="182"/>
        <v>0</v>
      </c>
      <c r="AI283" s="125">
        <f t="shared" si="157"/>
        <v>0</v>
      </c>
      <c r="AJ283" s="125">
        <v>0</v>
      </c>
      <c r="AK283" s="126">
        <f t="shared" si="158"/>
        <v>0</v>
      </c>
      <c r="AL283" s="22">
        <f t="shared" si="159"/>
        <v>232328.11054323812</v>
      </c>
      <c r="AM283" s="22">
        <f t="shared" si="159"/>
        <v>5671.1234642725922</v>
      </c>
      <c r="AN283" s="22">
        <f t="shared" si="159"/>
        <v>598.68860256151515</v>
      </c>
      <c r="AO283" s="23">
        <f t="shared" si="147"/>
        <v>6269.8120668341071</v>
      </c>
    </row>
    <row r="284" spans="1:41" x14ac:dyDescent="0.25">
      <c r="A284" s="7">
        <v>263</v>
      </c>
      <c r="B284" s="56">
        <f t="shared" si="160"/>
        <v>53059.860145791725</v>
      </c>
      <c r="C284" s="57">
        <f t="shared" si="161"/>
        <v>1372.7740035660729</v>
      </c>
      <c r="D284" s="57">
        <f t="shared" si="162"/>
        <v>48.638205133642415</v>
      </c>
      <c r="E284" s="58">
        <f t="shared" si="148"/>
        <v>1421.4122086997154</v>
      </c>
      <c r="F284" s="56">
        <f t="shared" si="163"/>
        <v>0</v>
      </c>
      <c r="G284" s="57">
        <f t="shared" si="164"/>
        <v>0</v>
      </c>
      <c r="H284" s="57">
        <f t="shared" si="165"/>
        <v>0</v>
      </c>
      <c r="I284" s="58">
        <f t="shared" si="149"/>
        <v>0</v>
      </c>
      <c r="J284" s="56">
        <f t="shared" si="166"/>
        <v>70098.831235172693</v>
      </c>
      <c r="K284" s="57">
        <f t="shared" si="167"/>
        <v>1733.4091873924745</v>
      </c>
      <c r="L284" s="57">
        <f t="shared" si="168"/>
        <v>233.662770783909</v>
      </c>
      <c r="M284" s="58">
        <f t="shared" si="150"/>
        <v>1967.0719581763835</v>
      </c>
      <c r="N284" s="56">
        <f t="shared" si="169"/>
        <v>0</v>
      </c>
      <c r="O284" s="57">
        <f t="shared" si="170"/>
        <v>0</v>
      </c>
      <c r="P284" s="57">
        <f t="shared" si="171"/>
        <v>0</v>
      </c>
      <c r="Q284" s="58">
        <f t="shared" si="151"/>
        <v>0</v>
      </c>
      <c r="R284" s="84">
        <f t="shared" si="172"/>
        <v>103670.7928574978</v>
      </c>
      <c r="S284" s="85">
        <f t="shared" si="173"/>
        <v>2583.7569672902364</v>
      </c>
      <c r="T284" s="86">
        <f t="shared" si="152"/>
        <v>302.37314583436859</v>
      </c>
      <c r="U284" s="87">
        <f t="shared" si="174"/>
        <v>2886.130113124605</v>
      </c>
      <c r="V284" s="84">
        <f t="shared" si="175"/>
        <v>0</v>
      </c>
      <c r="W284" s="85">
        <f t="shared" si="176"/>
        <v>0</v>
      </c>
      <c r="X284" s="86">
        <f t="shared" si="153"/>
        <v>0</v>
      </c>
      <c r="Y284" s="87">
        <f t="shared" si="177"/>
        <v>0</v>
      </c>
      <c r="Z284" s="101">
        <f t="shared" si="178"/>
        <v>0</v>
      </c>
      <c r="AA284" s="85">
        <f t="shared" si="179"/>
        <v>0</v>
      </c>
      <c r="AB284" s="86">
        <f t="shared" si="154"/>
        <v>0</v>
      </c>
      <c r="AC284" s="87">
        <f t="shared" si="180"/>
        <v>0</v>
      </c>
      <c r="AD284" s="132">
        <f t="shared" si="183"/>
        <v>0</v>
      </c>
      <c r="AE284" s="132">
        <f t="shared" si="155"/>
        <v>0</v>
      </c>
      <c r="AF284" s="132">
        <f t="shared" si="181"/>
        <v>0</v>
      </c>
      <c r="AG284" s="133">
        <f t="shared" si="156"/>
        <v>0</v>
      </c>
      <c r="AH284" s="124">
        <f t="shared" si="182"/>
        <v>0</v>
      </c>
      <c r="AI284" s="125">
        <f t="shared" si="157"/>
        <v>0</v>
      </c>
      <c r="AJ284" s="125">
        <v>0</v>
      </c>
      <c r="AK284" s="126">
        <f t="shared" si="158"/>
        <v>0</v>
      </c>
      <c r="AL284" s="22">
        <f t="shared" si="159"/>
        <v>226829.48423846223</v>
      </c>
      <c r="AM284" s="22">
        <f t="shared" si="159"/>
        <v>5689.9401582487835</v>
      </c>
      <c r="AN284" s="22">
        <f t="shared" si="159"/>
        <v>584.67412175191998</v>
      </c>
      <c r="AO284" s="23">
        <f t="shared" si="147"/>
        <v>6274.6142800007037</v>
      </c>
    </row>
    <row r="285" spans="1:41" x14ac:dyDescent="0.25">
      <c r="A285" s="7">
        <v>264</v>
      </c>
      <c r="B285" s="56">
        <f t="shared" si="160"/>
        <v>51687.086142225649</v>
      </c>
      <c r="C285" s="57">
        <f t="shared" si="161"/>
        <v>1374.0323797360086</v>
      </c>
      <c r="D285" s="57">
        <f t="shared" si="162"/>
        <v>47.379828963706842</v>
      </c>
      <c r="E285" s="58">
        <f t="shared" si="148"/>
        <v>1421.4122086997154</v>
      </c>
      <c r="F285" s="56">
        <f t="shared" si="163"/>
        <v>0</v>
      </c>
      <c r="G285" s="57">
        <f t="shared" si="164"/>
        <v>0</v>
      </c>
      <c r="H285" s="57">
        <f t="shared" si="165"/>
        <v>0</v>
      </c>
      <c r="I285" s="58">
        <f t="shared" si="149"/>
        <v>0</v>
      </c>
      <c r="J285" s="56">
        <f t="shared" si="166"/>
        <v>68365.422047780216</v>
      </c>
      <c r="K285" s="57">
        <f t="shared" si="167"/>
        <v>1739.187218017116</v>
      </c>
      <c r="L285" s="57">
        <f t="shared" si="168"/>
        <v>227.88474015926741</v>
      </c>
      <c r="M285" s="58">
        <f t="shared" si="150"/>
        <v>1967.0719581763835</v>
      </c>
      <c r="N285" s="56">
        <f t="shared" si="169"/>
        <v>0</v>
      </c>
      <c r="O285" s="57">
        <f t="shared" si="170"/>
        <v>0</v>
      </c>
      <c r="P285" s="57">
        <f t="shared" si="171"/>
        <v>0</v>
      </c>
      <c r="Q285" s="58">
        <f t="shared" si="151"/>
        <v>0</v>
      </c>
      <c r="R285" s="84">
        <f t="shared" si="172"/>
        <v>101255.51428335792</v>
      </c>
      <c r="S285" s="85">
        <f t="shared" si="173"/>
        <v>2595.6117466533524</v>
      </c>
      <c r="T285" s="86">
        <f t="shared" si="152"/>
        <v>295.3285833264606</v>
      </c>
      <c r="U285" s="87">
        <f t="shared" si="174"/>
        <v>2890.9403299798128</v>
      </c>
      <c r="V285" s="84">
        <f t="shared" si="175"/>
        <v>0</v>
      </c>
      <c r="W285" s="85">
        <f t="shared" si="176"/>
        <v>0</v>
      </c>
      <c r="X285" s="86">
        <f t="shared" si="153"/>
        <v>0</v>
      </c>
      <c r="Y285" s="87">
        <f t="shared" si="177"/>
        <v>0</v>
      </c>
      <c r="Z285" s="101">
        <f t="shared" si="178"/>
        <v>0</v>
      </c>
      <c r="AA285" s="85">
        <f t="shared" si="179"/>
        <v>0</v>
      </c>
      <c r="AB285" s="86">
        <f t="shared" si="154"/>
        <v>0</v>
      </c>
      <c r="AC285" s="87">
        <f t="shared" si="180"/>
        <v>0</v>
      </c>
      <c r="AD285" s="132">
        <f t="shared" si="183"/>
        <v>0</v>
      </c>
      <c r="AE285" s="132">
        <f t="shared" si="155"/>
        <v>0</v>
      </c>
      <c r="AF285" s="132">
        <f t="shared" si="181"/>
        <v>0</v>
      </c>
      <c r="AG285" s="133">
        <f t="shared" si="156"/>
        <v>0</v>
      </c>
      <c r="AH285" s="124">
        <f t="shared" si="182"/>
        <v>0</v>
      </c>
      <c r="AI285" s="125">
        <f t="shared" si="157"/>
        <v>0</v>
      </c>
      <c r="AJ285" s="125">
        <v>0</v>
      </c>
      <c r="AK285" s="126">
        <f t="shared" si="158"/>
        <v>0</v>
      </c>
      <c r="AL285" s="22">
        <f t="shared" si="159"/>
        <v>221308.02247336379</v>
      </c>
      <c r="AM285" s="22">
        <f t="shared" si="159"/>
        <v>5708.831344406477</v>
      </c>
      <c r="AN285" s="22">
        <f t="shared" si="159"/>
        <v>570.59315244943491</v>
      </c>
      <c r="AO285" s="23">
        <f t="shared" si="147"/>
        <v>6279.4244968559124</v>
      </c>
    </row>
    <row r="286" spans="1:41" x14ac:dyDescent="0.25">
      <c r="A286" s="7">
        <v>265</v>
      </c>
      <c r="B286" s="56">
        <f t="shared" si="160"/>
        <v>50313.053762489639</v>
      </c>
      <c r="C286" s="57">
        <f t="shared" si="161"/>
        <v>1375.2919094174333</v>
      </c>
      <c r="D286" s="57">
        <f t="shared" si="162"/>
        <v>46.120299282282168</v>
      </c>
      <c r="E286" s="58">
        <f t="shared" si="148"/>
        <v>1421.4122086997154</v>
      </c>
      <c r="F286" s="56">
        <f t="shared" si="163"/>
        <v>0</v>
      </c>
      <c r="G286" s="57">
        <f t="shared" si="164"/>
        <v>0</v>
      </c>
      <c r="H286" s="57">
        <f t="shared" si="165"/>
        <v>0</v>
      </c>
      <c r="I286" s="58">
        <f t="shared" si="149"/>
        <v>0</v>
      </c>
      <c r="J286" s="56">
        <f t="shared" si="166"/>
        <v>66626.234829763096</v>
      </c>
      <c r="K286" s="57">
        <f t="shared" si="167"/>
        <v>1744.9845087438398</v>
      </c>
      <c r="L286" s="57">
        <f t="shared" si="168"/>
        <v>222.08744943254368</v>
      </c>
      <c r="M286" s="58">
        <f t="shared" si="150"/>
        <v>1967.0719581763835</v>
      </c>
      <c r="N286" s="56">
        <f t="shared" si="169"/>
        <v>0</v>
      </c>
      <c r="O286" s="57">
        <f t="shared" si="170"/>
        <v>0</v>
      </c>
      <c r="P286" s="57">
        <f t="shared" si="171"/>
        <v>0</v>
      </c>
      <c r="Q286" s="58">
        <f t="shared" si="151"/>
        <v>0</v>
      </c>
      <c r="R286" s="84">
        <f t="shared" si="172"/>
        <v>98824.335707599079</v>
      </c>
      <c r="S286" s="85">
        <f t="shared" si="173"/>
        <v>2607.520918049282</v>
      </c>
      <c r="T286" s="86">
        <f t="shared" si="152"/>
        <v>288.23764581383068</v>
      </c>
      <c r="U286" s="87">
        <f t="shared" si="174"/>
        <v>2895.7585638631126</v>
      </c>
      <c r="V286" s="84">
        <f t="shared" si="175"/>
        <v>0</v>
      </c>
      <c r="W286" s="85">
        <f t="shared" si="176"/>
        <v>0</v>
      </c>
      <c r="X286" s="86">
        <f t="shared" si="153"/>
        <v>0</v>
      </c>
      <c r="Y286" s="87">
        <f t="shared" si="177"/>
        <v>0</v>
      </c>
      <c r="Z286" s="101">
        <f t="shared" si="178"/>
        <v>0</v>
      </c>
      <c r="AA286" s="85">
        <f t="shared" si="179"/>
        <v>0</v>
      </c>
      <c r="AB286" s="86">
        <f t="shared" si="154"/>
        <v>0</v>
      </c>
      <c r="AC286" s="87">
        <f t="shared" si="180"/>
        <v>0</v>
      </c>
      <c r="AD286" s="132">
        <f t="shared" si="183"/>
        <v>0</v>
      </c>
      <c r="AE286" s="132">
        <f t="shared" si="155"/>
        <v>0</v>
      </c>
      <c r="AF286" s="132">
        <f t="shared" si="181"/>
        <v>0</v>
      </c>
      <c r="AG286" s="133">
        <f t="shared" si="156"/>
        <v>0</v>
      </c>
      <c r="AH286" s="124">
        <f t="shared" si="182"/>
        <v>0</v>
      </c>
      <c r="AI286" s="125">
        <f t="shared" si="157"/>
        <v>0</v>
      </c>
      <c r="AJ286" s="125">
        <v>0</v>
      </c>
      <c r="AK286" s="126">
        <f t="shared" si="158"/>
        <v>0</v>
      </c>
      <c r="AL286" s="22">
        <f t="shared" si="159"/>
        <v>215763.62429985183</v>
      </c>
      <c r="AM286" s="22">
        <f t="shared" si="159"/>
        <v>5727.7973362105549</v>
      </c>
      <c r="AN286" s="22">
        <f t="shared" si="159"/>
        <v>556.44539452865661</v>
      </c>
      <c r="AO286" s="23">
        <f t="shared" si="147"/>
        <v>6284.2427307392118</v>
      </c>
    </row>
    <row r="287" spans="1:41" x14ac:dyDescent="0.25">
      <c r="A287" s="7">
        <v>266</v>
      </c>
      <c r="B287" s="56">
        <f t="shared" si="160"/>
        <v>48937.761853072203</v>
      </c>
      <c r="C287" s="57">
        <f t="shared" si="161"/>
        <v>1376.5525936677325</v>
      </c>
      <c r="D287" s="57">
        <f t="shared" si="162"/>
        <v>44.859615031982855</v>
      </c>
      <c r="E287" s="58">
        <f t="shared" si="148"/>
        <v>1421.4122086997154</v>
      </c>
      <c r="F287" s="56">
        <f t="shared" si="163"/>
        <v>0</v>
      </c>
      <c r="G287" s="57">
        <f t="shared" si="164"/>
        <v>0</v>
      </c>
      <c r="H287" s="57">
        <f t="shared" si="165"/>
        <v>0</v>
      </c>
      <c r="I287" s="58">
        <f t="shared" si="149"/>
        <v>0</v>
      </c>
      <c r="J287" s="56">
        <f t="shared" si="166"/>
        <v>64881.250321019259</v>
      </c>
      <c r="K287" s="57">
        <f t="shared" si="167"/>
        <v>1750.8011237729861</v>
      </c>
      <c r="L287" s="57">
        <f t="shared" si="168"/>
        <v>216.27083440339754</v>
      </c>
      <c r="M287" s="58">
        <f t="shared" si="150"/>
        <v>1967.0719581763835</v>
      </c>
      <c r="N287" s="56">
        <f t="shared" si="169"/>
        <v>0</v>
      </c>
      <c r="O287" s="57">
        <f t="shared" si="170"/>
        <v>0</v>
      </c>
      <c r="P287" s="57">
        <f t="shared" si="171"/>
        <v>0</v>
      </c>
      <c r="Q287" s="58">
        <f t="shared" si="151"/>
        <v>0</v>
      </c>
      <c r="R287" s="84">
        <f t="shared" si="172"/>
        <v>96377.176147532387</v>
      </c>
      <c r="S287" s="85">
        <f t="shared" si="173"/>
        <v>2619.4847310392483</v>
      </c>
      <c r="T287" s="86">
        <f t="shared" si="152"/>
        <v>281.10009709696948</v>
      </c>
      <c r="U287" s="87">
        <f t="shared" si="174"/>
        <v>2900.5848281362178</v>
      </c>
      <c r="V287" s="84">
        <f t="shared" si="175"/>
        <v>0</v>
      </c>
      <c r="W287" s="85">
        <f t="shared" si="176"/>
        <v>0</v>
      </c>
      <c r="X287" s="86">
        <f t="shared" si="153"/>
        <v>0</v>
      </c>
      <c r="Y287" s="87">
        <f t="shared" si="177"/>
        <v>0</v>
      </c>
      <c r="Z287" s="101">
        <f t="shared" si="178"/>
        <v>0</v>
      </c>
      <c r="AA287" s="85">
        <f t="shared" si="179"/>
        <v>0</v>
      </c>
      <c r="AB287" s="86">
        <f t="shared" si="154"/>
        <v>0</v>
      </c>
      <c r="AC287" s="87">
        <f t="shared" si="180"/>
        <v>0</v>
      </c>
      <c r="AD287" s="132">
        <f t="shared" si="183"/>
        <v>0</v>
      </c>
      <c r="AE287" s="132">
        <f t="shared" si="155"/>
        <v>0</v>
      </c>
      <c r="AF287" s="132">
        <f t="shared" si="181"/>
        <v>0</v>
      </c>
      <c r="AG287" s="133">
        <f t="shared" si="156"/>
        <v>0</v>
      </c>
      <c r="AH287" s="124">
        <f t="shared" si="182"/>
        <v>0</v>
      </c>
      <c r="AI287" s="125">
        <f t="shared" si="157"/>
        <v>0</v>
      </c>
      <c r="AJ287" s="125">
        <v>0</v>
      </c>
      <c r="AK287" s="126">
        <f t="shared" si="158"/>
        <v>0</v>
      </c>
      <c r="AL287" s="22">
        <f t="shared" si="159"/>
        <v>210196.18832162383</v>
      </c>
      <c r="AM287" s="22">
        <f t="shared" si="159"/>
        <v>5746.8384484799662</v>
      </c>
      <c r="AN287" s="22">
        <f t="shared" si="159"/>
        <v>542.23054653234988</v>
      </c>
      <c r="AO287" s="23">
        <f t="shared" si="147"/>
        <v>6289.0689950123169</v>
      </c>
    </row>
    <row r="288" spans="1:41" x14ac:dyDescent="0.25">
      <c r="A288" s="7">
        <v>267</v>
      </c>
      <c r="B288" s="56">
        <f t="shared" si="160"/>
        <v>47561.209259404473</v>
      </c>
      <c r="C288" s="57">
        <f t="shared" si="161"/>
        <v>1377.8144335452612</v>
      </c>
      <c r="D288" s="57">
        <f t="shared" si="162"/>
        <v>43.597775154454098</v>
      </c>
      <c r="E288" s="58">
        <f t="shared" si="148"/>
        <v>1421.4122086997154</v>
      </c>
      <c r="F288" s="56">
        <f t="shared" si="163"/>
        <v>0</v>
      </c>
      <c r="G288" s="57">
        <f t="shared" si="164"/>
        <v>0</v>
      </c>
      <c r="H288" s="57">
        <f t="shared" si="165"/>
        <v>0</v>
      </c>
      <c r="I288" s="58">
        <f t="shared" si="149"/>
        <v>0</v>
      </c>
      <c r="J288" s="56">
        <f t="shared" si="166"/>
        <v>63130.449197246271</v>
      </c>
      <c r="K288" s="57">
        <f t="shared" si="167"/>
        <v>1756.637127518896</v>
      </c>
      <c r="L288" s="57">
        <f t="shared" si="168"/>
        <v>210.43483065748759</v>
      </c>
      <c r="M288" s="58">
        <f t="shared" si="150"/>
        <v>1967.0719581763835</v>
      </c>
      <c r="N288" s="56">
        <f t="shared" si="169"/>
        <v>0</v>
      </c>
      <c r="O288" s="57">
        <f t="shared" si="170"/>
        <v>0</v>
      </c>
      <c r="P288" s="57">
        <f t="shared" si="171"/>
        <v>0</v>
      </c>
      <c r="Q288" s="58">
        <f t="shared" si="151"/>
        <v>0</v>
      </c>
      <c r="R288" s="84">
        <f t="shared" si="172"/>
        <v>93913.954235520636</v>
      </c>
      <c r="S288" s="85">
        <f t="shared" si="173"/>
        <v>2631.5034363295099</v>
      </c>
      <c r="T288" s="86">
        <f t="shared" si="152"/>
        <v>273.91569985360189</v>
      </c>
      <c r="U288" s="87">
        <f t="shared" si="174"/>
        <v>2905.4191361831117</v>
      </c>
      <c r="V288" s="84">
        <f t="shared" si="175"/>
        <v>0</v>
      </c>
      <c r="W288" s="85">
        <f t="shared" si="176"/>
        <v>0</v>
      </c>
      <c r="X288" s="86">
        <f t="shared" si="153"/>
        <v>0</v>
      </c>
      <c r="Y288" s="87">
        <f t="shared" si="177"/>
        <v>0</v>
      </c>
      <c r="Z288" s="101">
        <f t="shared" si="178"/>
        <v>0</v>
      </c>
      <c r="AA288" s="85">
        <f t="shared" si="179"/>
        <v>0</v>
      </c>
      <c r="AB288" s="86">
        <f t="shared" si="154"/>
        <v>0</v>
      </c>
      <c r="AC288" s="87">
        <f t="shared" si="180"/>
        <v>0</v>
      </c>
      <c r="AD288" s="132">
        <f t="shared" si="183"/>
        <v>0</v>
      </c>
      <c r="AE288" s="132">
        <f t="shared" si="155"/>
        <v>0</v>
      </c>
      <c r="AF288" s="132">
        <f t="shared" si="181"/>
        <v>0</v>
      </c>
      <c r="AG288" s="133">
        <f t="shared" si="156"/>
        <v>0</v>
      </c>
      <c r="AH288" s="124">
        <f t="shared" si="182"/>
        <v>0</v>
      </c>
      <c r="AI288" s="125">
        <f t="shared" si="157"/>
        <v>0</v>
      </c>
      <c r="AJ288" s="125">
        <v>0</v>
      </c>
      <c r="AK288" s="126">
        <f t="shared" si="158"/>
        <v>0</v>
      </c>
      <c r="AL288" s="22">
        <f t="shared" si="159"/>
        <v>204605.61269217136</v>
      </c>
      <c r="AM288" s="22">
        <f t="shared" si="159"/>
        <v>5765.9549973936673</v>
      </c>
      <c r="AN288" s="22">
        <f t="shared" si="159"/>
        <v>527.94830566554356</v>
      </c>
      <c r="AO288" s="23">
        <f t="shared" si="147"/>
        <v>6293.9033030592109</v>
      </c>
    </row>
    <row r="289" spans="1:41" x14ac:dyDescent="0.25">
      <c r="A289" s="7">
        <v>268</v>
      </c>
      <c r="B289" s="56">
        <f t="shared" si="160"/>
        <v>46183.394825859214</v>
      </c>
      <c r="C289" s="57">
        <f t="shared" si="161"/>
        <v>1379.0774301093445</v>
      </c>
      <c r="D289" s="57">
        <f t="shared" si="162"/>
        <v>42.334778590370945</v>
      </c>
      <c r="E289" s="58">
        <f t="shared" si="148"/>
        <v>1421.4122086997154</v>
      </c>
      <c r="F289" s="56">
        <f t="shared" si="163"/>
        <v>0</v>
      </c>
      <c r="G289" s="57">
        <f t="shared" si="164"/>
        <v>0</v>
      </c>
      <c r="H289" s="57">
        <f t="shared" si="165"/>
        <v>0</v>
      </c>
      <c r="I289" s="58">
        <f t="shared" si="149"/>
        <v>0</v>
      </c>
      <c r="J289" s="56">
        <f t="shared" si="166"/>
        <v>61373.812069727377</v>
      </c>
      <c r="K289" s="57">
        <f t="shared" si="167"/>
        <v>1762.4925846106255</v>
      </c>
      <c r="L289" s="57">
        <f t="shared" si="168"/>
        <v>204.57937356575795</v>
      </c>
      <c r="M289" s="58">
        <f t="shared" si="150"/>
        <v>1967.0719581763835</v>
      </c>
      <c r="N289" s="56">
        <f t="shared" si="169"/>
        <v>0</v>
      </c>
      <c r="O289" s="57">
        <f t="shared" si="170"/>
        <v>0</v>
      </c>
      <c r="P289" s="57">
        <f t="shared" si="171"/>
        <v>0</v>
      </c>
      <c r="Q289" s="58">
        <f t="shared" si="151"/>
        <v>0</v>
      </c>
      <c r="R289" s="84">
        <f t="shared" si="172"/>
        <v>91434.588217189783</v>
      </c>
      <c r="S289" s="85">
        <f t="shared" si="173"/>
        <v>2643.5772857766137</v>
      </c>
      <c r="T289" s="86">
        <f t="shared" si="152"/>
        <v>266.68421563347022</v>
      </c>
      <c r="U289" s="87">
        <f t="shared" si="174"/>
        <v>2910.2615014100838</v>
      </c>
      <c r="V289" s="84">
        <f t="shared" si="175"/>
        <v>0</v>
      </c>
      <c r="W289" s="85">
        <f t="shared" si="176"/>
        <v>0</v>
      </c>
      <c r="X289" s="86">
        <f t="shared" si="153"/>
        <v>0</v>
      </c>
      <c r="Y289" s="87">
        <f t="shared" si="177"/>
        <v>0</v>
      </c>
      <c r="Z289" s="101">
        <f t="shared" si="178"/>
        <v>0</v>
      </c>
      <c r="AA289" s="85">
        <f t="shared" si="179"/>
        <v>0</v>
      </c>
      <c r="AB289" s="86">
        <f t="shared" si="154"/>
        <v>0</v>
      </c>
      <c r="AC289" s="87">
        <f t="shared" si="180"/>
        <v>0</v>
      </c>
      <c r="AD289" s="132">
        <f t="shared" si="183"/>
        <v>0</v>
      </c>
      <c r="AE289" s="132">
        <f t="shared" si="155"/>
        <v>0</v>
      </c>
      <c r="AF289" s="132">
        <f t="shared" si="181"/>
        <v>0</v>
      </c>
      <c r="AG289" s="133">
        <f t="shared" si="156"/>
        <v>0</v>
      </c>
      <c r="AH289" s="124">
        <f t="shared" si="182"/>
        <v>0</v>
      </c>
      <c r="AI289" s="125">
        <f t="shared" si="157"/>
        <v>0</v>
      </c>
      <c r="AJ289" s="125">
        <v>0</v>
      </c>
      <c r="AK289" s="126">
        <f t="shared" si="158"/>
        <v>0</v>
      </c>
      <c r="AL289" s="22">
        <f t="shared" si="159"/>
        <v>198991.7951127764</v>
      </c>
      <c r="AM289" s="22">
        <f t="shared" si="159"/>
        <v>5785.1473004965837</v>
      </c>
      <c r="AN289" s="22">
        <f t="shared" si="159"/>
        <v>513.59836778959914</v>
      </c>
      <c r="AO289" s="23">
        <f t="shared" si="147"/>
        <v>6298.745668286183</v>
      </c>
    </row>
    <row r="290" spans="1:41" x14ac:dyDescent="0.25">
      <c r="A290" s="7">
        <v>269</v>
      </c>
      <c r="B290" s="56">
        <f t="shared" si="160"/>
        <v>44804.317395749866</v>
      </c>
      <c r="C290" s="57">
        <f t="shared" si="161"/>
        <v>1380.341584420278</v>
      </c>
      <c r="D290" s="57">
        <f t="shared" si="162"/>
        <v>41.070624279437375</v>
      </c>
      <c r="E290" s="58">
        <f t="shared" si="148"/>
        <v>1421.4122086997154</v>
      </c>
      <c r="F290" s="56">
        <f t="shared" si="163"/>
        <v>0</v>
      </c>
      <c r="G290" s="57">
        <f t="shared" si="164"/>
        <v>0</v>
      </c>
      <c r="H290" s="57">
        <f t="shared" si="165"/>
        <v>0</v>
      </c>
      <c r="I290" s="58">
        <f t="shared" si="149"/>
        <v>0</v>
      </c>
      <c r="J290" s="56">
        <f t="shared" si="166"/>
        <v>59611.31948511675</v>
      </c>
      <c r="K290" s="57">
        <f t="shared" si="167"/>
        <v>1768.3675598926611</v>
      </c>
      <c r="L290" s="57">
        <f t="shared" si="168"/>
        <v>198.70439828372253</v>
      </c>
      <c r="M290" s="58">
        <f t="shared" si="150"/>
        <v>1967.0719581763835</v>
      </c>
      <c r="N290" s="56">
        <f t="shared" si="169"/>
        <v>0</v>
      </c>
      <c r="O290" s="57">
        <f t="shared" si="170"/>
        <v>0</v>
      </c>
      <c r="P290" s="57">
        <f t="shared" si="171"/>
        <v>0</v>
      </c>
      <c r="Q290" s="58">
        <f t="shared" si="151"/>
        <v>0</v>
      </c>
      <c r="R290" s="84">
        <f t="shared" si="172"/>
        <v>88938.995949632197</v>
      </c>
      <c r="S290" s="85">
        <f t="shared" si="173"/>
        <v>2655.7065323926736</v>
      </c>
      <c r="T290" s="86">
        <f t="shared" si="152"/>
        <v>259.4054048530939</v>
      </c>
      <c r="U290" s="87">
        <f t="shared" si="174"/>
        <v>2915.1119372457674</v>
      </c>
      <c r="V290" s="84">
        <f t="shared" si="175"/>
        <v>0</v>
      </c>
      <c r="W290" s="85">
        <f t="shared" si="176"/>
        <v>0</v>
      </c>
      <c r="X290" s="86">
        <f t="shared" si="153"/>
        <v>0</v>
      </c>
      <c r="Y290" s="87">
        <f t="shared" si="177"/>
        <v>0</v>
      </c>
      <c r="Z290" s="101">
        <f t="shared" si="178"/>
        <v>0</v>
      </c>
      <c r="AA290" s="85">
        <f t="shared" si="179"/>
        <v>0</v>
      </c>
      <c r="AB290" s="86">
        <f t="shared" si="154"/>
        <v>0</v>
      </c>
      <c r="AC290" s="87">
        <f t="shared" si="180"/>
        <v>0</v>
      </c>
      <c r="AD290" s="132">
        <f t="shared" si="183"/>
        <v>0</v>
      </c>
      <c r="AE290" s="132">
        <f t="shared" si="155"/>
        <v>0</v>
      </c>
      <c r="AF290" s="132">
        <f t="shared" si="181"/>
        <v>0</v>
      </c>
      <c r="AG290" s="133">
        <f t="shared" si="156"/>
        <v>0</v>
      </c>
      <c r="AH290" s="124">
        <f t="shared" si="182"/>
        <v>0</v>
      </c>
      <c r="AI290" s="125">
        <f t="shared" si="157"/>
        <v>0</v>
      </c>
      <c r="AJ290" s="125">
        <v>0</v>
      </c>
      <c r="AK290" s="126">
        <f t="shared" si="158"/>
        <v>0</v>
      </c>
      <c r="AL290" s="22">
        <f t="shared" si="159"/>
        <v>193354.6328304988</v>
      </c>
      <c r="AM290" s="22">
        <f t="shared" si="159"/>
        <v>5804.4156767056129</v>
      </c>
      <c r="AN290" s="22">
        <f t="shared" si="159"/>
        <v>499.18042741625379</v>
      </c>
      <c r="AO290" s="23">
        <f t="shared" si="147"/>
        <v>6303.596104121867</v>
      </c>
    </row>
    <row r="291" spans="1:41" x14ac:dyDescent="0.25">
      <c r="A291" s="7">
        <v>270</v>
      </c>
      <c r="B291" s="56">
        <f t="shared" si="160"/>
        <v>43423.97581132959</v>
      </c>
      <c r="C291" s="57">
        <f t="shared" si="161"/>
        <v>1381.60689753933</v>
      </c>
      <c r="D291" s="57">
        <f t="shared" si="162"/>
        <v>39.805311160385457</v>
      </c>
      <c r="E291" s="58">
        <f t="shared" si="148"/>
        <v>1421.4122086997154</v>
      </c>
      <c r="F291" s="56">
        <f t="shared" si="163"/>
        <v>0</v>
      </c>
      <c r="G291" s="57">
        <f t="shared" si="164"/>
        <v>0</v>
      </c>
      <c r="H291" s="57">
        <f t="shared" si="165"/>
        <v>0</v>
      </c>
      <c r="I291" s="58">
        <f t="shared" si="149"/>
        <v>0</v>
      </c>
      <c r="J291" s="56">
        <f t="shared" si="166"/>
        <v>57842.951925224086</v>
      </c>
      <c r="K291" s="57">
        <f t="shared" si="167"/>
        <v>1774.2621184256366</v>
      </c>
      <c r="L291" s="57">
        <f t="shared" si="168"/>
        <v>192.80983975074696</v>
      </c>
      <c r="M291" s="58">
        <f t="shared" si="150"/>
        <v>1967.0719581763835</v>
      </c>
      <c r="N291" s="56">
        <f t="shared" si="169"/>
        <v>0</v>
      </c>
      <c r="O291" s="57">
        <f t="shared" si="170"/>
        <v>0</v>
      </c>
      <c r="P291" s="57">
        <f t="shared" si="171"/>
        <v>0</v>
      </c>
      <c r="Q291" s="58">
        <f t="shared" si="151"/>
        <v>0</v>
      </c>
      <c r="R291" s="84">
        <f t="shared" si="172"/>
        <v>86427.09489960158</v>
      </c>
      <c r="S291" s="85">
        <f t="shared" si="173"/>
        <v>2667.8914303506726</v>
      </c>
      <c r="T291" s="86">
        <f t="shared" si="152"/>
        <v>252.07902679050463</v>
      </c>
      <c r="U291" s="87">
        <f t="shared" si="174"/>
        <v>2919.9704571411771</v>
      </c>
      <c r="V291" s="84">
        <f t="shared" si="175"/>
        <v>0</v>
      </c>
      <c r="W291" s="85">
        <f t="shared" si="176"/>
        <v>0</v>
      </c>
      <c r="X291" s="86">
        <f t="shared" si="153"/>
        <v>0</v>
      </c>
      <c r="Y291" s="87">
        <f t="shared" si="177"/>
        <v>0</v>
      </c>
      <c r="Z291" s="101">
        <f t="shared" si="178"/>
        <v>0</v>
      </c>
      <c r="AA291" s="85">
        <f t="shared" si="179"/>
        <v>0</v>
      </c>
      <c r="AB291" s="86">
        <f t="shared" si="154"/>
        <v>0</v>
      </c>
      <c r="AC291" s="87">
        <f t="shared" si="180"/>
        <v>0</v>
      </c>
      <c r="AD291" s="132">
        <f t="shared" si="183"/>
        <v>0</v>
      </c>
      <c r="AE291" s="132">
        <f t="shared" si="155"/>
        <v>0</v>
      </c>
      <c r="AF291" s="132">
        <f t="shared" si="181"/>
        <v>0</v>
      </c>
      <c r="AG291" s="133">
        <f t="shared" si="156"/>
        <v>0</v>
      </c>
      <c r="AH291" s="124">
        <f t="shared" si="182"/>
        <v>0</v>
      </c>
      <c r="AI291" s="125">
        <f t="shared" si="157"/>
        <v>0</v>
      </c>
      <c r="AJ291" s="125">
        <v>0</v>
      </c>
      <c r="AK291" s="126">
        <f t="shared" si="158"/>
        <v>0</v>
      </c>
      <c r="AL291" s="22">
        <f t="shared" si="159"/>
        <v>187694.02263615525</v>
      </c>
      <c r="AM291" s="22">
        <f t="shared" si="159"/>
        <v>5823.7604463156395</v>
      </c>
      <c r="AN291" s="22">
        <f t="shared" si="159"/>
        <v>484.69417770163705</v>
      </c>
      <c r="AO291" s="23">
        <f t="shared" si="147"/>
        <v>6308.4546240172767</v>
      </c>
    </row>
    <row r="292" spans="1:41" x14ac:dyDescent="0.25">
      <c r="A292" s="7">
        <v>271</v>
      </c>
      <c r="B292" s="56">
        <f t="shared" si="160"/>
        <v>42042.368913790262</v>
      </c>
      <c r="C292" s="57">
        <f t="shared" si="161"/>
        <v>1382.8733705287409</v>
      </c>
      <c r="D292" s="57">
        <f t="shared" si="162"/>
        <v>38.538838170974408</v>
      </c>
      <c r="E292" s="58">
        <f t="shared" si="148"/>
        <v>1421.4122086997154</v>
      </c>
      <c r="F292" s="56">
        <f t="shared" si="163"/>
        <v>0</v>
      </c>
      <c r="G292" s="57">
        <f t="shared" si="164"/>
        <v>0</v>
      </c>
      <c r="H292" s="57">
        <f t="shared" si="165"/>
        <v>0</v>
      </c>
      <c r="I292" s="58">
        <f t="shared" si="149"/>
        <v>0</v>
      </c>
      <c r="J292" s="56">
        <f t="shared" si="166"/>
        <v>56068.689806798451</v>
      </c>
      <c r="K292" s="57">
        <f t="shared" si="167"/>
        <v>1780.1763254870552</v>
      </c>
      <c r="L292" s="57">
        <f t="shared" si="168"/>
        <v>186.89563268932818</v>
      </c>
      <c r="M292" s="58">
        <f t="shared" si="150"/>
        <v>1967.0719581763835</v>
      </c>
      <c r="N292" s="56">
        <f t="shared" si="169"/>
        <v>0</v>
      </c>
      <c r="O292" s="57">
        <f t="shared" si="170"/>
        <v>0</v>
      </c>
      <c r="P292" s="57">
        <f t="shared" si="171"/>
        <v>0</v>
      </c>
      <c r="Q292" s="58">
        <f t="shared" si="151"/>
        <v>0</v>
      </c>
      <c r="R292" s="84">
        <f t="shared" si="172"/>
        <v>83898.802141699663</v>
      </c>
      <c r="S292" s="85">
        <f t="shared" si="173"/>
        <v>2680.1322349897882</v>
      </c>
      <c r="T292" s="86">
        <f t="shared" si="152"/>
        <v>244.70483957995737</v>
      </c>
      <c r="U292" s="87">
        <f t="shared" si="174"/>
        <v>2924.8370745697457</v>
      </c>
      <c r="V292" s="84">
        <f t="shared" si="175"/>
        <v>0</v>
      </c>
      <c r="W292" s="85">
        <f t="shared" si="176"/>
        <v>0</v>
      </c>
      <c r="X292" s="86">
        <f t="shared" si="153"/>
        <v>0</v>
      </c>
      <c r="Y292" s="87">
        <f t="shared" si="177"/>
        <v>0</v>
      </c>
      <c r="Z292" s="101">
        <f t="shared" si="178"/>
        <v>0</v>
      </c>
      <c r="AA292" s="85">
        <f t="shared" si="179"/>
        <v>0</v>
      </c>
      <c r="AB292" s="86">
        <f t="shared" si="154"/>
        <v>0</v>
      </c>
      <c r="AC292" s="87">
        <f t="shared" si="180"/>
        <v>0</v>
      </c>
      <c r="AD292" s="132">
        <f t="shared" si="183"/>
        <v>0</v>
      </c>
      <c r="AE292" s="132">
        <f t="shared" si="155"/>
        <v>0</v>
      </c>
      <c r="AF292" s="132">
        <f t="shared" si="181"/>
        <v>0</v>
      </c>
      <c r="AG292" s="133">
        <f t="shared" si="156"/>
        <v>0</v>
      </c>
      <c r="AH292" s="124">
        <f t="shared" si="182"/>
        <v>0</v>
      </c>
      <c r="AI292" s="125">
        <f t="shared" si="157"/>
        <v>0</v>
      </c>
      <c r="AJ292" s="125">
        <v>0</v>
      </c>
      <c r="AK292" s="126">
        <f t="shared" si="158"/>
        <v>0</v>
      </c>
      <c r="AL292" s="22">
        <f t="shared" si="159"/>
        <v>182009.86086228839</v>
      </c>
      <c r="AM292" s="22">
        <f t="shared" si="159"/>
        <v>5843.1819310055844</v>
      </c>
      <c r="AN292" s="22">
        <f t="shared" si="159"/>
        <v>470.13931044025992</v>
      </c>
      <c r="AO292" s="23">
        <f t="shared" si="147"/>
        <v>6313.3212414458449</v>
      </c>
    </row>
    <row r="293" spans="1:41" x14ac:dyDescent="0.25">
      <c r="A293" s="7">
        <v>272</v>
      </c>
      <c r="B293" s="56">
        <f t="shared" si="160"/>
        <v>40659.495543261524</v>
      </c>
      <c r="C293" s="57">
        <f t="shared" si="161"/>
        <v>1384.1410044517256</v>
      </c>
      <c r="D293" s="57">
        <f t="shared" si="162"/>
        <v>37.271204247989729</v>
      </c>
      <c r="E293" s="58">
        <f t="shared" si="148"/>
        <v>1421.4122086997154</v>
      </c>
      <c r="F293" s="56">
        <f t="shared" si="163"/>
        <v>0</v>
      </c>
      <c r="G293" s="57">
        <f t="shared" si="164"/>
        <v>0</v>
      </c>
      <c r="H293" s="57">
        <f t="shared" si="165"/>
        <v>0</v>
      </c>
      <c r="I293" s="58">
        <f t="shared" si="149"/>
        <v>0</v>
      </c>
      <c r="J293" s="56">
        <f t="shared" si="166"/>
        <v>54288.513481311398</v>
      </c>
      <c r="K293" s="57">
        <f t="shared" si="167"/>
        <v>1786.1102465720121</v>
      </c>
      <c r="L293" s="57">
        <f t="shared" si="168"/>
        <v>180.96171160437135</v>
      </c>
      <c r="M293" s="58">
        <f t="shared" si="150"/>
        <v>1967.0719581763835</v>
      </c>
      <c r="N293" s="56">
        <f t="shared" si="169"/>
        <v>0</v>
      </c>
      <c r="O293" s="57">
        <f t="shared" si="170"/>
        <v>0</v>
      </c>
      <c r="P293" s="57">
        <f t="shared" si="171"/>
        <v>0</v>
      </c>
      <c r="Q293" s="58">
        <f t="shared" si="151"/>
        <v>0</v>
      </c>
      <c r="R293" s="84">
        <f t="shared" si="172"/>
        <v>81354.034356554403</v>
      </c>
      <c r="S293" s="85">
        <f t="shared" si="173"/>
        <v>2692.4292028207446</v>
      </c>
      <c r="T293" s="86">
        <f t="shared" si="152"/>
        <v>237.28260020661702</v>
      </c>
      <c r="U293" s="87">
        <f t="shared" si="174"/>
        <v>2929.7118030273618</v>
      </c>
      <c r="V293" s="84">
        <f t="shared" si="175"/>
        <v>0</v>
      </c>
      <c r="W293" s="85">
        <f t="shared" si="176"/>
        <v>0</v>
      </c>
      <c r="X293" s="86">
        <f t="shared" si="153"/>
        <v>0</v>
      </c>
      <c r="Y293" s="87">
        <f t="shared" si="177"/>
        <v>0</v>
      </c>
      <c r="Z293" s="101">
        <f t="shared" si="178"/>
        <v>0</v>
      </c>
      <c r="AA293" s="85">
        <f t="shared" si="179"/>
        <v>0</v>
      </c>
      <c r="AB293" s="86">
        <f t="shared" si="154"/>
        <v>0</v>
      </c>
      <c r="AC293" s="87">
        <f t="shared" si="180"/>
        <v>0</v>
      </c>
      <c r="AD293" s="132">
        <f t="shared" si="183"/>
        <v>0</v>
      </c>
      <c r="AE293" s="132">
        <f t="shared" si="155"/>
        <v>0</v>
      </c>
      <c r="AF293" s="132">
        <f t="shared" si="181"/>
        <v>0</v>
      </c>
      <c r="AG293" s="133">
        <f t="shared" si="156"/>
        <v>0</v>
      </c>
      <c r="AH293" s="124">
        <f t="shared" si="182"/>
        <v>0</v>
      </c>
      <c r="AI293" s="125">
        <f t="shared" si="157"/>
        <v>0</v>
      </c>
      <c r="AJ293" s="125">
        <v>0</v>
      </c>
      <c r="AK293" s="126">
        <f t="shared" si="158"/>
        <v>0</v>
      </c>
      <c r="AL293" s="22">
        <f t="shared" si="159"/>
        <v>176302.04338112733</v>
      </c>
      <c r="AM293" s="22">
        <f t="shared" si="159"/>
        <v>5862.6804538444821</v>
      </c>
      <c r="AN293" s="22">
        <f t="shared" si="159"/>
        <v>455.51551605897811</v>
      </c>
      <c r="AO293" s="23">
        <f t="shared" si="147"/>
        <v>6318.1959699034614</v>
      </c>
    </row>
    <row r="294" spans="1:41" x14ac:dyDescent="0.25">
      <c r="A294" s="7">
        <v>273</v>
      </c>
      <c r="B294" s="56">
        <f t="shared" si="160"/>
        <v>39275.354538809799</v>
      </c>
      <c r="C294" s="57">
        <f t="shared" si="161"/>
        <v>1385.409800372473</v>
      </c>
      <c r="D294" s="57">
        <f t="shared" si="162"/>
        <v>36.002408327242314</v>
      </c>
      <c r="E294" s="58">
        <f t="shared" si="148"/>
        <v>1421.4122086997154</v>
      </c>
      <c r="F294" s="56">
        <f t="shared" si="163"/>
        <v>0</v>
      </c>
      <c r="G294" s="57">
        <f t="shared" si="164"/>
        <v>0</v>
      </c>
      <c r="H294" s="57">
        <f t="shared" si="165"/>
        <v>0</v>
      </c>
      <c r="I294" s="58">
        <f t="shared" si="149"/>
        <v>0</v>
      </c>
      <c r="J294" s="56">
        <f t="shared" si="166"/>
        <v>52502.403234739388</v>
      </c>
      <c r="K294" s="57">
        <f t="shared" si="167"/>
        <v>1792.0639473939189</v>
      </c>
      <c r="L294" s="57">
        <f t="shared" si="168"/>
        <v>175.00801078246462</v>
      </c>
      <c r="M294" s="58">
        <f t="shared" si="150"/>
        <v>1967.0719581763835</v>
      </c>
      <c r="N294" s="56">
        <f t="shared" si="169"/>
        <v>0</v>
      </c>
      <c r="O294" s="57">
        <f t="shared" si="170"/>
        <v>0</v>
      </c>
      <c r="P294" s="57">
        <f t="shared" si="171"/>
        <v>0</v>
      </c>
      <c r="Q294" s="58">
        <f t="shared" si="151"/>
        <v>0</v>
      </c>
      <c r="R294" s="84">
        <f t="shared" si="172"/>
        <v>78792.707828989893</v>
      </c>
      <c r="S294" s="85">
        <f t="shared" si="173"/>
        <v>2704.7825915311869</v>
      </c>
      <c r="T294" s="86">
        <f t="shared" si="152"/>
        <v>229.81206450122053</v>
      </c>
      <c r="U294" s="87">
        <f t="shared" si="174"/>
        <v>2934.5946560324073</v>
      </c>
      <c r="V294" s="84">
        <f t="shared" si="175"/>
        <v>0</v>
      </c>
      <c r="W294" s="85">
        <f t="shared" si="176"/>
        <v>0</v>
      </c>
      <c r="X294" s="86">
        <f t="shared" si="153"/>
        <v>0</v>
      </c>
      <c r="Y294" s="87">
        <f t="shared" si="177"/>
        <v>0</v>
      </c>
      <c r="Z294" s="101">
        <f t="shared" si="178"/>
        <v>0</v>
      </c>
      <c r="AA294" s="85">
        <f t="shared" si="179"/>
        <v>0</v>
      </c>
      <c r="AB294" s="86">
        <f t="shared" si="154"/>
        <v>0</v>
      </c>
      <c r="AC294" s="87">
        <f t="shared" si="180"/>
        <v>0</v>
      </c>
      <c r="AD294" s="132">
        <f t="shared" si="183"/>
        <v>0</v>
      </c>
      <c r="AE294" s="132">
        <f t="shared" si="155"/>
        <v>0</v>
      </c>
      <c r="AF294" s="132">
        <f t="shared" si="181"/>
        <v>0</v>
      </c>
      <c r="AG294" s="133">
        <f t="shared" si="156"/>
        <v>0</v>
      </c>
      <c r="AH294" s="124">
        <f t="shared" si="182"/>
        <v>0</v>
      </c>
      <c r="AI294" s="125">
        <f t="shared" si="157"/>
        <v>0</v>
      </c>
      <c r="AJ294" s="125">
        <v>0</v>
      </c>
      <c r="AK294" s="126">
        <f t="shared" si="158"/>
        <v>0</v>
      </c>
      <c r="AL294" s="22">
        <f t="shared" si="159"/>
        <v>170570.46560253907</v>
      </c>
      <c r="AM294" s="22">
        <f t="shared" si="159"/>
        <v>5882.256339297579</v>
      </c>
      <c r="AN294" s="22">
        <f t="shared" si="159"/>
        <v>440.82248361092746</v>
      </c>
      <c r="AO294" s="23">
        <f t="shared" si="147"/>
        <v>6323.0788229085065</v>
      </c>
    </row>
    <row r="295" spans="1:41" x14ac:dyDescent="0.25">
      <c r="A295" s="7">
        <v>274</v>
      </c>
      <c r="B295" s="56">
        <f t="shared" si="160"/>
        <v>37889.944738437327</v>
      </c>
      <c r="C295" s="57">
        <f t="shared" si="161"/>
        <v>1386.6797593561478</v>
      </c>
      <c r="D295" s="57">
        <f t="shared" si="162"/>
        <v>34.732449343567552</v>
      </c>
      <c r="E295" s="58">
        <f t="shared" si="148"/>
        <v>1421.4122086997154</v>
      </c>
      <c r="F295" s="56">
        <f t="shared" si="163"/>
        <v>0</v>
      </c>
      <c r="G295" s="57">
        <f t="shared" si="164"/>
        <v>0</v>
      </c>
      <c r="H295" s="57">
        <f t="shared" si="165"/>
        <v>0</v>
      </c>
      <c r="I295" s="58">
        <f t="shared" si="149"/>
        <v>0</v>
      </c>
      <c r="J295" s="56">
        <f t="shared" si="166"/>
        <v>50710.339287345472</v>
      </c>
      <c r="K295" s="57">
        <f t="shared" si="167"/>
        <v>1798.0374938852319</v>
      </c>
      <c r="L295" s="57">
        <f t="shared" si="168"/>
        <v>169.03446429115158</v>
      </c>
      <c r="M295" s="58">
        <f t="shared" si="150"/>
        <v>1967.0719581763835</v>
      </c>
      <c r="N295" s="56">
        <f t="shared" si="169"/>
        <v>0</v>
      </c>
      <c r="O295" s="57">
        <f t="shared" si="170"/>
        <v>0</v>
      </c>
      <c r="P295" s="57">
        <f t="shared" si="171"/>
        <v>0</v>
      </c>
      <c r="Q295" s="58">
        <f t="shared" si="151"/>
        <v>0</v>
      </c>
      <c r="R295" s="84">
        <f t="shared" si="172"/>
        <v>76214.73844618781</v>
      </c>
      <c r="S295" s="85">
        <f t="shared" si="173"/>
        <v>2717.1926599910803</v>
      </c>
      <c r="T295" s="86">
        <f t="shared" si="152"/>
        <v>222.29298713471445</v>
      </c>
      <c r="U295" s="87">
        <f t="shared" si="174"/>
        <v>2939.4856471257949</v>
      </c>
      <c r="V295" s="84">
        <f t="shared" si="175"/>
        <v>0</v>
      </c>
      <c r="W295" s="85">
        <f t="shared" si="176"/>
        <v>0</v>
      </c>
      <c r="X295" s="86">
        <f t="shared" si="153"/>
        <v>0</v>
      </c>
      <c r="Y295" s="87">
        <f t="shared" si="177"/>
        <v>0</v>
      </c>
      <c r="Z295" s="101">
        <f t="shared" si="178"/>
        <v>0</v>
      </c>
      <c r="AA295" s="85">
        <f t="shared" si="179"/>
        <v>0</v>
      </c>
      <c r="AB295" s="86">
        <f t="shared" si="154"/>
        <v>0</v>
      </c>
      <c r="AC295" s="87">
        <f t="shared" si="180"/>
        <v>0</v>
      </c>
      <c r="AD295" s="132">
        <f t="shared" si="183"/>
        <v>0</v>
      </c>
      <c r="AE295" s="132">
        <f t="shared" si="155"/>
        <v>0</v>
      </c>
      <c r="AF295" s="132">
        <f t="shared" si="181"/>
        <v>0</v>
      </c>
      <c r="AG295" s="133">
        <f t="shared" si="156"/>
        <v>0</v>
      </c>
      <c r="AH295" s="124">
        <f t="shared" si="182"/>
        <v>0</v>
      </c>
      <c r="AI295" s="125">
        <f t="shared" si="157"/>
        <v>0</v>
      </c>
      <c r="AJ295" s="125">
        <v>0</v>
      </c>
      <c r="AK295" s="126">
        <f t="shared" si="158"/>
        <v>0</v>
      </c>
      <c r="AL295" s="22">
        <f t="shared" si="159"/>
        <v>164815.02247197062</v>
      </c>
      <c r="AM295" s="22">
        <f t="shared" si="159"/>
        <v>5901.90991323246</v>
      </c>
      <c r="AN295" s="22">
        <f t="shared" si="159"/>
        <v>426.05990076943357</v>
      </c>
      <c r="AO295" s="23">
        <f t="shared" si="147"/>
        <v>6327.9698140018936</v>
      </c>
    </row>
    <row r="296" spans="1:41" x14ac:dyDescent="0.25">
      <c r="A296" s="7">
        <v>275</v>
      </c>
      <c r="B296" s="56">
        <f t="shared" si="160"/>
        <v>36503.264979081177</v>
      </c>
      <c r="C296" s="57">
        <f t="shared" si="161"/>
        <v>1387.950882468891</v>
      </c>
      <c r="D296" s="57">
        <f t="shared" si="162"/>
        <v>33.461326230824412</v>
      </c>
      <c r="E296" s="58">
        <f t="shared" si="148"/>
        <v>1421.4122086997154</v>
      </c>
      <c r="F296" s="56">
        <f t="shared" si="163"/>
        <v>0</v>
      </c>
      <c r="G296" s="57">
        <f t="shared" si="164"/>
        <v>0</v>
      </c>
      <c r="H296" s="57">
        <f t="shared" si="165"/>
        <v>0</v>
      </c>
      <c r="I296" s="58">
        <f t="shared" si="149"/>
        <v>0</v>
      </c>
      <c r="J296" s="56">
        <f t="shared" si="166"/>
        <v>48912.301793460239</v>
      </c>
      <c r="K296" s="57">
        <f t="shared" si="167"/>
        <v>1804.0309521981826</v>
      </c>
      <c r="L296" s="57">
        <f t="shared" si="168"/>
        <v>163.04100597820081</v>
      </c>
      <c r="M296" s="58">
        <f t="shared" si="150"/>
        <v>1967.0719581763835</v>
      </c>
      <c r="N296" s="56">
        <f t="shared" si="169"/>
        <v>0</v>
      </c>
      <c r="O296" s="57">
        <f t="shared" si="170"/>
        <v>0</v>
      </c>
      <c r="P296" s="57">
        <f t="shared" si="171"/>
        <v>0</v>
      </c>
      <c r="Q296" s="58">
        <f t="shared" si="151"/>
        <v>0</v>
      </c>
      <c r="R296" s="84">
        <f t="shared" si="172"/>
        <v>73620.041695840395</v>
      </c>
      <c r="S296" s="85">
        <f t="shared" si="173"/>
        <v>2729.6596682581367</v>
      </c>
      <c r="T296" s="86">
        <f t="shared" si="152"/>
        <v>214.72512161286784</v>
      </c>
      <c r="U296" s="87">
        <f t="shared" si="174"/>
        <v>2944.3847898710046</v>
      </c>
      <c r="V296" s="84">
        <f t="shared" si="175"/>
        <v>0</v>
      </c>
      <c r="W296" s="85">
        <f t="shared" si="176"/>
        <v>0</v>
      </c>
      <c r="X296" s="86">
        <f t="shared" si="153"/>
        <v>0</v>
      </c>
      <c r="Y296" s="87">
        <f t="shared" si="177"/>
        <v>0</v>
      </c>
      <c r="Z296" s="101">
        <f t="shared" si="178"/>
        <v>0</v>
      </c>
      <c r="AA296" s="85">
        <f t="shared" si="179"/>
        <v>0</v>
      </c>
      <c r="AB296" s="86">
        <f t="shared" si="154"/>
        <v>0</v>
      </c>
      <c r="AC296" s="87">
        <f t="shared" si="180"/>
        <v>0</v>
      </c>
      <c r="AD296" s="132">
        <f t="shared" si="183"/>
        <v>0</v>
      </c>
      <c r="AE296" s="132">
        <f t="shared" si="155"/>
        <v>0</v>
      </c>
      <c r="AF296" s="132">
        <f t="shared" si="181"/>
        <v>0</v>
      </c>
      <c r="AG296" s="133">
        <f t="shared" si="156"/>
        <v>0</v>
      </c>
      <c r="AH296" s="124">
        <f t="shared" si="182"/>
        <v>0</v>
      </c>
      <c r="AI296" s="125">
        <f t="shared" si="157"/>
        <v>0</v>
      </c>
      <c r="AJ296" s="125">
        <v>0</v>
      </c>
      <c r="AK296" s="126">
        <f t="shared" si="158"/>
        <v>0</v>
      </c>
      <c r="AL296" s="22">
        <f t="shared" si="159"/>
        <v>159035.6084683818</v>
      </c>
      <c r="AM296" s="22">
        <f t="shared" si="159"/>
        <v>5921.6415029252103</v>
      </c>
      <c r="AN296" s="22">
        <f t="shared" si="159"/>
        <v>411.22745382189305</v>
      </c>
      <c r="AO296" s="23">
        <f t="shared" si="147"/>
        <v>6332.8689567471038</v>
      </c>
    </row>
    <row r="297" spans="1:41" x14ac:dyDescent="0.25">
      <c r="A297" s="7">
        <v>276</v>
      </c>
      <c r="B297" s="56">
        <f t="shared" si="160"/>
        <v>35115.314096612288</v>
      </c>
      <c r="C297" s="57">
        <f t="shared" si="161"/>
        <v>1389.2231707778208</v>
      </c>
      <c r="D297" s="57">
        <f t="shared" si="162"/>
        <v>32.189037921894595</v>
      </c>
      <c r="E297" s="58">
        <f t="shared" si="148"/>
        <v>1421.4122086997154</v>
      </c>
      <c r="F297" s="56">
        <f t="shared" si="163"/>
        <v>0</v>
      </c>
      <c r="G297" s="57">
        <f t="shared" si="164"/>
        <v>0</v>
      </c>
      <c r="H297" s="57">
        <f t="shared" si="165"/>
        <v>0</v>
      </c>
      <c r="I297" s="58">
        <f t="shared" si="149"/>
        <v>0</v>
      </c>
      <c r="J297" s="56">
        <f t="shared" si="166"/>
        <v>47108.270841262056</v>
      </c>
      <c r="K297" s="57">
        <f t="shared" si="167"/>
        <v>1810.0443887055101</v>
      </c>
      <c r="L297" s="57">
        <f t="shared" si="168"/>
        <v>157.02756947087352</v>
      </c>
      <c r="M297" s="58">
        <f t="shared" si="150"/>
        <v>1967.0719581763835</v>
      </c>
      <c r="N297" s="56">
        <f t="shared" si="169"/>
        <v>0</v>
      </c>
      <c r="O297" s="57">
        <f t="shared" si="170"/>
        <v>0</v>
      </c>
      <c r="P297" s="57">
        <f t="shared" si="171"/>
        <v>0</v>
      </c>
      <c r="Q297" s="58">
        <f t="shared" si="151"/>
        <v>0</v>
      </c>
      <c r="R297" s="84">
        <f t="shared" si="172"/>
        <v>71008.532664294908</v>
      </c>
      <c r="S297" s="85">
        <f t="shared" si="173"/>
        <v>2742.1838775832625</v>
      </c>
      <c r="T297" s="86">
        <f t="shared" si="152"/>
        <v>207.10822027086016</v>
      </c>
      <c r="U297" s="87">
        <f t="shared" si="174"/>
        <v>2949.2920978541229</v>
      </c>
      <c r="V297" s="84">
        <f t="shared" si="175"/>
        <v>0</v>
      </c>
      <c r="W297" s="85">
        <f t="shared" si="176"/>
        <v>0</v>
      </c>
      <c r="X297" s="86">
        <f t="shared" si="153"/>
        <v>0</v>
      </c>
      <c r="Y297" s="87">
        <f t="shared" si="177"/>
        <v>0</v>
      </c>
      <c r="Z297" s="101">
        <f t="shared" si="178"/>
        <v>0</v>
      </c>
      <c r="AA297" s="85">
        <f t="shared" si="179"/>
        <v>0</v>
      </c>
      <c r="AB297" s="86">
        <f t="shared" si="154"/>
        <v>0</v>
      </c>
      <c r="AC297" s="87">
        <f t="shared" si="180"/>
        <v>0</v>
      </c>
      <c r="AD297" s="132">
        <f t="shared" si="183"/>
        <v>0</v>
      </c>
      <c r="AE297" s="132">
        <f t="shared" si="155"/>
        <v>0</v>
      </c>
      <c r="AF297" s="132">
        <f t="shared" si="181"/>
        <v>0</v>
      </c>
      <c r="AG297" s="133">
        <f t="shared" si="156"/>
        <v>0</v>
      </c>
      <c r="AH297" s="124">
        <f t="shared" si="182"/>
        <v>0</v>
      </c>
      <c r="AI297" s="125">
        <f t="shared" si="157"/>
        <v>0</v>
      </c>
      <c r="AJ297" s="125">
        <v>0</v>
      </c>
      <c r="AK297" s="126">
        <f t="shared" si="158"/>
        <v>0</v>
      </c>
      <c r="AL297" s="22">
        <f t="shared" si="159"/>
        <v>153232.11760216925</v>
      </c>
      <c r="AM297" s="22">
        <f t="shared" si="159"/>
        <v>5941.4514370665929</v>
      </c>
      <c r="AN297" s="22">
        <f t="shared" si="159"/>
        <v>396.3248276636283</v>
      </c>
      <c r="AO297" s="23">
        <f t="shared" si="147"/>
        <v>6337.7762647302225</v>
      </c>
    </row>
    <row r="298" spans="1:41" x14ac:dyDescent="0.25">
      <c r="A298" s="7">
        <v>277</v>
      </c>
      <c r="B298" s="56">
        <f t="shared" si="160"/>
        <v>33726.090925834469</v>
      </c>
      <c r="C298" s="57">
        <f t="shared" si="161"/>
        <v>1390.4966253510338</v>
      </c>
      <c r="D298" s="57">
        <f t="shared" si="162"/>
        <v>30.915583348681597</v>
      </c>
      <c r="E298" s="58">
        <f t="shared" si="148"/>
        <v>1421.4122086997154</v>
      </c>
      <c r="F298" s="56">
        <f t="shared" si="163"/>
        <v>0</v>
      </c>
      <c r="G298" s="57">
        <f t="shared" si="164"/>
        <v>0</v>
      </c>
      <c r="H298" s="57">
        <f t="shared" si="165"/>
        <v>0</v>
      </c>
      <c r="I298" s="58">
        <f t="shared" si="149"/>
        <v>0</v>
      </c>
      <c r="J298" s="56">
        <f t="shared" si="166"/>
        <v>45298.226452556548</v>
      </c>
      <c r="K298" s="57">
        <f t="shared" si="167"/>
        <v>1816.0778700011952</v>
      </c>
      <c r="L298" s="57">
        <f t="shared" si="168"/>
        <v>150.99408817518849</v>
      </c>
      <c r="M298" s="58">
        <f t="shared" si="150"/>
        <v>1967.0719581763835</v>
      </c>
      <c r="N298" s="56">
        <f t="shared" si="169"/>
        <v>0</v>
      </c>
      <c r="O298" s="57">
        <f t="shared" si="170"/>
        <v>0</v>
      </c>
      <c r="P298" s="57">
        <f t="shared" si="171"/>
        <v>0</v>
      </c>
      <c r="Q298" s="58">
        <f t="shared" si="151"/>
        <v>0</v>
      </c>
      <c r="R298" s="84">
        <f t="shared" si="172"/>
        <v>68380.1260346895</v>
      </c>
      <c r="S298" s="85">
        <f t="shared" si="173"/>
        <v>2754.7655504160352</v>
      </c>
      <c r="T298" s="86">
        <f t="shared" si="152"/>
        <v>199.44203426784438</v>
      </c>
      <c r="U298" s="87">
        <f t="shared" si="174"/>
        <v>2954.2075846838798</v>
      </c>
      <c r="V298" s="84">
        <f t="shared" si="175"/>
        <v>0</v>
      </c>
      <c r="W298" s="85">
        <f t="shared" si="176"/>
        <v>0</v>
      </c>
      <c r="X298" s="86">
        <f t="shared" si="153"/>
        <v>0</v>
      </c>
      <c r="Y298" s="87">
        <f t="shared" si="177"/>
        <v>0</v>
      </c>
      <c r="Z298" s="101">
        <f t="shared" si="178"/>
        <v>0</v>
      </c>
      <c r="AA298" s="85">
        <f t="shared" si="179"/>
        <v>0</v>
      </c>
      <c r="AB298" s="86">
        <f t="shared" si="154"/>
        <v>0</v>
      </c>
      <c r="AC298" s="87">
        <f t="shared" si="180"/>
        <v>0</v>
      </c>
      <c r="AD298" s="132">
        <f t="shared" si="183"/>
        <v>0</v>
      </c>
      <c r="AE298" s="132">
        <f t="shared" si="155"/>
        <v>0</v>
      </c>
      <c r="AF298" s="132">
        <f t="shared" si="181"/>
        <v>0</v>
      </c>
      <c r="AG298" s="133">
        <f t="shared" si="156"/>
        <v>0</v>
      </c>
      <c r="AH298" s="124">
        <f t="shared" si="182"/>
        <v>0</v>
      </c>
      <c r="AI298" s="125">
        <f t="shared" si="157"/>
        <v>0</v>
      </c>
      <c r="AJ298" s="125">
        <v>0</v>
      </c>
      <c r="AK298" s="126">
        <f t="shared" si="158"/>
        <v>0</v>
      </c>
      <c r="AL298" s="22">
        <f t="shared" si="159"/>
        <v>147404.44341308053</v>
      </c>
      <c r="AM298" s="22">
        <f t="shared" si="159"/>
        <v>5961.3400457682637</v>
      </c>
      <c r="AN298" s="22">
        <f t="shared" si="159"/>
        <v>381.35170579171449</v>
      </c>
      <c r="AO298" s="23">
        <f t="shared" si="147"/>
        <v>6342.6917515599789</v>
      </c>
    </row>
    <row r="299" spans="1:41" x14ac:dyDescent="0.25">
      <c r="A299" s="7">
        <v>278</v>
      </c>
      <c r="B299" s="56">
        <f t="shared" si="160"/>
        <v>32335.594300483433</v>
      </c>
      <c r="C299" s="57">
        <f t="shared" si="161"/>
        <v>1391.7712472576056</v>
      </c>
      <c r="D299" s="57">
        <f t="shared" si="162"/>
        <v>29.640961442109813</v>
      </c>
      <c r="E299" s="58">
        <f t="shared" si="148"/>
        <v>1421.4122086997154</v>
      </c>
      <c r="F299" s="56">
        <f t="shared" si="163"/>
        <v>0</v>
      </c>
      <c r="G299" s="57">
        <f t="shared" si="164"/>
        <v>0</v>
      </c>
      <c r="H299" s="57">
        <f t="shared" si="165"/>
        <v>0</v>
      </c>
      <c r="I299" s="58">
        <f t="shared" si="149"/>
        <v>0</v>
      </c>
      <c r="J299" s="56">
        <f t="shared" si="166"/>
        <v>43482.148582555354</v>
      </c>
      <c r="K299" s="57">
        <f t="shared" si="167"/>
        <v>1822.131462901199</v>
      </c>
      <c r="L299" s="57">
        <f t="shared" si="168"/>
        <v>144.94049527518453</v>
      </c>
      <c r="M299" s="58">
        <f t="shared" si="150"/>
        <v>1967.0719581763835</v>
      </c>
      <c r="N299" s="56">
        <f t="shared" si="169"/>
        <v>0</v>
      </c>
      <c r="O299" s="57">
        <f t="shared" si="170"/>
        <v>0</v>
      </c>
      <c r="P299" s="57">
        <f t="shared" si="171"/>
        <v>0</v>
      </c>
      <c r="Q299" s="58">
        <f t="shared" si="151"/>
        <v>0</v>
      </c>
      <c r="R299" s="84">
        <f t="shared" si="172"/>
        <v>65734.736085080585</v>
      </c>
      <c r="S299" s="85">
        <f t="shared" si="173"/>
        <v>2767.4049504102013</v>
      </c>
      <c r="T299" s="86">
        <f t="shared" si="152"/>
        <v>191.72631358148504</v>
      </c>
      <c r="U299" s="87">
        <f t="shared" si="174"/>
        <v>2959.1312639916864</v>
      </c>
      <c r="V299" s="84">
        <f t="shared" si="175"/>
        <v>0</v>
      </c>
      <c r="W299" s="85">
        <f t="shared" si="176"/>
        <v>0</v>
      </c>
      <c r="X299" s="86">
        <f t="shared" si="153"/>
        <v>0</v>
      </c>
      <c r="Y299" s="87">
        <f t="shared" si="177"/>
        <v>0</v>
      </c>
      <c r="Z299" s="101">
        <f t="shared" si="178"/>
        <v>0</v>
      </c>
      <c r="AA299" s="85">
        <f t="shared" si="179"/>
        <v>0</v>
      </c>
      <c r="AB299" s="86">
        <f t="shared" si="154"/>
        <v>0</v>
      </c>
      <c r="AC299" s="87">
        <f t="shared" si="180"/>
        <v>0</v>
      </c>
      <c r="AD299" s="132">
        <f t="shared" si="183"/>
        <v>0</v>
      </c>
      <c r="AE299" s="132">
        <f t="shared" si="155"/>
        <v>0</v>
      </c>
      <c r="AF299" s="132">
        <f t="shared" si="181"/>
        <v>0</v>
      </c>
      <c r="AG299" s="133">
        <f t="shared" si="156"/>
        <v>0</v>
      </c>
      <c r="AH299" s="124">
        <f t="shared" si="182"/>
        <v>0</v>
      </c>
      <c r="AI299" s="125">
        <f t="shared" si="157"/>
        <v>0</v>
      </c>
      <c r="AJ299" s="125">
        <v>0</v>
      </c>
      <c r="AK299" s="126">
        <f t="shared" si="158"/>
        <v>0</v>
      </c>
      <c r="AL299" s="22">
        <f t="shared" si="159"/>
        <v>141552.47896811937</v>
      </c>
      <c r="AM299" s="22">
        <f t="shared" si="159"/>
        <v>5981.3076605690057</v>
      </c>
      <c r="AN299" s="22">
        <f t="shared" si="159"/>
        <v>366.30777029877936</v>
      </c>
      <c r="AO299" s="23">
        <f t="shared" si="147"/>
        <v>6347.6154308677851</v>
      </c>
    </row>
    <row r="300" spans="1:41" x14ac:dyDescent="0.25">
      <c r="A300" s="7">
        <v>279</v>
      </c>
      <c r="B300" s="56">
        <f t="shared" si="160"/>
        <v>30943.823053225828</v>
      </c>
      <c r="C300" s="57">
        <f t="shared" si="161"/>
        <v>1393.0470375675918</v>
      </c>
      <c r="D300" s="57">
        <f t="shared" si="162"/>
        <v>28.365171132123674</v>
      </c>
      <c r="E300" s="58">
        <f t="shared" si="148"/>
        <v>1421.4122086997154</v>
      </c>
      <c r="F300" s="56">
        <f t="shared" si="163"/>
        <v>0</v>
      </c>
      <c r="G300" s="57">
        <f t="shared" si="164"/>
        <v>0</v>
      </c>
      <c r="H300" s="57">
        <f t="shared" si="165"/>
        <v>0</v>
      </c>
      <c r="I300" s="58">
        <f t="shared" si="149"/>
        <v>0</v>
      </c>
      <c r="J300" s="56">
        <f t="shared" si="166"/>
        <v>41660.017119654156</v>
      </c>
      <c r="K300" s="57">
        <f t="shared" si="167"/>
        <v>1828.2052344442029</v>
      </c>
      <c r="L300" s="57">
        <f t="shared" si="168"/>
        <v>138.86672373218053</v>
      </c>
      <c r="M300" s="58">
        <f t="shared" si="150"/>
        <v>1967.0719581763835</v>
      </c>
      <c r="N300" s="56">
        <f t="shared" si="169"/>
        <v>0</v>
      </c>
      <c r="O300" s="57">
        <f t="shared" si="170"/>
        <v>0</v>
      </c>
      <c r="P300" s="57">
        <f t="shared" si="171"/>
        <v>0</v>
      </c>
      <c r="Q300" s="58">
        <f t="shared" si="151"/>
        <v>0</v>
      </c>
      <c r="R300" s="84">
        <f t="shared" si="172"/>
        <v>63072.276686561505</v>
      </c>
      <c r="S300" s="85">
        <f t="shared" si="173"/>
        <v>2780.1023424292016</v>
      </c>
      <c r="T300" s="86">
        <f t="shared" si="152"/>
        <v>183.96080700247106</v>
      </c>
      <c r="U300" s="87">
        <f t="shared" si="174"/>
        <v>2964.0631494316726</v>
      </c>
      <c r="V300" s="84">
        <f t="shared" si="175"/>
        <v>0</v>
      </c>
      <c r="W300" s="85">
        <f t="shared" si="176"/>
        <v>0</v>
      </c>
      <c r="X300" s="86">
        <f t="shared" si="153"/>
        <v>0</v>
      </c>
      <c r="Y300" s="87">
        <f t="shared" si="177"/>
        <v>0</v>
      </c>
      <c r="Z300" s="101">
        <f t="shared" si="178"/>
        <v>0</v>
      </c>
      <c r="AA300" s="85">
        <f t="shared" si="179"/>
        <v>0</v>
      </c>
      <c r="AB300" s="86">
        <f t="shared" si="154"/>
        <v>0</v>
      </c>
      <c r="AC300" s="87">
        <f t="shared" si="180"/>
        <v>0</v>
      </c>
      <c r="AD300" s="132">
        <f t="shared" si="183"/>
        <v>0</v>
      </c>
      <c r="AE300" s="132">
        <f t="shared" si="155"/>
        <v>0</v>
      </c>
      <c r="AF300" s="132">
        <f t="shared" si="181"/>
        <v>0</v>
      </c>
      <c r="AG300" s="133">
        <f t="shared" si="156"/>
        <v>0</v>
      </c>
      <c r="AH300" s="124">
        <f t="shared" si="182"/>
        <v>0</v>
      </c>
      <c r="AI300" s="125">
        <f t="shared" si="157"/>
        <v>0</v>
      </c>
      <c r="AJ300" s="125">
        <v>0</v>
      </c>
      <c r="AK300" s="126">
        <f t="shared" si="158"/>
        <v>0</v>
      </c>
      <c r="AL300" s="22">
        <f t="shared" si="159"/>
        <v>135676.11685944148</v>
      </c>
      <c r="AM300" s="22">
        <f t="shared" si="159"/>
        <v>6001.3546144409966</v>
      </c>
      <c r="AN300" s="22">
        <f t="shared" si="159"/>
        <v>351.19270186677522</v>
      </c>
      <c r="AO300" s="23">
        <f t="shared" si="147"/>
        <v>6352.5473163077713</v>
      </c>
    </row>
    <row r="301" spans="1:41" x14ac:dyDescent="0.25">
      <c r="A301" s="7">
        <v>280</v>
      </c>
      <c r="B301" s="56">
        <f t="shared" si="160"/>
        <v>29550.776015658237</v>
      </c>
      <c r="C301" s="57">
        <f t="shared" si="161"/>
        <v>1394.3239973520288</v>
      </c>
      <c r="D301" s="57">
        <f t="shared" si="162"/>
        <v>27.088211347686716</v>
      </c>
      <c r="E301" s="58">
        <f t="shared" si="148"/>
        <v>1421.4122086997154</v>
      </c>
      <c r="F301" s="56">
        <f t="shared" si="163"/>
        <v>0</v>
      </c>
      <c r="G301" s="57">
        <f t="shared" si="164"/>
        <v>0</v>
      </c>
      <c r="H301" s="57">
        <f t="shared" si="165"/>
        <v>0</v>
      </c>
      <c r="I301" s="58">
        <f t="shared" si="149"/>
        <v>0</v>
      </c>
      <c r="J301" s="56">
        <f t="shared" si="166"/>
        <v>39831.811885209951</v>
      </c>
      <c r="K301" s="57">
        <f t="shared" si="167"/>
        <v>1834.2992518923504</v>
      </c>
      <c r="L301" s="57">
        <f t="shared" si="168"/>
        <v>132.77270628403318</v>
      </c>
      <c r="M301" s="58">
        <f t="shared" si="150"/>
        <v>1967.0719581763835</v>
      </c>
      <c r="N301" s="56">
        <f t="shared" si="169"/>
        <v>0</v>
      </c>
      <c r="O301" s="57">
        <f t="shared" si="170"/>
        <v>0</v>
      </c>
      <c r="P301" s="57">
        <f t="shared" si="171"/>
        <v>0</v>
      </c>
      <c r="Q301" s="58">
        <f t="shared" si="151"/>
        <v>0</v>
      </c>
      <c r="R301" s="84">
        <f t="shared" si="172"/>
        <v>60392.661301372529</v>
      </c>
      <c r="S301" s="85">
        <f t="shared" si="173"/>
        <v>2792.8579925517224</v>
      </c>
      <c r="T301" s="86">
        <f t="shared" si="152"/>
        <v>176.14526212900321</v>
      </c>
      <c r="U301" s="87">
        <f t="shared" si="174"/>
        <v>2969.0032546807256</v>
      </c>
      <c r="V301" s="84">
        <f t="shared" si="175"/>
        <v>0</v>
      </c>
      <c r="W301" s="85">
        <f t="shared" si="176"/>
        <v>0</v>
      </c>
      <c r="X301" s="86">
        <f t="shared" si="153"/>
        <v>0</v>
      </c>
      <c r="Y301" s="87">
        <f t="shared" si="177"/>
        <v>0</v>
      </c>
      <c r="Z301" s="101">
        <f t="shared" si="178"/>
        <v>0</v>
      </c>
      <c r="AA301" s="85">
        <f t="shared" si="179"/>
        <v>0</v>
      </c>
      <c r="AB301" s="86">
        <f t="shared" si="154"/>
        <v>0</v>
      </c>
      <c r="AC301" s="87">
        <f t="shared" si="180"/>
        <v>0</v>
      </c>
      <c r="AD301" s="132">
        <f t="shared" si="183"/>
        <v>0</v>
      </c>
      <c r="AE301" s="132">
        <f t="shared" si="155"/>
        <v>0</v>
      </c>
      <c r="AF301" s="132">
        <f t="shared" si="181"/>
        <v>0</v>
      </c>
      <c r="AG301" s="133">
        <f t="shared" si="156"/>
        <v>0</v>
      </c>
      <c r="AH301" s="124">
        <f t="shared" si="182"/>
        <v>0</v>
      </c>
      <c r="AI301" s="125">
        <f t="shared" si="157"/>
        <v>0</v>
      </c>
      <c r="AJ301" s="125">
        <v>0</v>
      </c>
      <c r="AK301" s="126">
        <f t="shared" si="158"/>
        <v>0</v>
      </c>
      <c r="AL301" s="22">
        <f t="shared" si="159"/>
        <v>129775.24920224071</v>
      </c>
      <c r="AM301" s="22">
        <f t="shared" si="159"/>
        <v>6021.481241796102</v>
      </c>
      <c r="AN301" s="22">
        <f t="shared" si="159"/>
        <v>336.00617976072311</v>
      </c>
      <c r="AO301" s="23">
        <f t="shared" si="147"/>
        <v>6357.4874215568252</v>
      </c>
    </row>
    <row r="302" spans="1:41" x14ac:dyDescent="0.25">
      <c r="A302" s="7">
        <v>281</v>
      </c>
      <c r="B302" s="56">
        <f t="shared" si="160"/>
        <v>28156.452018306209</v>
      </c>
      <c r="C302" s="57">
        <f t="shared" si="161"/>
        <v>1395.6021276829347</v>
      </c>
      <c r="D302" s="57">
        <f t="shared" si="162"/>
        <v>25.810081016780689</v>
      </c>
      <c r="E302" s="58">
        <f t="shared" si="148"/>
        <v>1421.4122086997154</v>
      </c>
      <c r="F302" s="56">
        <f t="shared" si="163"/>
        <v>0</v>
      </c>
      <c r="G302" s="57">
        <f t="shared" si="164"/>
        <v>0</v>
      </c>
      <c r="H302" s="57">
        <f t="shared" si="165"/>
        <v>0</v>
      </c>
      <c r="I302" s="58">
        <f t="shared" si="149"/>
        <v>0</v>
      </c>
      <c r="J302" s="56">
        <f t="shared" si="166"/>
        <v>37997.512633317601</v>
      </c>
      <c r="K302" s="57">
        <f t="shared" si="167"/>
        <v>1840.4135827319915</v>
      </c>
      <c r="L302" s="57">
        <f t="shared" si="168"/>
        <v>126.65837544439201</v>
      </c>
      <c r="M302" s="58">
        <f t="shared" si="150"/>
        <v>1967.0719581763835</v>
      </c>
      <c r="N302" s="56">
        <f t="shared" si="169"/>
        <v>0</v>
      </c>
      <c r="O302" s="57">
        <f t="shared" si="170"/>
        <v>0</v>
      </c>
      <c r="P302" s="57">
        <f t="shared" si="171"/>
        <v>0</v>
      </c>
      <c r="Q302" s="58">
        <f t="shared" si="151"/>
        <v>0</v>
      </c>
      <c r="R302" s="84">
        <f t="shared" si="172"/>
        <v>57695.802981002176</v>
      </c>
      <c r="S302" s="85">
        <f t="shared" si="173"/>
        <v>2805.6721680772703</v>
      </c>
      <c r="T302" s="86">
        <f t="shared" si="152"/>
        <v>168.27942536125636</v>
      </c>
      <c r="U302" s="87">
        <f t="shared" si="174"/>
        <v>2973.9515934385267</v>
      </c>
      <c r="V302" s="84">
        <f t="shared" si="175"/>
        <v>0</v>
      </c>
      <c r="W302" s="85">
        <f t="shared" si="176"/>
        <v>0</v>
      </c>
      <c r="X302" s="86">
        <f t="shared" si="153"/>
        <v>0</v>
      </c>
      <c r="Y302" s="87">
        <f t="shared" si="177"/>
        <v>0</v>
      </c>
      <c r="Z302" s="101">
        <f t="shared" si="178"/>
        <v>0</v>
      </c>
      <c r="AA302" s="85">
        <f t="shared" si="179"/>
        <v>0</v>
      </c>
      <c r="AB302" s="86">
        <f t="shared" si="154"/>
        <v>0</v>
      </c>
      <c r="AC302" s="87">
        <f t="shared" si="180"/>
        <v>0</v>
      </c>
      <c r="AD302" s="132">
        <f t="shared" si="183"/>
        <v>0</v>
      </c>
      <c r="AE302" s="132">
        <f t="shared" si="155"/>
        <v>0</v>
      </c>
      <c r="AF302" s="132">
        <f t="shared" si="181"/>
        <v>0</v>
      </c>
      <c r="AG302" s="133">
        <f t="shared" si="156"/>
        <v>0</v>
      </c>
      <c r="AH302" s="124">
        <f t="shared" si="182"/>
        <v>0</v>
      </c>
      <c r="AI302" s="125">
        <f t="shared" si="157"/>
        <v>0</v>
      </c>
      <c r="AJ302" s="125">
        <v>0</v>
      </c>
      <c r="AK302" s="126">
        <f t="shared" si="158"/>
        <v>0</v>
      </c>
      <c r="AL302" s="22">
        <f t="shared" si="159"/>
        <v>123849.767632626</v>
      </c>
      <c r="AM302" s="22">
        <f t="shared" si="159"/>
        <v>6041.6878784921964</v>
      </c>
      <c r="AN302" s="22">
        <f t="shared" si="159"/>
        <v>320.74788182242906</v>
      </c>
      <c r="AO302" s="23">
        <f t="shared" si="147"/>
        <v>6362.4357603146254</v>
      </c>
    </row>
    <row r="303" spans="1:41" x14ac:dyDescent="0.25">
      <c r="A303" s="7">
        <v>282</v>
      </c>
      <c r="B303" s="56">
        <f t="shared" si="160"/>
        <v>26760.849890623274</v>
      </c>
      <c r="C303" s="57">
        <f t="shared" si="161"/>
        <v>1396.8814296333107</v>
      </c>
      <c r="D303" s="57">
        <f t="shared" si="162"/>
        <v>24.530779066404669</v>
      </c>
      <c r="E303" s="58">
        <f t="shared" si="148"/>
        <v>1421.4122086997154</v>
      </c>
      <c r="F303" s="56">
        <f t="shared" si="163"/>
        <v>0</v>
      </c>
      <c r="G303" s="57">
        <f t="shared" si="164"/>
        <v>0</v>
      </c>
      <c r="H303" s="57">
        <f t="shared" si="165"/>
        <v>0</v>
      </c>
      <c r="I303" s="58">
        <f t="shared" si="149"/>
        <v>0</v>
      </c>
      <c r="J303" s="56">
        <f t="shared" si="166"/>
        <v>36157.09905058561</v>
      </c>
      <c r="K303" s="57">
        <f t="shared" si="167"/>
        <v>1846.5482946744314</v>
      </c>
      <c r="L303" s="57">
        <f t="shared" si="168"/>
        <v>120.52366350195204</v>
      </c>
      <c r="M303" s="58">
        <f t="shared" si="150"/>
        <v>1967.0719581763835</v>
      </c>
      <c r="N303" s="56">
        <f t="shared" si="169"/>
        <v>0</v>
      </c>
      <c r="O303" s="57">
        <f t="shared" si="170"/>
        <v>0</v>
      </c>
      <c r="P303" s="57">
        <f t="shared" si="171"/>
        <v>0</v>
      </c>
      <c r="Q303" s="58">
        <f t="shared" si="151"/>
        <v>0</v>
      </c>
      <c r="R303" s="84">
        <f t="shared" si="172"/>
        <v>54981.614364279783</v>
      </c>
      <c r="S303" s="85">
        <f t="shared" si="173"/>
        <v>2818.5451375317753</v>
      </c>
      <c r="T303" s="86">
        <f t="shared" si="152"/>
        <v>160.36304189581605</v>
      </c>
      <c r="U303" s="87">
        <f t="shared" si="174"/>
        <v>2978.9081794275912</v>
      </c>
      <c r="V303" s="84">
        <f t="shared" si="175"/>
        <v>0</v>
      </c>
      <c r="W303" s="85">
        <f t="shared" si="176"/>
        <v>0</v>
      </c>
      <c r="X303" s="86">
        <f t="shared" si="153"/>
        <v>0</v>
      </c>
      <c r="Y303" s="87">
        <f t="shared" si="177"/>
        <v>0</v>
      </c>
      <c r="Z303" s="101">
        <f t="shared" si="178"/>
        <v>0</v>
      </c>
      <c r="AA303" s="85">
        <f t="shared" si="179"/>
        <v>0</v>
      </c>
      <c r="AB303" s="86">
        <f t="shared" si="154"/>
        <v>0</v>
      </c>
      <c r="AC303" s="87">
        <f t="shared" si="180"/>
        <v>0</v>
      </c>
      <c r="AD303" s="132">
        <f t="shared" si="183"/>
        <v>0</v>
      </c>
      <c r="AE303" s="132">
        <f t="shared" si="155"/>
        <v>0</v>
      </c>
      <c r="AF303" s="132">
        <f t="shared" si="181"/>
        <v>0</v>
      </c>
      <c r="AG303" s="133">
        <f t="shared" si="156"/>
        <v>0</v>
      </c>
      <c r="AH303" s="124">
        <f t="shared" si="182"/>
        <v>0</v>
      </c>
      <c r="AI303" s="125">
        <f t="shared" si="157"/>
        <v>0</v>
      </c>
      <c r="AJ303" s="125">
        <v>0</v>
      </c>
      <c r="AK303" s="126">
        <f t="shared" si="158"/>
        <v>0</v>
      </c>
      <c r="AL303" s="22">
        <f t="shared" si="159"/>
        <v>117899.56330548867</v>
      </c>
      <c r="AM303" s="22">
        <f t="shared" si="159"/>
        <v>6061.974861839517</v>
      </c>
      <c r="AN303" s="22">
        <f t="shared" si="159"/>
        <v>305.41748446417273</v>
      </c>
      <c r="AO303" s="23">
        <f t="shared" si="147"/>
        <v>6367.3923463036899</v>
      </c>
    </row>
    <row r="304" spans="1:41" x14ac:dyDescent="0.25">
      <c r="A304" s="7">
        <v>283</v>
      </c>
      <c r="B304" s="56">
        <f t="shared" si="160"/>
        <v>25363.968460989963</v>
      </c>
      <c r="C304" s="57">
        <f t="shared" si="161"/>
        <v>1398.1619042771413</v>
      </c>
      <c r="D304" s="57">
        <f t="shared" si="162"/>
        <v>23.250304422574132</v>
      </c>
      <c r="E304" s="58">
        <f t="shared" si="148"/>
        <v>1421.4122086997154</v>
      </c>
      <c r="F304" s="56">
        <f t="shared" si="163"/>
        <v>0</v>
      </c>
      <c r="G304" s="57">
        <f t="shared" si="164"/>
        <v>0</v>
      </c>
      <c r="H304" s="57">
        <f t="shared" si="165"/>
        <v>0</v>
      </c>
      <c r="I304" s="58">
        <f t="shared" si="149"/>
        <v>0</v>
      </c>
      <c r="J304" s="56">
        <f t="shared" si="166"/>
        <v>34310.550755911179</v>
      </c>
      <c r="K304" s="57">
        <f t="shared" si="167"/>
        <v>1852.7034556566796</v>
      </c>
      <c r="L304" s="57">
        <f t="shared" si="168"/>
        <v>114.36850251970394</v>
      </c>
      <c r="M304" s="58">
        <f t="shared" si="150"/>
        <v>1967.0719581763835</v>
      </c>
      <c r="N304" s="56">
        <f t="shared" si="169"/>
        <v>0</v>
      </c>
      <c r="O304" s="57">
        <f t="shared" si="170"/>
        <v>0</v>
      </c>
      <c r="P304" s="57">
        <f t="shared" si="171"/>
        <v>0</v>
      </c>
      <c r="Q304" s="58">
        <f t="shared" si="151"/>
        <v>0</v>
      </c>
      <c r="R304" s="84">
        <f t="shared" si="172"/>
        <v>52250.007675459252</v>
      </c>
      <c r="S304" s="85">
        <f t="shared" si="173"/>
        <v>2831.4771706732145</v>
      </c>
      <c r="T304" s="86">
        <f t="shared" si="152"/>
        <v>152.39585572008949</v>
      </c>
      <c r="U304" s="87">
        <f t="shared" si="174"/>
        <v>2983.8730263933039</v>
      </c>
      <c r="V304" s="84">
        <f t="shared" si="175"/>
        <v>0</v>
      </c>
      <c r="W304" s="85">
        <f t="shared" si="176"/>
        <v>0</v>
      </c>
      <c r="X304" s="86">
        <f t="shared" si="153"/>
        <v>0</v>
      </c>
      <c r="Y304" s="87">
        <f t="shared" si="177"/>
        <v>0</v>
      </c>
      <c r="Z304" s="101">
        <f t="shared" si="178"/>
        <v>0</v>
      </c>
      <c r="AA304" s="85">
        <f t="shared" si="179"/>
        <v>0</v>
      </c>
      <c r="AB304" s="86">
        <f t="shared" si="154"/>
        <v>0</v>
      </c>
      <c r="AC304" s="87">
        <f t="shared" si="180"/>
        <v>0</v>
      </c>
      <c r="AD304" s="132">
        <f t="shared" si="183"/>
        <v>0</v>
      </c>
      <c r="AE304" s="132">
        <f t="shared" si="155"/>
        <v>0</v>
      </c>
      <c r="AF304" s="132">
        <f t="shared" si="181"/>
        <v>0</v>
      </c>
      <c r="AG304" s="133">
        <f t="shared" si="156"/>
        <v>0</v>
      </c>
      <c r="AH304" s="124">
        <f t="shared" si="182"/>
        <v>0</v>
      </c>
      <c r="AI304" s="125">
        <f t="shared" si="157"/>
        <v>0</v>
      </c>
      <c r="AJ304" s="125">
        <v>0</v>
      </c>
      <c r="AK304" s="126">
        <f t="shared" si="158"/>
        <v>0</v>
      </c>
      <c r="AL304" s="22">
        <f t="shared" si="159"/>
        <v>111924.52689236039</v>
      </c>
      <c r="AM304" s="22">
        <f t="shared" si="159"/>
        <v>6082.3425306070349</v>
      </c>
      <c r="AN304" s="22">
        <f t="shared" si="159"/>
        <v>290.01466266236753</v>
      </c>
      <c r="AO304" s="23">
        <f t="shared" si="147"/>
        <v>6372.3571932694031</v>
      </c>
    </row>
    <row r="305" spans="1:41" x14ac:dyDescent="0.25">
      <c r="A305" s="7">
        <v>284</v>
      </c>
      <c r="B305" s="56">
        <f t="shared" si="160"/>
        <v>23965.806556712821</v>
      </c>
      <c r="C305" s="57">
        <f t="shared" si="161"/>
        <v>1399.4435526893953</v>
      </c>
      <c r="D305" s="57">
        <f t="shared" si="162"/>
        <v>21.968656010320085</v>
      </c>
      <c r="E305" s="58">
        <f t="shared" si="148"/>
        <v>1421.4122086997154</v>
      </c>
      <c r="F305" s="56">
        <f t="shared" si="163"/>
        <v>0</v>
      </c>
      <c r="G305" s="57">
        <f t="shared" si="164"/>
        <v>0</v>
      </c>
      <c r="H305" s="57">
        <f t="shared" si="165"/>
        <v>0</v>
      </c>
      <c r="I305" s="58">
        <f t="shared" si="149"/>
        <v>0</v>
      </c>
      <c r="J305" s="56">
        <f t="shared" si="166"/>
        <v>32457.8473002545</v>
      </c>
      <c r="K305" s="57">
        <f t="shared" si="167"/>
        <v>1858.8791338422018</v>
      </c>
      <c r="L305" s="57">
        <f t="shared" si="168"/>
        <v>108.19282433418168</v>
      </c>
      <c r="M305" s="58">
        <f t="shared" si="150"/>
        <v>1967.0719581763835</v>
      </c>
      <c r="N305" s="56">
        <f t="shared" si="169"/>
        <v>0</v>
      </c>
      <c r="O305" s="57">
        <f t="shared" si="170"/>
        <v>0</v>
      </c>
      <c r="P305" s="57">
        <f t="shared" si="171"/>
        <v>0</v>
      </c>
      <c r="Q305" s="58">
        <f t="shared" si="151"/>
        <v>0</v>
      </c>
      <c r="R305" s="84">
        <f t="shared" si="172"/>
        <v>49500.894722294019</v>
      </c>
      <c r="S305" s="85">
        <f t="shared" si="173"/>
        <v>2844.4685384972686</v>
      </c>
      <c r="T305" s="86">
        <f t="shared" si="152"/>
        <v>144.3776096066909</v>
      </c>
      <c r="U305" s="87">
        <f t="shared" si="174"/>
        <v>2988.8461481039594</v>
      </c>
      <c r="V305" s="84">
        <f t="shared" si="175"/>
        <v>0</v>
      </c>
      <c r="W305" s="85">
        <f t="shared" si="176"/>
        <v>0</v>
      </c>
      <c r="X305" s="86">
        <f t="shared" si="153"/>
        <v>0</v>
      </c>
      <c r="Y305" s="87">
        <f t="shared" si="177"/>
        <v>0</v>
      </c>
      <c r="Z305" s="101">
        <f t="shared" si="178"/>
        <v>0</v>
      </c>
      <c r="AA305" s="85">
        <f t="shared" si="179"/>
        <v>0</v>
      </c>
      <c r="AB305" s="86">
        <f t="shared" si="154"/>
        <v>0</v>
      </c>
      <c r="AC305" s="87">
        <f t="shared" si="180"/>
        <v>0</v>
      </c>
      <c r="AD305" s="132">
        <f t="shared" si="183"/>
        <v>0</v>
      </c>
      <c r="AE305" s="132">
        <f t="shared" si="155"/>
        <v>0</v>
      </c>
      <c r="AF305" s="132">
        <f t="shared" si="181"/>
        <v>0</v>
      </c>
      <c r="AG305" s="133">
        <f t="shared" si="156"/>
        <v>0</v>
      </c>
      <c r="AH305" s="124">
        <f t="shared" si="182"/>
        <v>0</v>
      </c>
      <c r="AI305" s="125">
        <f t="shared" si="157"/>
        <v>0</v>
      </c>
      <c r="AJ305" s="125">
        <v>0</v>
      </c>
      <c r="AK305" s="126">
        <f t="shared" si="158"/>
        <v>0</v>
      </c>
      <c r="AL305" s="22">
        <f t="shared" si="159"/>
        <v>105924.54857926135</v>
      </c>
      <c r="AM305" s="22">
        <f t="shared" si="159"/>
        <v>6102.7912250288664</v>
      </c>
      <c r="AN305" s="22">
        <f t="shared" si="159"/>
        <v>274.53908995119264</v>
      </c>
      <c r="AO305" s="23">
        <f t="shared" si="147"/>
        <v>6377.3303149800586</v>
      </c>
    </row>
    <row r="306" spans="1:41" x14ac:dyDescent="0.25">
      <c r="A306" s="7">
        <v>285</v>
      </c>
      <c r="B306" s="56">
        <f t="shared" si="160"/>
        <v>22566.363004023427</v>
      </c>
      <c r="C306" s="57">
        <f t="shared" si="161"/>
        <v>1400.7263759460272</v>
      </c>
      <c r="D306" s="57">
        <f t="shared" si="162"/>
        <v>20.685832753688143</v>
      </c>
      <c r="E306" s="58">
        <f t="shared" si="148"/>
        <v>1421.4122086997154</v>
      </c>
      <c r="F306" s="56">
        <f t="shared" si="163"/>
        <v>0</v>
      </c>
      <c r="G306" s="57">
        <f t="shared" si="164"/>
        <v>0</v>
      </c>
      <c r="H306" s="57">
        <f t="shared" si="165"/>
        <v>0</v>
      </c>
      <c r="I306" s="58">
        <f t="shared" si="149"/>
        <v>0</v>
      </c>
      <c r="J306" s="56">
        <f t="shared" si="166"/>
        <v>30598.968166412298</v>
      </c>
      <c r="K306" s="57">
        <f t="shared" si="167"/>
        <v>1865.0753976216758</v>
      </c>
      <c r="L306" s="57">
        <f t="shared" si="168"/>
        <v>101.99656055470767</v>
      </c>
      <c r="M306" s="58">
        <f t="shared" si="150"/>
        <v>1967.0719581763835</v>
      </c>
      <c r="N306" s="56">
        <f t="shared" si="169"/>
        <v>0</v>
      </c>
      <c r="O306" s="57">
        <f t="shared" si="170"/>
        <v>0</v>
      </c>
      <c r="P306" s="57">
        <f t="shared" si="171"/>
        <v>0</v>
      </c>
      <c r="Q306" s="58">
        <f t="shared" si="151"/>
        <v>0</v>
      </c>
      <c r="R306" s="84">
        <f t="shared" si="172"/>
        <v>46734.186894103077</v>
      </c>
      <c r="S306" s="85">
        <f t="shared" si="173"/>
        <v>2857.5195132429985</v>
      </c>
      <c r="T306" s="86">
        <f t="shared" si="152"/>
        <v>136.30804510780064</v>
      </c>
      <c r="U306" s="87">
        <f t="shared" si="174"/>
        <v>2993.8275583507993</v>
      </c>
      <c r="V306" s="84">
        <f t="shared" si="175"/>
        <v>0</v>
      </c>
      <c r="W306" s="85">
        <f t="shared" si="176"/>
        <v>0</v>
      </c>
      <c r="X306" s="86">
        <f t="shared" si="153"/>
        <v>0</v>
      </c>
      <c r="Y306" s="87">
        <f t="shared" si="177"/>
        <v>0</v>
      </c>
      <c r="Z306" s="101">
        <f t="shared" si="178"/>
        <v>0</v>
      </c>
      <c r="AA306" s="85">
        <f t="shared" si="179"/>
        <v>0</v>
      </c>
      <c r="AB306" s="86">
        <f t="shared" si="154"/>
        <v>0</v>
      </c>
      <c r="AC306" s="87">
        <f t="shared" si="180"/>
        <v>0</v>
      </c>
      <c r="AD306" s="132">
        <f t="shared" si="183"/>
        <v>0</v>
      </c>
      <c r="AE306" s="132">
        <f t="shared" si="155"/>
        <v>0</v>
      </c>
      <c r="AF306" s="132">
        <f t="shared" si="181"/>
        <v>0</v>
      </c>
      <c r="AG306" s="133">
        <f t="shared" si="156"/>
        <v>0</v>
      </c>
      <c r="AH306" s="124">
        <f t="shared" si="182"/>
        <v>0</v>
      </c>
      <c r="AI306" s="125">
        <f t="shared" si="157"/>
        <v>0</v>
      </c>
      <c r="AJ306" s="125">
        <v>0</v>
      </c>
      <c r="AK306" s="126">
        <f t="shared" si="158"/>
        <v>0</v>
      </c>
      <c r="AL306" s="22">
        <f t="shared" si="159"/>
        <v>99899.518064538803</v>
      </c>
      <c r="AM306" s="22">
        <f t="shared" si="159"/>
        <v>6123.3212868107021</v>
      </c>
      <c r="AN306" s="22">
        <f t="shared" si="159"/>
        <v>258.99043841619647</v>
      </c>
      <c r="AO306" s="23">
        <f t="shared" si="147"/>
        <v>6382.3117252268985</v>
      </c>
    </row>
    <row r="307" spans="1:41" x14ac:dyDescent="0.25">
      <c r="A307" s="7">
        <v>286</v>
      </c>
      <c r="B307" s="56">
        <f t="shared" si="160"/>
        <v>21165.636628077402</v>
      </c>
      <c r="C307" s="57">
        <f t="shared" si="161"/>
        <v>1402.0103751239778</v>
      </c>
      <c r="D307" s="57">
        <f t="shared" si="162"/>
        <v>19.401833575737619</v>
      </c>
      <c r="E307" s="58">
        <f t="shared" si="148"/>
        <v>1421.4122086997154</v>
      </c>
      <c r="F307" s="56">
        <f t="shared" si="163"/>
        <v>0</v>
      </c>
      <c r="G307" s="57">
        <f t="shared" si="164"/>
        <v>0</v>
      </c>
      <c r="H307" s="57">
        <f t="shared" si="165"/>
        <v>0</v>
      </c>
      <c r="I307" s="58">
        <f t="shared" si="149"/>
        <v>0</v>
      </c>
      <c r="J307" s="56">
        <f t="shared" si="166"/>
        <v>28733.892768790622</v>
      </c>
      <c r="K307" s="57">
        <f t="shared" si="167"/>
        <v>1871.2923156137481</v>
      </c>
      <c r="L307" s="57">
        <f t="shared" si="168"/>
        <v>95.779642562635416</v>
      </c>
      <c r="M307" s="58">
        <f t="shared" si="150"/>
        <v>1967.0719581763835</v>
      </c>
      <c r="N307" s="56">
        <f t="shared" si="169"/>
        <v>0</v>
      </c>
      <c r="O307" s="57">
        <f t="shared" si="170"/>
        <v>0</v>
      </c>
      <c r="P307" s="57">
        <f t="shared" si="171"/>
        <v>0</v>
      </c>
      <c r="Q307" s="58">
        <f t="shared" si="151"/>
        <v>0</v>
      </c>
      <c r="R307" s="84">
        <f t="shared" si="172"/>
        <v>43949.79515982818</v>
      </c>
      <c r="S307" s="85">
        <f t="shared" si="173"/>
        <v>2870.630368398552</v>
      </c>
      <c r="T307" s="86">
        <f t="shared" si="152"/>
        <v>128.18690254949885</v>
      </c>
      <c r="U307" s="87">
        <f t="shared" si="174"/>
        <v>2998.8172709480509</v>
      </c>
      <c r="V307" s="84">
        <f t="shared" si="175"/>
        <v>0</v>
      </c>
      <c r="W307" s="85">
        <f t="shared" si="176"/>
        <v>0</v>
      </c>
      <c r="X307" s="86">
        <f t="shared" si="153"/>
        <v>0</v>
      </c>
      <c r="Y307" s="87">
        <f t="shared" si="177"/>
        <v>0</v>
      </c>
      <c r="Z307" s="101">
        <f t="shared" si="178"/>
        <v>0</v>
      </c>
      <c r="AA307" s="85">
        <f t="shared" si="179"/>
        <v>0</v>
      </c>
      <c r="AB307" s="86">
        <f t="shared" si="154"/>
        <v>0</v>
      </c>
      <c r="AC307" s="87">
        <f t="shared" si="180"/>
        <v>0</v>
      </c>
      <c r="AD307" s="132">
        <f t="shared" si="183"/>
        <v>0</v>
      </c>
      <c r="AE307" s="132">
        <f t="shared" si="155"/>
        <v>0</v>
      </c>
      <c r="AF307" s="132">
        <f t="shared" si="181"/>
        <v>0</v>
      </c>
      <c r="AG307" s="133">
        <f t="shared" si="156"/>
        <v>0</v>
      </c>
      <c r="AH307" s="124">
        <f t="shared" si="182"/>
        <v>0</v>
      </c>
      <c r="AI307" s="125">
        <f t="shared" si="157"/>
        <v>0</v>
      </c>
      <c r="AJ307" s="125">
        <v>0</v>
      </c>
      <c r="AK307" s="126">
        <f t="shared" si="158"/>
        <v>0</v>
      </c>
      <c r="AL307" s="22">
        <f t="shared" si="159"/>
        <v>93849.3245566962</v>
      </c>
      <c r="AM307" s="22">
        <f t="shared" si="159"/>
        <v>6143.9330591362777</v>
      </c>
      <c r="AN307" s="22">
        <f t="shared" si="159"/>
        <v>243.36837868787188</v>
      </c>
      <c r="AO307" s="23">
        <f t="shared" si="147"/>
        <v>6387.3014378241496</v>
      </c>
    </row>
    <row r="308" spans="1:41" x14ac:dyDescent="0.25">
      <c r="A308" s="7">
        <v>287</v>
      </c>
      <c r="B308" s="56">
        <f t="shared" si="160"/>
        <v>19763.626252953425</v>
      </c>
      <c r="C308" s="57">
        <f t="shared" si="161"/>
        <v>1403.2955513011748</v>
      </c>
      <c r="D308" s="57">
        <f t="shared" si="162"/>
        <v>18.116657398540639</v>
      </c>
      <c r="E308" s="58">
        <f t="shared" si="148"/>
        <v>1421.4122086997154</v>
      </c>
      <c r="F308" s="56">
        <f t="shared" si="163"/>
        <v>0</v>
      </c>
      <c r="G308" s="57">
        <f t="shared" si="164"/>
        <v>0</v>
      </c>
      <c r="H308" s="57">
        <f t="shared" si="165"/>
        <v>0</v>
      </c>
      <c r="I308" s="58">
        <f t="shared" si="149"/>
        <v>0</v>
      </c>
      <c r="J308" s="56">
        <f t="shared" si="166"/>
        <v>26862.600453176874</v>
      </c>
      <c r="K308" s="57">
        <f t="shared" si="167"/>
        <v>1877.5299566657939</v>
      </c>
      <c r="L308" s="57">
        <f t="shared" si="168"/>
        <v>89.542001510589586</v>
      </c>
      <c r="M308" s="58">
        <f t="shared" si="150"/>
        <v>1967.0719581763835</v>
      </c>
      <c r="N308" s="56">
        <f t="shared" si="169"/>
        <v>0</v>
      </c>
      <c r="O308" s="57">
        <f t="shared" si="170"/>
        <v>0</v>
      </c>
      <c r="P308" s="57">
        <f t="shared" si="171"/>
        <v>0</v>
      </c>
      <c r="Q308" s="58">
        <f t="shared" si="151"/>
        <v>0</v>
      </c>
      <c r="R308" s="84">
        <f t="shared" si="172"/>
        <v>41147.630066082012</v>
      </c>
      <c r="S308" s="85">
        <f t="shared" si="173"/>
        <v>2883.8013787068917</v>
      </c>
      <c r="T308" s="86">
        <f t="shared" si="152"/>
        <v>120.01392102607254</v>
      </c>
      <c r="U308" s="87">
        <f t="shared" si="174"/>
        <v>3003.8152997329644</v>
      </c>
      <c r="V308" s="84">
        <f t="shared" si="175"/>
        <v>0</v>
      </c>
      <c r="W308" s="85">
        <f t="shared" si="176"/>
        <v>0</v>
      </c>
      <c r="X308" s="86">
        <f t="shared" si="153"/>
        <v>0</v>
      </c>
      <c r="Y308" s="87">
        <f t="shared" si="177"/>
        <v>0</v>
      </c>
      <c r="Z308" s="101">
        <f t="shared" si="178"/>
        <v>0</v>
      </c>
      <c r="AA308" s="85">
        <f t="shared" si="179"/>
        <v>0</v>
      </c>
      <c r="AB308" s="86">
        <f t="shared" si="154"/>
        <v>0</v>
      </c>
      <c r="AC308" s="87">
        <f t="shared" si="180"/>
        <v>0</v>
      </c>
      <c r="AD308" s="132">
        <f t="shared" si="183"/>
        <v>0</v>
      </c>
      <c r="AE308" s="132">
        <f t="shared" si="155"/>
        <v>0</v>
      </c>
      <c r="AF308" s="132">
        <f t="shared" si="181"/>
        <v>0</v>
      </c>
      <c r="AG308" s="133">
        <f t="shared" si="156"/>
        <v>0</v>
      </c>
      <c r="AH308" s="124">
        <f t="shared" si="182"/>
        <v>0</v>
      </c>
      <c r="AI308" s="125">
        <f t="shared" si="157"/>
        <v>0</v>
      </c>
      <c r="AJ308" s="125">
        <v>0</v>
      </c>
      <c r="AK308" s="126">
        <f t="shared" si="158"/>
        <v>0</v>
      </c>
      <c r="AL308" s="22">
        <f t="shared" si="159"/>
        <v>87773.856772212312</v>
      </c>
      <c r="AM308" s="22">
        <f t="shared" si="159"/>
        <v>6164.626886673861</v>
      </c>
      <c r="AN308" s="22">
        <f t="shared" si="159"/>
        <v>227.67257993520275</v>
      </c>
      <c r="AO308" s="23">
        <f t="shared" si="147"/>
        <v>6392.2994666090635</v>
      </c>
    </row>
    <row r="309" spans="1:41" x14ac:dyDescent="0.25">
      <c r="A309" s="7">
        <v>288</v>
      </c>
      <c r="B309" s="56">
        <f t="shared" si="160"/>
        <v>18360.330701652252</v>
      </c>
      <c r="C309" s="57">
        <f t="shared" si="161"/>
        <v>1404.5819055565341</v>
      </c>
      <c r="D309" s="57">
        <f t="shared" si="162"/>
        <v>16.830303143181229</v>
      </c>
      <c r="E309" s="58">
        <f t="shared" si="148"/>
        <v>1421.4122086997154</v>
      </c>
      <c r="F309" s="56">
        <f t="shared" si="163"/>
        <v>0</v>
      </c>
      <c r="G309" s="57">
        <f t="shared" si="164"/>
        <v>0</v>
      </c>
      <c r="H309" s="57">
        <f t="shared" si="165"/>
        <v>0</v>
      </c>
      <c r="I309" s="58">
        <f t="shared" si="149"/>
        <v>0</v>
      </c>
      <c r="J309" s="56">
        <f t="shared" si="166"/>
        <v>24985.070496511082</v>
      </c>
      <c r="K309" s="57">
        <f t="shared" si="167"/>
        <v>1883.78838985468</v>
      </c>
      <c r="L309" s="57">
        <f t="shared" si="168"/>
        <v>83.283568321703612</v>
      </c>
      <c r="M309" s="58">
        <f t="shared" si="150"/>
        <v>1967.0719581763835</v>
      </c>
      <c r="N309" s="56">
        <f t="shared" si="169"/>
        <v>0</v>
      </c>
      <c r="O309" s="57">
        <f t="shared" si="170"/>
        <v>0</v>
      </c>
      <c r="P309" s="57">
        <f t="shared" si="171"/>
        <v>0</v>
      </c>
      <c r="Q309" s="58">
        <f t="shared" si="151"/>
        <v>0</v>
      </c>
      <c r="R309" s="84">
        <f t="shared" si="172"/>
        <v>38327.601735187411</v>
      </c>
      <c r="S309" s="85">
        <f t="shared" si="173"/>
        <v>2897.0328201715561</v>
      </c>
      <c r="T309" s="86">
        <f t="shared" si="152"/>
        <v>111.78883839429662</v>
      </c>
      <c r="U309" s="87">
        <f t="shared" si="174"/>
        <v>3008.8216585658529</v>
      </c>
      <c r="V309" s="84">
        <f t="shared" si="175"/>
        <v>0</v>
      </c>
      <c r="W309" s="85">
        <f t="shared" si="176"/>
        <v>0</v>
      </c>
      <c r="X309" s="86">
        <f t="shared" si="153"/>
        <v>0</v>
      </c>
      <c r="Y309" s="87">
        <f t="shared" si="177"/>
        <v>0</v>
      </c>
      <c r="Z309" s="101">
        <f t="shared" si="178"/>
        <v>0</v>
      </c>
      <c r="AA309" s="85">
        <f t="shared" si="179"/>
        <v>0</v>
      </c>
      <c r="AB309" s="86">
        <f t="shared" si="154"/>
        <v>0</v>
      </c>
      <c r="AC309" s="87">
        <f t="shared" si="180"/>
        <v>0</v>
      </c>
      <c r="AD309" s="132">
        <f t="shared" si="183"/>
        <v>0</v>
      </c>
      <c r="AE309" s="132">
        <f t="shared" si="155"/>
        <v>0</v>
      </c>
      <c r="AF309" s="132">
        <f t="shared" si="181"/>
        <v>0</v>
      </c>
      <c r="AG309" s="133">
        <f t="shared" si="156"/>
        <v>0</v>
      </c>
      <c r="AH309" s="124">
        <f t="shared" si="182"/>
        <v>0</v>
      </c>
      <c r="AI309" s="125">
        <f t="shared" si="157"/>
        <v>0</v>
      </c>
      <c r="AJ309" s="125">
        <v>0</v>
      </c>
      <c r="AK309" s="126">
        <f t="shared" si="158"/>
        <v>0</v>
      </c>
      <c r="AL309" s="22">
        <f t="shared" si="159"/>
        <v>81673.002933350741</v>
      </c>
      <c r="AM309" s="22">
        <f t="shared" si="159"/>
        <v>6185.4031155827706</v>
      </c>
      <c r="AN309" s="22">
        <f t="shared" si="159"/>
        <v>211.90270985918147</v>
      </c>
      <c r="AO309" s="23">
        <f t="shared" si="147"/>
        <v>6397.305825441952</v>
      </c>
    </row>
    <row r="310" spans="1:41" x14ac:dyDescent="0.25">
      <c r="A310" s="7">
        <v>289</v>
      </c>
      <c r="B310" s="56">
        <f t="shared" si="160"/>
        <v>16955.748796095719</v>
      </c>
      <c r="C310" s="57">
        <f t="shared" si="161"/>
        <v>1405.869438969961</v>
      </c>
      <c r="D310" s="57">
        <f t="shared" si="162"/>
        <v>15.542769729754408</v>
      </c>
      <c r="E310" s="58">
        <f t="shared" si="148"/>
        <v>1421.4122086997154</v>
      </c>
      <c r="F310" s="56">
        <f t="shared" si="163"/>
        <v>0</v>
      </c>
      <c r="G310" s="57">
        <f t="shared" si="164"/>
        <v>0</v>
      </c>
      <c r="H310" s="57">
        <f t="shared" si="165"/>
        <v>0</v>
      </c>
      <c r="I310" s="58">
        <f t="shared" si="149"/>
        <v>0</v>
      </c>
      <c r="J310" s="56">
        <f t="shared" si="166"/>
        <v>23101.282106656403</v>
      </c>
      <c r="K310" s="57">
        <f t="shared" si="167"/>
        <v>1890.0676844875288</v>
      </c>
      <c r="L310" s="57">
        <f t="shared" si="168"/>
        <v>77.004273688854681</v>
      </c>
      <c r="M310" s="58">
        <f t="shared" si="150"/>
        <v>1967.0719581763835</v>
      </c>
      <c r="N310" s="56">
        <f t="shared" si="169"/>
        <v>0</v>
      </c>
      <c r="O310" s="57">
        <f t="shared" si="170"/>
        <v>0</v>
      </c>
      <c r="P310" s="57">
        <f t="shared" si="171"/>
        <v>0</v>
      </c>
      <c r="Q310" s="58">
        <f t="shared" si="151"/>
        <v>0</v>
      </c>
      <c r="R310" s="84">
        <f t="shared" si="172"/>
        <v>35489.619863207554</v>
      </c>
      <c r="S310" s="85">
        <f t="shared" si="173"/>
        <v>2910.3249700624406</v>
      </c>
      <c r="T310" s="86">
        <f t="shared" si="152"/>
        <v>103.51139126768871</v>
      </c>
      <c r="U310" s="87">
        <f t="shared" si="174"/>
        <v>3013.8363613301294</v>
      </c>
      <c r="V310" s="84">
        <f t="shared" si="175"/>
        <v>0</v>
      </c>
      <c r="W310" s="85">
        <f t="shared" si="176"/>
        <v>0</v>
      </c>
      <c r="X310" s="86">
        <f t="shared" si="153"/>
        <v>0</v>
      </c>
      <c r="Y310" s="87">
        <f t="shared" si="177"/>
        <v>0</v>
      </c>
      <c r="Z310" s="101">
        <f t="shared" si="178"/>
        <v>0</v>
      </c>
      <c r="AA310" s="85">
        <f t="shared" si="179"/>
        <v>0</v>
      </c>
      <c r="AB310" s="86">
        <f t="shared" si="154"/>
        <v>0</v>
      </c>
      <c r="AC310" s="87">
        <f t="shared" si="180"/>
        <v>0</v>
      </c>
      <c r="AD310" s="132">
        <f t="shared" si="183"/>
        <v>0</v>
      </c>
      <c r="AE310" s="132">
        <f t="shared" si="155"/>
        <v>0</v>
      </c>
      <c r="AF310" s="132">
        <f t="shared" si="181"/>
        <v>0</v>
      </c>
      <c r="AG310" s="133">
        <f t="shared" si="156"/>
        <v>0</v>
      </c>
      <c r="AH310" s="124">
        <f t="shared" si="182"/>
        <v>0</v>
      </c>
      <c r="AI310" s="125">
        <f t="shared" si="157"/>
        <v>0</v>
      </c>
      <c r="AJ310" s="125">
        <v>0</v>
      </c>
      <c r="AK310" s="126">
        <f t="shared" si="158"/>
        <v>0</v>
      </c>
      <c r="AL310" s="22">
        <f t="shared" si="159"/>
        <v>75546.650765959668</v>
      </c>
      <c r="AM310" s="22">
        <f t="shared" si="159"/>
        <v>6206.2620935199302</v>
      </c>
      <c r="AN310" s="22">
        <f t="shared" si="159"/>
        <v>196.0584346862978</v>
      </c>
      <c r="AO310" s="23">
        <f t="shared" si="147"/>
        <v>6402.3205282062281</v>
      </c>
    </row>
    <row r="311" spans="1:41" x14ac:dyDescent="0.25">
      <c r="A311" s="7">
        <v>290</v>
      </c>
      <c r="B311" s="56">
        <f t="shared" si="160"/>
        <v>15549.879357125757</v>
      </c>
      <c r="C311" s="57">
        <f t="shared" si="161"/>
        <v>1407.1581526223501</v>
      </c>
      <c r="D311" s="57">
        <f t="shared" si="162"/>
        <v>14.254056077365277</v>
      </c>
      <c r="E311" s="58">
        <f t="shared" si="148"/>
        <v>1421.4122086997154</v>
      </c>
      <c r="F311" s="56">
        <f t="shared" si="163"/>
        <v>0</v>
      </c>
      <c r="G311" s="57">
        <f t="shared" si="164"/>
        <v>0</v>
      </c>
      <c r="H311" s="57">
        <f t="shared" si="165"/>
        <v>0</v>
      </c>
      <c r="I311" s="58">
        <f t="shared" si="149"/>
        <v>0</v>
      </c>
      <c r="J311" s="56">
        <f t="shared" si="166"/>
        <v>21211.214422168872</v>
      </c>
      <c r="K311" s="57">
        <f t="shared" si="167"/>
        <v>1896.3679101024873</v>
      </c>
      <c r="L311" s="57">
        <f t="shared" si="168"/>
        <v>70.704048073896246</v>
      </c>
      <c r="M311" s="58">
        <f t="shared" si="150"/>
        <v>1967.0719581763835</v>
      </c>
      <c r="N311" s="56">
        <f t="shared" si="169"/>
        <v>0</v>
      </c>
      <c r="O311" s="57">
        <f t="shared" si="170"/>
        <v>0</v>
      </c>
      <c r="P311" s="57">
        <f t="shared" si="171"/>
        <v>0</v>
      </c>
      <c r="Q311" s="58">
        <f t="shared" si="151"/>
        <v>0</v>
      </c>
      <c r="R311" s="84">
        <f t="shared" si="172"/>
        <v>32633.593717967022</v>
      </c>
      <c r="S311" s="85">
        <f t="shared" si="173"/>
        <v>2923.678106921609</v>
      </c>
      <c r="T311" s="86">
        <f t="shared" si="152"/>
        <v>95.181315010737151</v>
      </c>
      <c r="U311" s="87">
        <f t="shared" si="174"/>
        <v>3018.8594219323463</v>
      </c>
      <c r="V311" s="84">
        <f t="shared" si="175"/>
        <v>0</v>
      </c>
      <c r="W311" s="85">
        <f t="shared" si="176"/>
        <v>0</v>
      </c>
      <c r="X311" s="86">
        <f t="shared" si="153"/>
        <v>0</v>
      </c>
      <c r="Y311" s="87">
        <f t="shared" si="177"/>
        <v>0</v>
      </c>
      <c r="Z311" s="101">
        <f t="shared" si="178"/>
        <v>0</v>
      </c>
      <c r="AA311" s="85">
        <f t="shared" si="179"/>
        <v>0</v>
      </c>
      <c r="AB311" s="86">
        <f t="shared" si="154"/>
        <v>0</v>
      </c>
      <c r="AC311" s="87">
        <f t="shared" si="180"/>
        <v>0</v>
      </c>
      <c r="AD311" s="132">
        <f t="shared" si="183"/>
        <v>0</v>
      </c>
      <c r="AE311" s="132">
        <f t="shared" si="155"/>
        <v>0</v>
      </c>
      <c r="AF311" s="132">
        <f t="shared" si="181"/>
        <v>0</v>
      </c>
      <c r="AG311" s="133">
        <f t="shared" si="156"/>
        <v>0</v>
      </c>
      <c r="AH311" s="124">
        <f t="shared" si="182"/>
        <v>0</v>
      </c>
      <c r="AI311" s="125">
        <f t="shared" si="157"/>
        <v>0</v>
      </c>
      <c r="AJ311" s="125">
        <v>0</v>
      </c>
      <c r="AK311" s="126">
        <f t="shared" si="158"/>
        <v>0</v>
      </c>
      <c r="AL311" s="22">
        <f t="shared" si="159"/>
        <v>69394.68749726165</v>
      </c>
      <c r="AM311" s="22">
        <f t="shared" si="159"/>
        <v>6227.2041696464457</v>
      </c>
      <c r="AN311" s="22">
        <f t="shared" si="159"/>
        <v>180.13941916199866</v>
      </c>
      <c r="AO311" s="23">
        <f t="shared" si="147"/>
        <v>6407.3435888084459</v>
      </c>
    </row>
    <row r="312" spans="1:41" x14ac:dyDescent="0.25">
      <c r="A312" s="7">
        <v>291</v>
      </c>
      <c r="B312" s="56">
        <f t="shared" si="160"/>
        <v>14142.721204503407</v>
      </c>
      <c r="C312" s="57">
        <f t="shared" si="161"/>
        <v>1408.4480475955872</v>
      </c>
      <c r="D312" s="57">
        <f t="shared" si="162"/>
        <v>12.964161104128122</v>
      </c>
      <c r="E312" s="58">
        <f t="shared" si="148"/>
        <v>1421.4122086997154</v>
      </c>
      <c r="F312" s="56">
        <f t="shared" si="163"/>
        <v>0</v>
      </c>
      <c r="G312" s="57">
        <f t="shared" si="164"/>
        <v>0</v>
      </c>
      <c r="H312" s="57">
        <f t="shared" si="165"/>
        <v>0</v>
      </c>
      <c r="I312" s="58">
        <f t="shared" si="149"/>
        <v>0</v>
      </c>
      <c r="J312" s="56">
        <f t="shared" si="166"/>
        <v>19314.846512066386</v>
      </c>
      <c r="K312" s="57">
        <f t="shared" si="167"/>
        <v>1902.6891364694957</v>
      </c>
      <c r="L312" s="57">
        <f t="shared" si="168"/>
        <v>64.382821706887952</v>
      </c>
      <c r="M312" s="58">
        <f t="shared" si="150"/>
        <v>1967.0719581763835</v>
      </c>
      <c r="N312" s="56">
        <f t="shared" si="169"/>
        <v>0</v>
      </c>
      <c r="O312" s="57">
        <f t="shared" si="170"/>
        <v>0</v>
      </c>
      <c r="P312" s="57">
        <f t="shared" si="171"/>
        <v>0</v>
      </c>
      <c r="Q312" s="58">
        <f t="shared" si="151"/>
        <v>0</v>
      </c>
      <c r="R312" s="84">
        <f t="shared" si="172"/>
        <v>29759.432137063824</v>
      </c>
      <c r="S312" s="85">
        <f t="shared" si="173"/>
        <v>2937.0925105691308</v>
      </c>
      <c r="T312" s="86">
        <f t="shared" si="152"/>
        <v>86.798343733102826</v>
      </c>
      <c r="U312" s="87">
        <f t="shared" si="174"/>
        <v>3023.8908543022335</v>
      </c>
      <c r="V312" s="84">
        <f t="shared" si="175"/>
        <v>0</v>
      </c>
      <c r="W312" s="85">
        <f t="shared" si="176"/>
        <v>0</v>
      </c>
      <c r="X312" s="86">
        <f t="shared" si="153"/>
        <v>0</v>
      </c>
      <c r="Y312" s="87">
        <f t="shared" si="177"/>
        <v>0</v>
      </c>
      <c r="Z312" s="101">
        <f t="shared" si="178"/>
        <v>0</v>
      </c>
      <c r="AA312" s="85">
        <f t="shared" si="179"/>
        <v>0</v>
      </c>
      <c r="AB312" s="86">
        <f t="shared" si="154"/>
        <v>0</v>
      </c>
      <c r="AC312" s="87">
        <f t="shared" si="180"/>
        <v>0</v>
      </c>
      <c r="AD312" s="132">
        <f t="shared" si="183"/>
        <v>0</v>
      </c>
      <c r="AE312" s="132">
        <f t="shared" si="155"/>
        <v>0</v>
      </c>
      <c r="AF312" s="132">
        <f t="shared" si="181"/>
        <v>0</v>
      </c>
      <c r="AG312" s="133">
        <f t="shared" si="156"/>
        <v>0</v>
      </c>
      <c r="AH312" s="124">
        <f t="shared" si="182"/>
        <v>0</v>
      </c>
      <c r="AI312" s="125">
        <f t="shared" si="157"/>
        <v>0</v>
      </c>
      <c r="AJ312" s="125">
        <v>0</v>
      </c>
      <c r="AK312" s="126">
        <f t="shared" si="158"/>
        <v>0</v>
      </c>
      <c r="AL312" s="22">
        <f t="shared" si="159"/>
        <v>63216.999853633621</v>
      </c>
      <c r="AM312" s="22">
        <f t="shared" si="159"/>
        <v>6248.229694634214</v>
      </c>
      <c r="AN312" s="22">
        <f t="shared" si="159"/>
        <v>164.14532654411892</v>
      </c>
      <c r="AO312" s="23">
        <f t="shared" si="147"/>
        <v>6412.3750211783326</v>
      </c>
    </row>
    <row r="313" spans="1:41" x14ac:dyDescent="0.25">
      <c r="A313" s="7">
        <v>292</v>
      </c>
      <c r="B313" s="56">
        <f t="shared" si="160"/>
        <v>12734.273156907819</v>
      </c>
      <c r="C313" s="57">
        <f t="shared" si="161"/>
        <v>1409.7391249725499</v>
      </c>
      <c r="D313" s="57">
        <f t="shared" si="162"/>
        <v>11.673083727165499</v>
      </c>
      <c r="E313" s="58">
        <f t="shared" si="148"/>
        <v>1421.4122086997154</v>
      </c>
      <c r="F313" s="56">
        <f t="shared" si="163"/>
        <v>0</v>
      </c>
      <c r="G313" s="57">
        <f t="shared" si="164"/>
        <v>0</v>
      </c>
      <c r="H313" s="57">
        <f t="shared" si="165"/>
        <v>0</v>
      </c>
      <c r="I313" s="58">
        <f t="shared" si="149"/>
        <v>0</v>
      </c>
      <c r="J313" s="56">
        <f t="shared" si="166"/>
        <v>17412.157375596889</v>
      </c>
      <c r="K313" s="57">
        <f t="shared" si="167"/>
        <v>1909.0314335910605</v>
      </c>
      <c r="L313" s="57">
        <f t="shared" si="168"/>
        <v>58.04052458532297</v>
      </c>
      <c r="M313" s="58">
        <f t="shared" si="150"/>
        <v>1967.0719581763835</v>
      </c>
      <c r="N313" s="56">
        <f t="shared" si="169"/>
        <v>0</v>
      </c>
      <c r="O313" s="57">
        <f t="shared" si="170"/>
        <v>0</v>
      </c>
      <c r="P313" s="57">
        <f t="shared" si="171"/>
        <v>0</v>
      </c>
      <c r="Q313" s="58">
        <f t="shared" si="151"/>
        <v>0</v>
      </c>
      <c r="R313" s="84">
        <f t="shared" si="172"/>
        <v>26867.043525872185</v>
      </c>
      <c r="S313" s="85">
        <f t="shared" si="173"/>
        <v>2950.5684621089435</v>
      </c>
      <c r="T313" s="86">
        <f t="shared" si="152"/>
        <v>78.362210283793871</v>
      </c>
      <c r="U313" s="87">
        <f t="shared" si="174"/>
        <v>3028.9306723927375</v>
      </c>
      <c r="V313" s="84">
        <f t="shared" si="175"/>
        <v>0</v>
      </c>
      <c r="W313" s="85">
        <f t="shared" si="176"/>
        <v>0</v>
      </c>
      <c r="X313" s="86">
        <f t="shared" si="153"/>
        <v>0</v>
      </c>
      <c r="Y313" s="87">
        <f t="shared" si="177"/>
        <v>0</v>
      </c>
      <c r="Z313" s="101">
        <f t="shared" si="178"/>
        <v>0</v>
      </c>
      <c r="AA313" s="85">
        <f t="shared" si="179"/>
        <v>0</v>
      </c>
      <c r="AB313" s="86">
        <f t="shared" si="154"/>
        <v>0</v>
      </c>
      <c r="AC313" s="87">
        <f t="shared" si="180"/>
        <v>0</v>
      </c>
      <c r="AD313" s="132">
        <f t="shared" si="183"/>
        <v>0</v>
      </c>
      <c r="AE313" s="132">
        <f t="shared" si="155"/>
        <v>0</v>
      </c>
      <c r="AF313" s="132">
        <f t="shared" si="181"/>
        <v>0</v>
      </c>
      <c r="AG313" s="133">
        <f t="shared" si="156"/>
        <v>0</v>
      </c>
      <c r="AH313" s="124">
        <f t="shared" si="182"/>
        <v>0</v>
      </c>
      <c r="AI313" s="125">
        <f t="shared" si="157"/>
        <v>0</v>
      </c>
      <c r="AJ313" s="125">
        <v>0</v>
      </c>
      <c r="AK313" s="126">
        <f t="shared" si="158"/>
        <v>0</v>
      </c>
      <c r="AL313" s="22">
        <f t="shared" si="159"/>
        <v>57013.474058376894</v>
      </c>
      <c r="AM313" s="22">
        <f t="shared" si="159"/>
        <v>6269.3390206725544</v>
      </c>
      <c r="AN313" s="22">
        <f t="shared" si="159"/>
        <v>148.07581859628235</v>
      </c>
      <c r="AO313" s="23">
        <f t="shared" si="147"/>
        <v>6417.4148392688367</v>
      </c>
    </row>
    <row r="314" spans="1:41" x14ac:dyDescent="0.25">
      <c r="A314" s="7">
        <v>293</v>
      </c>
      <c r="B314" s="56">
        <f t="shared" si="160"/>
        <v>11324.534031935269</v>
      </c>
      <c r="C314" s="57">
        <f t="shared" si="161"/>
        <v>1411.031385837108</v>
      </c>
      <c r="D314" s="57">
        <f t="shared" si="162"/>
        <v>10.38082286260733</v>
      </c>
      <c r="E314" s="58">
        <f t="shared" si="148"/>
        <v>1421.4122086997154</v>
      </c>
      <c r="F314" s="56">
        <f t="shared" si="163"/>
        <v>0</v>
      </c>
      <c r="G314" s="57">
        <f t="shared" si="164"/>
        <v>0</v>
      </c>
      <c r="H314" s="57">
        <f t="shared" si="165"/>
        <v>0</v>
      </c>
      <c r="I314" s="58">
        <f t="shared" si="149"/>
        <v>0</v>
      </c>
      <c r="J314" s="56">
        <f t="shared" si="166"/>
        <v>15503.125942005829</v>
      </c>
      <c r="K314" s="57">
        <f t="shared" si="167"/>
        <v>1915.3948717030307</v>
      </c>
      <c r="L314" s="57">
        <f t="shared" si="168"/>
        <v>51.677086473352766</v>
      </c>
      <c r="M314" s="58">
        <f t="shared" si="150"/>
        <v>1967.0719581763835</v>
      </c>
      <c r="N314" s="56">
        <f t="shared" si="169"/>
        <v>0</v>
      </c>
      <c r="O314" s="57">
        <f t="shared" si="170"/>
        <v>0</v>
      </c>
      <c r="P314" s="57">
        <f t="shared" si="171"/>
        <v>0</v>
      </c>
      <c r="Q314" s="58">
        <f t="shared" si="151"/>
        <v>0</v>
      </c>
      <c r="R314" s="84">
        <f t="shared" si="172"/>
        <v>23956.335855536181</v>
      </c>
      <c r="S314" s="85">
        <f t="shared" si="173"/>
        <v>2964.1062439347452</v>
      </c>
      <c r="T314" s="86">
        <f t="shared" si="152"/>
        <v>69.872646245313859</v>
      </c>
      <c r="U314" s="87">
        <f t="shared" si="174"/>
        <v>3033.9788901800589</v>
      </c>
      <c r="V314" s="84">
        <f t="shared" si="175"/>
        <v>0</v>
      </c>
      <c r="W314" s="85">
        <f t="shared" si="176"/>
        <v>0</v>
      </c>
      <c r="X314" s="86">
        <f t="shared" si="153"/>
        <v>0</v>
      </c>
      <c r="Y314" s="87">
        <f t="shared" si="177"/>
        <v>0</v>
      </c>
      <c r="Z314" s="101">
        <f t="shared" si="178"/>
        <v>0</v>
      </c>
      <c r="AA314" s="85">
        <f t="shared" si="179"/>
        <v>0</v>
      </c>
      <c r="AB314" s="86">
        <f t="shared" si="154"/>
        <v>0</v>
      </c>
      <c r="AC314" s="87">
        <f t="shared" si="180"/>
        <v>0</v>
      </c>
      <c r="AD314" s="132">
        <f t="shared" si="183"/>
        <v>0</v>
      </c>
      <c r="AE314" s="132">
        <f t="shared" si="155"/>
        <v>0</v>
      </c>
      <c r="AF314" s="132">
        <f t="shared" si="181"/>
        <v>0</v>
      </c>
      <c r="AG314" s="133">
        <f t="shared" si="156"/>
        <v>0</v>
      </c>
      <c r="AH314" s="124">
        <f t="shared" si="182"/>
        <v>0</v>
      </c>
      <c r="AI314" s="125">
        <f t="shared" si="157"/>
        <v>0</v>
      </c>
      <c r="AJ314" s="125">
        <v>0</v>
      </c>
      <c r="AK314" s="126">
        <f t="shared" si="158"/>
        <v>0</v>
      </c>
      <c r="AL314" s="22">
        <f t="shared" si="159"/>
        <v>50783.99582947728</v>
      </c>
      <c r="AM314" s="22">
        <f t="shared" si="159"/>
        <v>6290.5325014748842</v>
      </c>
      <c r="AN314" s="22">
        <f t="shared" si="159"/>
        <v>131.93055558127395</v>
      </c>
      <c r="AO314" s="23">
        <f t="shared" si="147"/>
        <v>6422.4630570561585</v>
      </c>
    </row>
    <row r="315" spans="1:41" x14ac:dyDescent="0.25">
      <c r="A315" s="7">
        <v>294</v>
      </c>
      <c r="B315" s="56">
        <f t="shared" si="160"/>
        <v>9913.5026460981608</v>
      </c>
      <c r="C315" s="57">
        <f t="shared" si="161"/>
        <v>1412.3248312741255</v>
      </c>
      <c r="D315" s="57">
        <f t="shared" si="162"/>
        <v>9.0873774255899811</v>
      </c>
      <c r="E315" s="58">
        <f t="shared" si="148"/>
        <v>1421.4122086997154</v>
      </c>
      <c r="F315" s="56">
        <f t="shared" si="163"/>
        <v>0</v>
      </c>
      <c r="G315" s="57">
        <f t="shared" si="164"/>
        <v>0</v>
      </c>
      <c r="H315" s="57">
        <f t="shared" si="165"/>
        <v>0</v>
      </c>
      <c r="I315" s="58">
        <f t="shared" si="149"/>
        <v>0</v>
      </c>
      <c r="J315" s="56">
        <f t="shared" si="166"/>
        <v>13587.731070302798</v>
      </c>
      <c r="K315" s="57">
        <f t="shared" si="167"/>
        <v>1921.7795212753742</v>
      </c>
      <c r="L315" s="57">
        <f t="shared" si="168"/>
        <v>45.292436901009332</v>
      </c>
      <c r="M315" s="58">
        <f t="shared" si="150"/>
        <v>1967.0719581763835</v>
      </c>
      <c r="N315" s="56">
        <f t="shared" si="169"/>
        <v>0</v>
      </c>
      <c r="O315" s="57">
        <f t="shared" si="170"/>
        <v>0</v>
      </c>
      <c r="P315" s="57">
        <f t="shared" si="171"/>
        <v>0</v>
      </c>
      <c r="Q315" s="58">
        <f t="shared" si="151"/>
        <v>0</v>
      </c>
      <c r="R315" s="84">
        <f t="shared" si="172"/>
        <v>21027.216660954105</v>
      </c>
      <c r="S315" s="85">
        <f t="shared" si="173"/>
        <v>2977.7061397359098</v>
      </c>
      <c r="T315" s="86">
        <f t="shared" si="152"/>
        <v>61.329381927782812</v>
      </c>
      <c r="U315" s="87">
        <f t="shared" si="174"/>
        <v>3039.0355216636926</v>
      </c>
      <c r="V315" s="84">
        <f t="shared" si="175"/>
        <v>0</v>
      </c>
      <c r="W315" s="85">
        <f t="shared" si="176"/>
        <v>0</v>
      </c>
      <c r="X315" s="86">
        <f t="shared" si="153"/>
        <v>0</v>
      </c>
      <c r="Y315" s="87">
        <f t="shared" si="177"/>
        <v>0</v>
      </c>
      <c r="Z315" s="101">
        <f t="shared" si="178"/>
        <v>0</v>
      </c>
      <c r="AA315" s="85">
        <f t="shared" si="179"/>
        <v>0</v>
      </c>
      <c r="AB315" s="86">
        <f t="shared" si="154"/>
        <v>0</v>
      </c>
      <c r="AC315" s="87">
        <f t="shared" si="180"/>
        <v>0</v>
      </c>
      <c r="AD315" s="132">
        <f t="shared" si="183"/>
        <v>0</v>
      </c>
      <c r="AE315" s="132">
        <f t="shared" si="155"/>
        <v>0</v>
      </c>
      <c r="AF315" s="132">
        <f t="shared" si="181"/>
        <v>0</v>
      </c>
      <c r="AG315" s="133">
        <f t="shared" si="156"/>
        <v>0</v>
      </c>
      <c r="AH315" s="124">
        <f t="shared" si="182"/>
        <v>0</v>
      </c>
      <c r="AI315" s="125">
        <f t="shared" si="157"/>
        <v>0</v>
      </c>
      <c r="AJ315" s="125">
        <v>0</v>
      </c>
      <c r="AK315" s="126">
        <f t="shared" si="158"/>
        <v>0</v>
      </c>
      <c r="AL315" s="22">
        <f t="shared" si="159"/>
        <v>44528.450377355068</v>
      </c>
      <c r="AM315" s="22">
        <f t="shared" si="159"/>
        <v>6311.8104922854091</v>
      </c>
      <c r="AN315" s="22">
        <f t="shared" si="159"/>
        <v>115.70919625438214</v>
      </c>
      <c r="AO315" s="23">
        <f t="shared" si="147"/>
        <v>6427.5196885397918</v>
      </c>
    </row>
    <row r="316" spans="1:41" x14ac:dyDescent="0.25">
      <c r="A316" s="7">
        <v>295</v>
      </c>
      <c r="B316" s="56">
        <f t="shared" si="160"/>
        <v>8501.1778148240355</v>
      </c>
      <c r="C316" s="57">
        <f t="shared" si="161"/>
        <v>1413.6194623694601</v>
      </c>
      <c r="D316" s="57">
        <f t="shared" si="162"/>
        <v>7.7927463302553655</v>
      </c>
      <c r="E316" s="58">
        <f t="shared" si="148"/>
        <v>1421.4122086997154</v>
      </c>
      <c r="F316" s="56">
        <f t="shared" si="163"/>
        <v>0</v>
      </c>
      <c r="G316" s="57">
        <f t="shared" si="164"/>
        <v>0</v>
      </c>
      <c r="H316" s="57">
        <f t="shared" si="165"/>
        <v>0</v>
      </c>
      <c r="I316" s="58">
        <f t="shared" si="149"/>
        <v>0</v>
      </c>
      <c r="J316" s="56">
        <f t="shared" si="166"/>
        <v>11665.951549027424</v>
      </c>
      <c r="K316" s="57">
        <f t="shared" si="167"/>
        <v>1928.1854530129588</v>
      </c>
      <c r="L316" s="57">
        <f t="shared" si="168"/>
        <v>38.886505163424751</v>
      </c>
      <c r="M316" s="58">
        <f t="shared" si="150"/>
        <v>1967.0719581763835</v>
      </c>
      <c r="N316" s="56">
        <f t="shared" si="169"/>
        <v>0</v>
      </c>
      <c r="O316" s="57">
        <f t="shared" si="170"/>
        <v>0</v>
      </c>
      <c r="P316" s="57">
        <f t="shared" si="171"/>
        <v>0</v>
      </c>
      <c r="Q316" s="58">
        <f t="shared" si="151"/>
        <v>0</v>
      </c>
      <c r="R316" s="84">
        <f t="shared" si="172"/>
        <v>18079.593038753559</v>
      </c>
      <c r="S316" s="85">
        <f t="shared" si="173"/>
        <v>2991.3684345034344</v>
      </c>
      <c r="T316" s="86">
        <f t="shared" si="152"/>
        <v>52.732146363031219</v>
      </c>
      <c r="U316" s="87">
        <f t="shared" si="174"/>
        <v>3044.1005808664654</v>
      </c>
      <c r="V316" s="84">
        <f t="shared" si="175"/>
        <v>0</v>
      </c>
      <c r="W316" s="85">
        <f t="shared" si="176"/>
        <v>0</v>
      </c>
      <c r="X316" s="86">
        <f t="shared" si="153"/>
        <v>0</v>
      </c>
      <c r="Y316" s="87">
        <f t="shared" si="177"/>
        <v>0</v>
      </c>
      <c r="Z316" s="101">
        <f t="shared" si="178"/>
        <v>0</v>
      </c>
      <c r="AA316" s="85">
        <f t="shared" si="179"/>
        <v>0</v>
      </c>
      <c r="AB316" s="86">
        <f t="shared" si="154"/>
        <v>0</v>
      </c>
      <c r="AC316" s="87">
        <f t="shared" si="180"/>
        <v>0</v>
      </c>
      <c r="AD316" s="132">
        <f t="shared" si="183"/>
        <v>0</v>
      </c>
      <c r="AE316" s="132">
        <f t="shared" si="155"/>
        <v>0</v>
      </c>
      <c r="AF316" s="132">
        <f t="shared" si="181"/>
        <v>0</v>
      </c>
      <c r="AG316" s="133">
        <f t="shared" si="156"/>
        <v>0</v>
      </c>
      <c r="AH316" s="124">
        <f t="shared" si="182"/>
        <v>0</v>
      </c>
      <c r="AI316" s="125">
        <f t="shared" si="157"/>
        <v>0</v>
      </c>
      <c r="AJ316" s="125">
        <v>0</v>
      </c>
      <c r="AK316" s="126">
        <f t="shared" si="158"/>
        <v>0</v>
      </c>
      <c r="AL316" s="22">
        <f t="shared" si="159"/>
        <v>38246.722402605024</v>
      </c>
      <c r="AM316" s="22">
        <f t="shared" si="159"/>
        <v>6333.173349885853</v>
      </c>
      <c r="AN316" s="22">
        <f t="shared" si="159"/>
        <v>99.411397856711332</v>
      </c>
      <c r="AO316" s="23">
        <f t="shared" si="147"/>
        <v>6432.584747742565</v>
      </c>
    </row>
    <row r="317" spans="1:41" x14ac:dyDescent="0.25">
      <c r="A317" s="7">
        <v>296</v>
      </c>
      <c r="B317" s="56">
        <f t="shared" si="160"/>
        <v>7087.5583524545755</v>
      </c>
      <c r="C317" s="57">
        <f t="shared" si="161"/>
        <v>1414.9152802099654</v>
      </c>
      <c r="D317" s="57">
        <f t="shared" si="162"/>
        <v>6.4969284897500277</v>
      </c>
      <c r="E317" s="58">
        <f t="shared" si="148"/>
        <v>1421.4122086997154</v>
      </c>
      <c r="F317" s="56">
        <f t="shared" si="163"/>
        <v>0</v>
      </c>
      <c r="G317" s="57">
        <f t="shared" si="164"/>
        <v>0</v>
      </c>
      <c r="H317" s="57">
        <f t="shared" si="165"/>
        <v>0</v>
      </c>
      <c r="I317" s="58">
        <f t="shared" si="149"/>
        <v>0</v>
      </c>
      <c r="J317" s="56">
        <f t="shared" si="166"/>
        <v>9737.7660960144658</v>
      </c>
      <c r="K317" s="57">
        <f t="shared" si="167"/>
        <v>1934.6127378563353</v>
      </c>
      <c r="L317" s="57">
        <f t="shared" si="168"/>
        <v>32.459220320048225</v>
      </c>
      <c r="M317" s="58">
        <f t="shared" si="150"/>
        <v>1967.0719581763835</v>
      </c>
      <c r="N317" s="56">
        <f t="shared" si="169"/>
        <v>0</v>
      </c>
      <c r="O317" s="57">
        <f t="shared" si="170"/>
        <v>0</v>
      </c>
      <c r="P317" s="57">
        <f t="shared" si="171"/>
        <v>0</v>
      </c>
      <c r="Q317" s="58">
        <f t="shared" si="151"/>
        <v>0</v>
      </c>
      <c r="R317" s="84">
        <f t="shared" si="172"/>
        <v>15113.371645257208</v>
      </c>
      <c r="S317" s="85">
        <f t="shared" si="173"/>
        <v>3005.0934145359092</v>
      </c>
      <c r="T317" s="86">
        <f t="shared" si="152"/>
        <v>44.08066729866686</v>
      </c>
      <c r="U317" s="87">
        <f t="shared" si="174"/>
        <v>3049.1740818345761</v>
      </c>
      <c r="V317" s="84">
        <f t="shared" si="175"/>
        <v>0</v>
      </c>
      <c r="W317" s="85">
        <f t="shared" si="176"/>
        <v>0</v>
      </c>
      <c r="X317" s="86">
        <f t="shared" si="153"/>
        <v>0</v>
      </c>
      <c r="Y317" s="87">
        <f t="shared" si="177"/>
        <v>0</v>
      </c>
      <c r="Z317" s="101">
        <f t="shared" si="178"/>
        <v>0</v>
      </c>
      <c r="AA317" s="85">
        <f t="shared" si="179"/>
        <v>0</v>
      </c>
      <c r="AB317" s="86">
        <f t="shared" si="154"/>
        <v>0</v>
      </c>
      <c r="AC317" s="87">
        <f t="shared" si="180"/>
        <v>0</v>
      </c>
      <c r="AD317" s="132">
        <f t="shared" si="183"/>
        <v>0</v>
      </c>
      <c r="AE317" s="132">
        <f t="shared" si="155"/>
        <v>0</v>
      </c>
      <c r="AF317" s="132">
        <f t="shared" si="181"/>
        <v>0</v>
      </c>
      <c r="AG317" s="133">
        <f t="shared" si="156"/>
        <v>0</v>
      </c>
      <c r="AH317" s="124">
        <f t="shared" si="182"/>
        <v>0</v>
      </c>
      <c r="AI317" s="125">
        <f t="shared" si="157"/>
        <v>0</v>
      </c>
      <c r="AJ317" s="125">
        <v>0</v>
      </c>
      <c r="AK317" s="126">
        <f t="shared" si="158"/>
        <v>0</v>
      </c>
      <c r="AL317" s="22">
        <f t="shared" si="159"/>
        <v>31938.696093726248</v>
      </c>
      <c r="AM317" s="22">
        <f t="shared" si="159"/>
        <v>6354.62143260221</v>
      </c>
      <c r="AN317" s="22">
        <f t="shared" si="159"/>
        <v>83.036816108465104</v>
      </c>
      <c r="AO317" s="23">
        <f t="shared" si="147"/>
        <v>6437.6582487106753</v>
      </c>
    </row>
    <row r="318" spans="1:41" x14ac:dyDescent="0.25">
      <c r="A318" s="7">
        <v>297</v>
      </c>
      <c r="B318" s="56">
        <f t="shared" si="160"/>
        <v>5672.6430722446103</v>
      </c>
      <c r="C318" s="57">
        <f t="shared" si="161"/>
        <v>1416.2122858834912</v>
      </c>
      <c r="D318" s="57">
        <f t="shared" si="162"/>
        <v>5.1999228162242259</v>
      </c>
      <c r="E318" s="58">
        <f t="shared" si="148"/>
        <v>1421.4122086997154</v>
      </c>
      <c r="F318" s="56">
        <f t="shared" si="163"/>
        <v>0</v>
      </c>
      <c r="G318" s="57">
        <f t="shared" si="164"/>
        <v>0</v>
      </c>
      <c r="H318" s="57">
        <f t="shared" si="165"/>
        <v>0</v>
      </c>
      <c r="I318" s="58">
        <f t="shared" si="149"/>
        <v>0</v>
      </c>
      <c r="J318" s="56">
        <f t="shared" si="166"/>
        <v>7803.1533581581307</v>
      </c>
      <c r="K318" s="57">
        <f t="shared" si="167"/>
        <v>1941.0614469825232</v>
      </c>
      <c r="L318" s="57">
        <f t="shared" si="168"/>
        <v>26.010511193860438</v>
      </c>
      <c r="M318" s="58">
        <f t="shared" si="150"/>
        <v>1967.0719581763835</v>
      </c>
      <c r="N318" s="56">
        <f t="shared" si="169"/>
        <v>0</v>
      </c>
      <c r="O318" s="57">
        <f t="shared" si="170"/>
        <v>0</v>
      </c>
      <c r="P318" s="57">
        <f t="shared" si="171"/>
        <v>0</v>
      </c>
      <c r="Q318" s="58">
        <f t="shared" si="151"/>
        <v>0</v>
      </c>
      <c r="R318" s="84">
        <f t="shared" si="172"/>
        <v>12128.458694439167</v>
      </c>
      <c r="S318" s="85">
        <f t="shared" si="173"/>
        <v>3018.8813674455196</v>
      </c>
      <c r="T318" s="86">
        <f t="shared" si="152"/>
        <v>35.374671192114235</v>
      </c>
      <c r="U318" s="87">
        <f t="shared" si="174"/>
        <v>3054.256038637634</v>
      </c>
      <c r="V318" s="84">
        <f t="shared" si="175"/>
        <v>0</v>
      </c>
      <c r="W318" s="85">
        <f t="shared" si="176"/>
        <v>0</v>
      </c>
      <c r="X318" s="86">
        <f t="shared" si="153"/>
        <v>0</v>
      </c>
      <c r="Y318" s="87">
        <f t="shared" si="177"/>
        <v>0</v>
      </c>
      <c r="Z318" s="101">
        <f t="shared" si="178"/>
        <v>0</v>
      </c>
      <c r="AA318" s="85">
        <f t="shared" si="179"/>
        <v>0</v>
      </c>
      <c r="AB318" s="86">
        <f t="shared" si="154"/>
        <v>0</v>
      </c>
      <c r="AC318" s="87">
        <f t="shared" si="180"/>
        <v>0</v>
      </c>
      <c r="AD318" s="132">
        <f t="shared" si="183"/>
        <v>0</v>
      </c>
      <c r="AE318" s="132">
        <f t="shared" si="155"/>
        <v>0</v>
      </c>
      <c r="AF318" s="132">
        <f t="shared" si="181"/>
        <v>0</v>
      </c>
      <c r="AG318" s="133">
        <f t="shared" si="156"/>
        <v>0</v>
      </c>
      <c r="AH318" s="124">
        <f t="shared" si="182"/>
        <v>0</v>
      </c>
      <c r="AI318" s="125">
        <f t="shared" si="157"/>
        <v>0</v>
      </c>
      <c r="AJ318" s="125">
        <v>0</v>
      </c>
      <c r="AK318" s="126">
        <f t="shared" si="158"/>
        <v>0</v>
      </c>
      <c r="AL318" s="22">
        <f t="shared" si="159"/>
        <v>25604.255124841908</v>
      </c>
      <c r="AM318" s="22">
        <f t="shared" si="159"/>
        <v>6376.1551003115337</v>
      </c>
      <c r="AN318" s="22">
        <f t="shared" si="159"/>
        <v>66.585105202198903</v>
      </c>
      <c r="AO318" s="23">
        <f t="shared" si="147"/>
        <v>6442.7402055137336</v>
      </c>
    </row>
    <row r="319" spans="1:41" x14ac:dyDescent="0.25">
      <c r="A319" s="7">
        <v>298</v>
      </c>
      <c r="B319" s="56">
        <f t="shared" si="160"/>
        <v>4256.4307863611193</v>
      </c>
      <c r="C319" s="57">
        <f t="shared" si="161"/>
        <v>1417.5104804788843</v>
      </c>
      <c r="D319" s="57">
        <f t="shared" si="162"/>
        <v>3.9017282208310258</v>
      </c>
      <c r="E319" s="58">
        <f t="shared" si="148"/>
        <v>1421.4122086997154</v>
      </c>
      <c r="F319" s="56">
        <f t="shared" si="163"/>
        <v>0</v>
      </c>
      <c r="G319" s="57">
        <f t="shared" si="164"/>
        <v>0</v>
      </c>
      <c r="H319" s="57">
        <f t="shared" si="165"/>
        <v>0</v>
      </c>
      <c r="I319" s="58">
        <f t="shared" si="149"/>
        <v>0</v>
      </c>
      <c r="J319" s="56">
        <f t="shared" si="166"/>
        <v>5862.0919111756075</v>
      </c>
      <c r="K319" s="57">
        <f t="shared" si="167"/>
        <v>1947.5316518057982</v>
      </c>
      <c r="L319" s="57">
        <f t="shared" si="168"/>
        <v>19.540306370585359</v>
      </c>
      <c r="M319" s="58">
        <f t="shared" si="150"/>
        <v>1967.0719581763835</v>
      </c>
      <c r="N319" s="56">
        <f t="shared" si="169"/>
        <v>0</v>
      </c>
      <c r="O319" s="57">
        <f t="shared" si="170"/>
        <v>0</v>
      </c>
      <c r="P319" s="57">
        <f t="shared" si="171"/>
        <v>0</v>
      </c>
      <c r="Q319" s="58">
        <f t="shared" si="151"/>
        <v>0</v>
      </c>
      <c r="R319" s="84">
        <f t="shared" si="172"/>
        <v>9124.7599558719703</v>
      </c>
      <c r="S319" s="85">
        <f t="shared" si="173"/>
        <v>3032.7325821640702</v>
      </c>
      <c r="T319" s="86">
        <f t="shared" si="152"/>
        <v>26.613883204626582</v>
      </c>
      <c r="U319" s="87">
        <f t="shared" si="174"/>
        <v>3059.346465368697</v>
      </c>
      <c r="V319" s="84">
        <f t="shared" si="175"/>
        <v>0</v>
      </c>
      <c r="W319" s="85">
        <f t="shared" si="176"/>
        <v>0</v>
      </c>
      <c r="X319" s="86">
        <f t="shared" si="153"/>
        <v>0</v>
      </c>
      <c r="Y319" s="87">
        <f t="shared" si="177"/>
        <v>0</v>
      </c>
      <c r="Z319" s="101">
        <f t="shared" si="178"/>
        <v>0</v>
      </c>
      <c r="AA319" s="85">
        <f t="shared" si="179"/>
        <v>0</v>
      </c>
      <c r="AB319" s="86">
        <f t="shared" si="154"/>
        <v>0</v>
      </c>
      <c r="AC319" s="87">
        <f t="shared" si="180"/>
        <v>0</v>
      </c>
      <c r="AD319" s="132">
        <f t="shared" si="183"/>
        <v>0</v>
      </c>
      <c r="AE319" s="132">
        <f t="shared" si="155"/>
        <v>0</v>
      </c>
      <c r="AF319" s="132">
        <f t="shared" si="181"/>
        <v>0</v>
      </c>
      <c r="AG319" s="133">
        <f t="shared" si="156"/>
        <v>0</v>
      </c>
      <c r="AH319" s="124">
        <f t="shared" si="182"/>
        <v>0</v>
      </c>
      <c r="AI319" s="125">
        <f t="shared" si="157"/>
        <v>0</v>
      </c>
      <c r="AJ319" s="125">
        <v>0</v>
      </c>
      <c r="AK319" s="126">
        <f t="shared" si="158"/>
        <v>0</v>
      </c>
      <c r="AL319" s="22">
        <f t="shared" si="159"/>
        <v>19243.282653408696</v>
      </c>
      <c r="AM319" s="22">
        <f t="shared" si="159"/>
        <v>6397.774714448753</v>
      </c>
      <c r="AN319" s="22">
        <f t="shared" si="159"/>
        <v>50.055917796042962</v>
      </c>
      <c r="AO319" s="23">
        <f t="shared" si="147"/>
        <v>6447.8306322447961</v>
      </c>
    </row>
    <row r="320" spans="1:41" x14ac:dyDescent="0.25">
      <c r="A320" s="7">
        <v>299</v>
      </c>
      <c r="B320" s="56">
        <f t="shared" si="160"/>
        <v>2838.920305882235</v>
      </c>
      <c r="C320" s="57">
        <f t="shared" si="161"/>
        <v>1418.8098650859899</v>
      </c>
      <c r="D320" s="57">
        <f t="shared" si="162"/>
        <v>2.6023436137253819</v>
      </c>
      <c r="E320" s="58">
        <f t="shared" si="148"/>
        <v>1421.4122086997154</v>
      </c>
      <c r="F320" s="56">
        <f t="shared" si="163"/>
        <v>0</v>
      </c>
      <c r="G320" s="57">
        <f t="shared" si="164"/>
        <v>0</v>
      </c>
      <c r="H320" s="57">
        <f t="shared" si="165"/>
        <v>0</v>
      </c>
      <c r="I320" s="58">
        <f t="shared" si="149"/>
        <v>0</v>
      </c>
      <c r="J320" s="56">
        <f t="shared" si="166"/>
        <v>3914.5602593698095</v>
      </c>
      <c r="K320" s="57">
        <f t="shared" si="167"/>
        <v>1954.0234239784841</v>
      </c>
      <c r="L320" s="57">
        <f t="shared" si="168"/>
        <v>13.048534197899366</v>
      </c>
      <c r="M320" s="58">
        <f t="shared" si="150"/>
        <v>1967.0719581763835</v>
      </c>
      <c r="N320" s="56">
        <f t="shared" si="169"/>
        <v>0</v>
      </c>
      <c r="O320" s="57">
        <f t="shared" si="170"/>
        <v>0</v>
      </c>
      <c r="P320" s="57">
        <f t="shared" si="171"/>
        <v>0</v>
      </c>
      <c r="Q320" s="58">
        <f t="shared" si="151"/>
        <v>0</v>
      </c>
      <c r="R320" s="84">
        <f t="shared" si="172"/>
        <v>6102.1807526640805</v>
      </c>
      <c r="S320" s="85">
        <f t="shared" si="173"/>
        <v>3046.6473489490413</v>
      </c>
      <c r="T320" s="86">
        <f t="shared" si="152"/>
        <v>17.798027195270237</v>
      </c>
      <c r="U320" s="87">
        <f t="shared" si="174"/>
        <v>3064.4453761443115</v>
      </c>
      <c r="V320" s="84">
        <f t="shared" si="175"/>
        <v>0</v>
      </c>
      <c r="W320" s="85">
        <f t="shared" si="176"/>
        <v>0</v>
      </c>
      <c r="X320" s="86">
        <f t="shared" si="153"/>
        <v>0</v>
      </c>
      <c r="Y320" s="87">
        <f t="shared" si="177"/>
        <v>0</v>
      </c>
      <c r="Z320" s="101">
        <f t="shared" si="178"/>
        <v>0</v>
      </c>
      <c r="AA320" s="85">
        <f t="shared" si="179"/>
        <v>0</v>
      </c>
      <c r="AB320" s="86">
        <f t="shared" si="154"/>
        <v>0</v>
      </c>
      <c r="AC320" s="87">
        <f t="shared" si="180"/>
        <v>0</v>
      </c>
      <c r="AD320" s="132">
        <f t="shared" si="183"/>
        <v>0</v>
      </c>
      <c r="AE320" s="132">
        <f t="shared" si="155"/>
        <v>0</v>
      </c>
      <c r="AF320" s="132">
        <f t="shared" si="181"/>
        <v>0</v>
      </c>
      <c r="AG320" s="133">
        <f t="shared" si="156"/>
        <v>0</v>
      </c>
      <c r="AH320" s="124">
        <f t="shared" si="182"/>
        <v>0</v>
      </c>
      <c r="AI320" s="125">
        <f t="shared" si="157"/>
        <v>0</v>
      </c>
      <c r="AJ320" s="125">
        <v>0</v>
      </c>
      <c r="AK320" s="126">
        <f t="shared" si="158"/>
        <v>0</v>
      </c>
      <c r="AL320" s="22">
        <f t="shared" si="159"/>
        <v>12855.661317916125</v>
      </c>
      <c r="AM320" s="22">
        <f t="shared" si="159"/>
        <v>6419.480638013516</v>
      </c>
      <c r="AN320" s="22">
        <f t="shared" si="159"/>
        <v>33.448905006894989</v>
      </c>
      <c r="AO320" s="23">
        <f t="shared" si="147"/>
        <v>6452.9295430204111</v>
      </c>
    </row>
    <row r="321" spans="1:41" x14ac:dyDescent="0.25">
      <c r="A321" s="7">
        <v>300</v>
      </c>
      <c r="B321" s="56">
        <f t="shared" si="160"/>
        <v>1420.110440796245</v>
      </c>
      <c r="C321" s="57">
        <f t="shared" si="161"/>
        <v>1420.1104407956523</v>
      </c>
      <c r="D321" s="57">
        <f t="shared" si="162"/>
        <v>1.3017679040632246</v>
      </c>
      <c r="E321" s="58">
        <f t="shared" si="148"/>
        <v>1421.4122086997154</v>
      </c>
      <c r="F321" s="56">
        <f t="shared" si="163"/>
        <v>0</v>
      </c>
      <c r="G321" s="57">
        <f t="shared" si="164"/>
        <v>0</v>
      </c>
      <c r="H321" s="57">
        <f t="shared" si="165"/>
        <v>0</v>
      </c>
      <c r="I321" s="58">
        <f t="shared" si="149"/>
        <v>0</v>
      </c>
      <c r="J321" s="56">
        <f t="shared" si="166"/>
        <v>1960.5368353913254</v>
      </c>
      <c r="K321" s="57">
        <f t="shared" si="167"/>
        <v>1960.5368353917459</v>
      </c>
      <c r="L321" s="57">
        <f t="shared" si="168"/>
        <v>6.5351227846377515</v>
      </c>
      <c r="M321" s="58">
        <f t="shared" si="150"/>
        <v>1967.0719581763835</v>
      </c>
      <c r="N321" s="56">
        <f t="shared" si="169"/>
        <v>0</v>
      </c>
      <c r="O321" s="57">
        <f t="shared" si="170"/>
        <v>0</v>
      </c>
      <c r="P321" s="57">
        <f t="shared" si="171"/>
        <v>0</v>
      </c>
      <c r="Q321" s="58">
        <f t="shared" si="151"/>
        <v>0</v>
      </c>
      <c r="R321" s="84">
        <f t="shared" si="172"/>
        <v>3060.6259593878976</v>
      </c>
      <c r="S321" s="85">
        <f t="shared" si="173"/>
        <v>3060.6259593896707</v>
      </c>
      <c r="T321" s="86">
        <f t="shared" si="152"/>
        <v>8.9268257148813692</v>
      </c>
      <c r="U321" s="87">
        <f t="shared" si="174"/>
        <v>3069.5527851045522</v>
      </c>
      <c r="V321" s="84">
        <f t="shared" si="175"/>
        <v>0</v>
      </c>
      <c r="W321" s="85">
        <f t="shared" si="176"/>
        <v>0</v>
      </c>
      <c r="X321" s="86">
        <f t="shared" si="153"/>
        <v>0</v>
      </c>
      <c r="Y321" s="87">
        <f t="shared" si="177"/>
        <v>0</v>
      </c>
      <c r="Z321" s="101">
        <f t="shared" si="178"/>
        <v>0</v>
      </c>
      <c r="AA321" s="85">
        <f t="shared" si="179"/>
        <v>0</v>
      </c>
      <c r="AB321" s="86">
        <f t="shared" si="154"/>
        <v>0</v>
      </c>
      <c r="AC321" s="87">
        <f t="shared" si="180"/>
        <v>0</v>
      </c>
      <c r="AD321" s="132">
        <f t="shared" si="183"/>
        <v>0</v>
      </c>
      <c r="AE321" s="132">
        <f t="shared" si="155"/>
        <v>0</v>
      </c>
      <c r="AF321" s="132">
        <f t="shared" si="181"/>
        <v>0</v>
      </c>
      <c r="AG321" s="133">
        <f t="shared" si="156"/>
        <v>0</v>
      </c>
      <c r="AH321" s="124">
        <f t="shared" si="182"/>
        <v>0</v>
      </c>
      <c r="AI321" s="125">
        <f t="shared" si="157"/>
        <v>0</v>
      </c>
      <c r="AJ321" s="125">
        <v>0</v>
      </c>
      <c r="AK321" s="126">
        <f t="shared" si="158"/>
        <v>0</v>
      </c>
      <c r="AL321" s="22">
        <f t="shared" si="159"/>
        <v>6441.2732355754679</v>
      </c>
      <c r="AM321" s="22">
        <f t="shared" si="159"/>
        <v>6441.2732355770695</v>
      </c>
      <c r="AN321" s="22">
        <f t="shared" si="159"/>
        <v>16.763716403582343</v>
      </c>
      <c r="AO321" s="23">
        <f t="shared" si="147"/>
        <v>6458.0369519806518</v>
      </c>
    </row>
    <row r="322" spans="1:41" x14ac:dyDescent="0.25">
      <c r="A322" s="7">
        <v>301</v>
      </c>
      <c r="B322" s="56">
        <f t="shared" si="160"/>
        <v>5.9276317188050598E-10</v>
      </c>
      <c r="C322" s="57">
        <f t="shared" si="161"/>
        <v>-5.4336624089046377E-13</v>
      </c>
      <c r="D322" s="57">
        <f t="shared" si="162"/>
        <v>5.4336624089046377E-13</v>
      </c>
      <c r="E322" s="58">
        <f t="shared" si="148"/>
        <v>0</v>
      </c>
      <c r="F322" s="56">
        <f t="shared" si="163"/>
        <v>0</v>
      </c>
      <c r="G322" s="57">
        <f t="shared" si="164"/>
        <v>0</v>
      </c>
      <c r="H322" s="57">
        <f t="shared" si="165"/>
        <v>0</v>
      </c>
      <c r="I322" s="58">
        <f t="shared" si="149"/>
        <v>0</v>
      </c>
      <c r="J322" s="56">
        <f t="shared" si="166"/>
        <v>-4.2041392589453608E-10</v>
      </c>
      <c r="K322" s="57">
        <f t="shared" si="167"/>
        <v>1.4013797529817871E-12</v>
      </c>
      <c r="L322" s="57">
        <f t="shared" si="168"/>
        <v>-1.4013797529817871E-12</v>
      </c>
      <c r="M322" s="58">
        <f t="shared" si="150"/>
        <v>0</v>
      </c>
      <c r="N322" s="56">
        <f t="shared" si="169"/>
        <v>0</v>
      </c>
      <c r="O322" s="57">
        <f t="shared" si="170"/>
        <v>0</v>
      </c>
      <c r="P322" s="57">
        <f t="shared" si="171"/>
        <v>0</v>
      </c>
      <c r="Q322" s="58">
        <f t="shared" si="151"/>
        <v>0</v>
      </c>
      <c r="R322" s="84">
        <f t="shared" si="172"/>
        <v>-1.7760150209748342E-9</v>
      </c>
      <c r="S322" s="85">
        <f t="shared" si="173"/>
        <v>0</v>
      </c>
      <c r="T322" s="86">
        <f t="shared" si="152"/>
        <v>-5.1800438111765999E-12</v>
      </c>
      <c r="U322" s="87">
        <f t="shared" si="174"/>
        <v>0</v>
      </c>
      <c r="V322" s="84">
        <f t="shared" si="175"/>
        <v>0</v>
      </c>
      <c r="W322" s="85">
        <f t="shared" si="176"/>
        <v>0</v>
      </c>
      <c r="X322" s="86">
        <f t="shared" si="153"/>
        <v>0</v>
      </c>
      <c r="Y322" s="87">
        <f t="shared" si="177"/>
        <v>0</v>
      </c>
      <c r="Z322" s="101">
        <f t="shared" si="178"/>
        <v>0</v>
      </c>
      <c r="AA322" s="85">
        <f t="shared" si="179"/>
        <v>0</v>
      </c>
      <c r="AB322" s="86">
        <f t="shared" si="154"/>
        <v>0</v>
      </c>
      <c r="AC322" s="87">
        <f t="shared" si="180"/>
        <v>0</v>
      </c>
      <c r="AD322" s="132">
        <f t="shared" si="183"/>
        <v>0</v>
      </c>
      <c r="AE322" s="132">
        <f t="shared" si="155"/>
        <v>0</v>
      </c>
      <c r="AF322" s="132">
        <f t="shared" si="181"/>
        <v>0</v>
      </c>
      <c r="AG322" s="133">
        <f t="shared" si="156"/>
        <v>0</v>
      </c>
      <c r="AH322" s="124">
        <f t="shared" si="182"/>
        <v>0</v>
      </c>
      <c r="AI322" s="125">
        <f t="shared" si="157"/>
        <v>0</v>
      </c>
      <c r="AJ322" s="125">
        <v>0</v>
      </c>
      <c r="AK322" s="126">
        <f t="shared" si="158"/>
        <v>0</v>
      </c>
      <c r="AL322" s="22">
        <f t="shared" si="159"/>
        <v>-1.6036657749888643E-9</v>
      </c>
      <c r="AM322" s="22">
        <f t="shared" si="159"/>
        <v>8.580135120913233E-13</v>
      </c>
      <c r="AN322" s="22">
        <f t="shared" si="159"/>
        <v>-6.0380573232679233E-12</v>
      </c>
      <c r="AO322" s="23">
        <f t="shared" si="147"/>
        <v>0</v>
      </c>
    </row>
    <row r="323" spans="1:41" x14ac:dyDescent="0.25">
      <c r="A323" s="7">
        <v>302</v>
      </c>
      <c r="B323" s="56">
        <f t="shared" si="160"/>
        <v>5.933065381213964E-10</v>
      </c>
      <c r="C323" s="57">
        <f t="shared" si="161"/>
        <v>-5.4386432661128002E-13</v>
      </c>
      <c r="D323" s="57">
        <f t="shared" si="162"/>
        <v>5.4386432661128002E-13</v>
      </c>
      <c r="E323" s="58">
        <f t="shared" si="148"/>
        <v>0</v>
      </c>
      <c r="F323" s="56">
        <f t="shared" si="163"/>
        <v>0</v>
      </c>
      <c r="G323" s="57">
        <f t="shared" si="164"/>
        <v>0</v>
      </c>
      <c r="H323" s="57">
        <f t="shared" si="165"/>
        <v>0</v>
      </c>
      <c r="I323" s="58">
        <f t="shared" si="149"/>
        <v>0</v>
      </c>
      <c r="J323" s="56">
        <f t="shared" si="166"/>
        <v>-4.2181530564751788E-10</v>
      </c>
      <c r="K323" s="57">
        <f t="shared" si="167"/>
        <v>1.4060510188250596E-12</v>
      </c>
      <c r="L323" s="57">
        <f t="shared" si="168"/>
        <v>-1.4060510188250596E-12</v>
      </c>
      <c r="M323" s="58">
        <f t="shared" si="150"/>
        <v>0</v>
      </c>
      <c r="N323" s="56">
        <f t="shared" si="169"/>
        <v>0</v>
      </c>
      <c r="O323" s="57">
        <f t="shared" si="170"/>
        <v>0</v>
      </c>
      <c r="P323" s="57">
        <f t="shared" si="171"/>
        <v>0</v>
      </c>
      <c r="Q323" s="58">
        <f t="shared" si="151"/>
        <v>0</v>
      </c>
      <c r="R323" s="84">
        <f t="shared" si="172"/>
        <v>-1.7789750460097923E-9</v>
      </c>
      <c r="S323" s="85">
        <f t="shared" si="173"/>
        <v>0</v>
      </c>
      <c r="T323" s="86">
        <f t="shared" si="152"/>
        <v>-5.1886772175285607E-12</v>
      </c>
      <c r="U323" s="87">
        <f t="shared" si="174"/>
        <v>0</v>
      </c>
      <c r="V323" s="84">
        <f t="shared" si="175"/>
        <v>0</v>
      </c>
      <c r="W323" s="85">
        <f t="shared" si="176"/>
        <v>0</v>
      </c>
      <c r="X323" s="86">
        <f t="shared" si="153"/>
        <v>0</v>
      </c>
      <c r="Y323" s="87">
        <f t="shared" si="177"/>
        <v>0</v>
      </c>
      <c r="Z323" s="101">
        <f t="shared" si="178"/>
        <v>0</v>
      </c>
      <c r="AA323" s="85">
        <f t="shared" si="179"/>
        <v>0</v>
      </c>
      <c r="AB323" s="86">
        <f t="shared" si="154"/>
        <v>0</v>
      </c>
      <c r="AC323" s="87">
        <f t="shared" si="180"/>
        <v>0</v>
      </c>
      <c r="AD323" s="132">
        <f t="shared" si="183"/>
        <v>0</v>
      </c>
      <c r="AE323" s="132">
        <f t="shared" si="155"/>
        <v>0</v>
      </c>
      <c r="AF323" s="132">
        <f t="shared" si="181"/>
        <v>0</v>
      </c>
      <c r="AG323" s="133">
        <f t="shared" si="156"/>
        <v>0</v>
      </c>
      <c r="AH323" s="124">
        <f t="shared" si="182"/>
        <v>0</v>
      </c>
      <c r="AI323" s="125">
        <f t="shared" si="157"/>
        <v>0</v>
      </c>
      <c r="AJ323" s="125">
        <v>0</v>
      </c>
      <c r="AK323" s="126">
        <f t="shared" si="158"/>
        <v>0</v>
      </c>
      <c r="AL323" s="22">
        <f t="shared" si="159"/>
        <v>-1.6074838135359137E-9</v>
      </c>
      <c r="AM323" s="22">
        <f t="shared" si="159"/>
        <v>8.6218669221377959E-13</v>
      </c>
      <c r="AN323" s="22">
        <f t="shared" si="159"/>
        <v>-6.0508639097423399E-12</v>
      </c>
      <c r="AO323" s="23">
        <f t="shared" si="147"/>
        <v>0</v>
      </c>
    </row>
    <row r="324" spans="1:41" x14ac:dyDescent="0.25">
      <c r="A324" s="7">
        <v>303</v>
      </c>
      <c r="B324" s="56">
        <f t="shared" si="160"/>
        <v>5.9385040244800772E-10</v>
      </c>
      <c r="C324" s="57">
        <f t="shared" si="161"/>
        <v>-5.4436286891067373E-13</v>
      </c>
      <c r="D324" s="57">
        <f t="shared" si="162"/>
        <v>5.4436286891067373E-13</v>
      </c>
      <c r="E324" s="58">
        <f t="shared" si="148"/>
        <v>0</v>
      </c>
      <c r="F324" s="56">
        <f t="shared" si="163"/>
        <v>0</v>
      </c>
      <c r="G324" s="57">
        <f t="shared" si="164"/>
        <v>0</v>
      </c>
      <c r="H324" s="57">
        <f t="shared" si="165"/>
        <v>0</v>
      </c>
      <c r="I324" s="58">
        <f t="shared" si="149"/>
        <v>0</v>
      </c>
      <c r="J324" s="56">
        <f t="shared" si="166"/>
        <v>-4.2322135666634294E-10</v>
      </c>
      <c r="K324" s="57">
        <f t="shared" si="167"/>
        <v>1.4107378555544765E-12</v>
      </c>
      <c r="L324" s="57">
        <f t="shared" si="168"/>
        <v>-1.4107378555544765E-12</v>
      </c>
      <c r="M324" s="58">
        <f t="shared" si="150"/>
        <v>0</v>
      </c>
      <c r="N324" s="56">
        <f t="shared" si="169"/>
        <v>0</v>
      </c>
      <c r="O324" s="57">
        <f t="shared" si="170"/>
        <v>0</v>
      </c>
      <c r="P324" s="57">
        <f t="shared" si="171"/>
        <v>0</v>
      </c>
      <c r="Q324" s="58">
        <f t="shared" si="151"/>
        <v>0</v>
      </c>
      <c r="R324" s="84">
        <f t="shared" si="172"/>
        <v>-1.7819400044198086E-9</v>
      </c>
      <c r="S324" s="85">
        <f t="shared" si="173"/>
        <v>0</v>
      </c>
      <c r="T324" s="86">
        <f t="shared" si="152"/>
        <v>-5.1973250128911082E-12</v>
      </c>
      <c r="U324" s="87">
        <f t="shared" si="174"/>
        <v>0</v>
      </c>
      <c r="V324" s="84">
        <f t="shared" si="175"/>
        <v>0</v>
      </c>
      <c r="W324" s="85">
        <f t="shared" si="176"/>
        <v>0</v>
      </c>
      <c r="X324" s="86">
        <f t="shared" si="153"/>
        <v>0</v>
      </c>
      <c r="Y324" s="87">
        <f t="shared" si="177"/>
        <v>0</v>
      </c>
      <c r="Z324" s="101">
        <f t="shared" si="178"/>
        <v>0</v>
      </c>
      <c r="AA324" s="85">
        <f t="shared" si="179"/>
        <v>0</v>
      </c>
      <c r="AB324" s="86">
        <f t="shared" si="154"/>
        <v>0</v>
      </c>
      <c r="AC324" s="87">
        <f t="shared" si="180"/>
        <v>0</v>
      </c>
      <c r="AD324" s="132">
        <f t="shared" si="183"/>
        <v>0</v>
      </c>
      <c r="AE324" s="132">
        <f t="shared" si="155"/>
        <v>0</v>
      </c>
      <c r="AF324" s="132">
        <f t="shared" si="181"/>
        <v>0</v>
      </c>
      <c r="AG324" s="133">
        <f t="shared" si="156"/>
        <v>0</v>
      </c>
      <c r="AH324" s="124">
        <f t="shared" si="182"/>
        <v>0</v>
      </c>
      <c r="AI324" s="125">
        <f t="shared" si="157"/>
        <v>0</v>
      </c>
      <c r="AJ324" s="125">
        <v>0</v>
      </c>
      <c r="AK324" s="126">
        <f t="shared" si="158"/>
        <v>0</v>
      </c>
      <c r="AL324" s="22">
        <f t="shared" si="159"/>
        <v>-1.6113109586381437E-9</v>
      </c>
      <c r="AM324" s="22">
        <f t="shared" si="159"/>
        <v>8.6637498664380276E-13</v>
      </c>
      <c r="AN324" s="22">
        <f t="shared" si="159"/>
        <v>-6.0636999995349109E-12</v>
      </c>
      <c r="AO324" s="23">
        <f t="shared" si="147"/>
        <v>0</v>
      </c>
    </row>
    <row r="325" spans="1:41" x14ac:dyDescent="0.25">
      <c r="A325" s="7">
        <v>304</v>
      </c>
      <c r="B325" s="56">
        <f t="shared" si="160"/>
        <v>5.9439476531691841E-10</v>
      </c>
      <c r="C325" s="57">
        <f t="shared" si="161"/>
        <v>-5.4486186820717517E-13</v>
      </c>
      <c r="D325" s="57">
        <f t="shared" si="162"/>
        <v>5.4486186820717517E-13</v>
      </c>
      <c r="E325" s="58">
        <f t="shared" si="148"/>
        <v>0</v>
      </c>
      <c r="F325" s="56">
        <f t="shared" si="163"/>
        <v>0</v>
      </c>
      <c r="G325" s="57">
        <f t="shared" si="164"/>
        <v>0</v>
      </c>
      <c r="H325" s="57">
        <f t="shared" si="165"/>
        <v>0</v>
      </c>
      <c r="I325" s="58">
        <f t="shared" si="149"/>
        <v>0</v>
      </c>
      <c r="J325" s="56">
        <f t="shared" si="166"/>
        <v>-4.246320945218974E-10</v>
      </c>
      <c r="K325" s="57">
        <f t="shared" si="167"/>
        <v>1.4154403150729914E-12</v>
      </c>
      <c r="L325" s="57">
        <f t="shared" si="168"/>
        <v>-1.4154403150729914E-12</v>
      </c>
      <c r="M325" s="58">
        <f t="shared" si="150"/>
        <v>0</v>
      </c>
      <c r="N325" s="56">
        <f t="shared" si="169"/>
        <v>0</v>
      </c>
      <c r="O325" s="57">
        <f t="shared" si="170"/>
        <v>0</v>
      </c>
      <c r="P325" s="57">
        <f t="shared" si="171"/>
        <v>0</v>
      </c>
      <c r="Q325" s="58">
        <f t="shared" si="151"/>
        <v>0</v>
      </c>
      <c r="R325" s="84">
        <f t="shared" si="172"/>
        <v>-1.784909904427175E-9</v>
      </c>
      <c r="S325" s="85">
        <f t="shared" si="173"/>
        <v>0</v>
      </c>
      <c r="T325" s="86">
        <f t="shared" si="152"/>
        <v>-5.2059872212459274E-12</v>
      </c>
      <c r="U325" s="87">
        <f t="shared" si="174"/>
        <v>0</v>
      </c>
      <c r="V325" s="84">
        <f t="shared" si="175"/>
        <v>0</v>
      </c>
      <c r="W325" s="85">
        <f t="shared" si="176"/>
        <v>0</v>
      </c>
      <c r="X325" s="86">
        <f t="shared" si="153"/>
        <v>0</v>
      </c>
      <c r="Y325" s="87">
        <f t="shared" si="177"/>
        <v>0</v>
      </c>
      <c r="Z325" s="101">
        <f t="shared" si="178"/>
        <v>0</v>
      </c>
      <c r="AA325" s="85">
        <f t="shared" si="179"/>
        <v>0</v>
      </c>
      <c r="AB325" s="86">
        <f t="shared" si="154"/>
        <v>0</v>
      </c>
      <c r="AC325" s="87">
        <f t="shared" si="180"/>
        <v>0</v>
      </c>
      <c r="AD325" s="132">
        <f t="shared" si="183"/>
        <v>0</v>
      </c>
      <c r="AE325" s="132">
        <f t="shared" si="155"/>
        <v>0</v>
      </c>
      <c r="AF325" s="132">
        <f t="shared" si="181"/>
        <v>0</v>
      </c>
      <c r="AG325" s="133">
        <f t="shared" si="156"/>
        <v>0</v>
      </c>
      <c r="AH325" s="124">
        <f t="shared" si="182"/>
        <v>0</v>
      </c>
      <c r="AI325" s="125">
        <f t="shared" si="157"/>
        <v>0</v>
      </c>
      <c r="AJ325" s="125">
        <v>0</v>
      </c>
      <c r="AK325" s="126">
        <f t="shared" si="158"/>
        <v>0</v>
      </c>
      <c r="AL325" s="22">
        <f t="shared" si="159"/>
        <v>-1.615147233632154E-9</v>
      </c>
      <c r="AM325" s="22">
        <f t="shared" si="159"/>
        <v>8.7057844686581622E-13</v>
      </c>
      <c r="AN325" s="22">
        <f t="shared" si="159"/>
        <v>-6.0765656681117437E-12</v>
      </c>
      <c r="AO325" s="23">
        <f t="shared" si="147"/>
        <v>0</v>
      </c>
    </row>
    <row r="326" spans="1:41" x14ac:dyDescent="0.25">
      <c r="A326" s="7">
        <v>305</v>
      </c>
      <c r="B326" s="56">
        <f t="shared" si="160"/>
        <v>5.9493962718512559E-10</v>
      </c>
      <c r="C326" s="57">
        <f t="shared" si="161"/>
        <v>-5.4536132491969842E-13</v>
      </c>
      <c r="D326" s="57">
        <f t="shared" si="162"/>
        <v>5.4536132491969842E-13</v>
      </c>
      <c r="E326" s="58">
        <f t="shared" si="148"/>
        <v>0</v>
      </c>
      <c r="F326" s="56">
        <f t="shared" si="163"/>
        <v>0</v>
      </c>
      <c r="G326" s="57">
        <f t="shared" si="164"/>
        <v>0</v>
      </c>
      <c r="H326" s="57">
        <f t="shared" si="165"/>
        <v>0</v>
      </c>
      <c r="I326" s="58">
        <f t="shared" si="149"/>
        <v>0</v>
      </c>
      <c r="J326" s="56">
        <f t="shared" si="166"/>
        <v>-4.2604753483697038E-10</v>
      </c>
      <c r="K326" s="57">
        <f t="shared" si="167"/>
        <v>1.420158449456568E-12</v>
      </c>
      <c r="L326" s="57">
        <f t="shared" si="168"/>
        <v>-1.420158449456568E-12</v>
      </c>
      <c r="M326" s="58">
        <f t="shared" si="150"/>
        <v>0</v>
      </c>
      <c r="N326" s="56">
        <f t="shared" si="169"/>
        <v>0</v>
      </c>
      <c r="O326" s="57">
        <f t="shared" si="170"/>
        <v>0</v>
      </c>
      <c r="P326" s="57">
        <f t="shared" si="171"/>
        <v>0</v>
      </c>
      <c r="Q326" s="58">
        <f t="shared" si="151"/>
        <v>0</v>
      </c>
      <c r="R326" s="84">
        <f t="shared" si="172"/>
        <v>-1.7878847542678871E-9</v>
      </c>
      <c r="S326" s="85">
        <f t="shared" si="173"/>
        <v>0</v>
      </c>
      <c r="T326" s="86">
        <f t="shared" si="152"/>
        <v>-5.2146638666146711E-12</v>
      </c>
      <c r="U326" s="87">
        <f t="shared" si="174"/>
        <v>0</v>
      </c>
      <c r="V326" s="84">
        <f t="shared" si="175"/>
        <v>0</v>
      </c>
      <c r="W326" s="85">
        <f t="shared" si="176"/>
        <v>0</v>
      </c>
      <c r="X326" s="86">
        <f t="shared" si="153"/>
        <v>0</v>
      </c>
      <c r="Y326" s="87">
        <f t="shared" si="177"/>
        <v>0</v>
      </c>
      <c r="Z326" s="101">
        <f t="shared" si="178"/>
        <v>0</v>
      </c>
      <c r="AA326" s="85">
        <f t="shared" si="179"/>
        <v>0</v>
      </c>
      <c r="AB326" s="86">
        <f t="shared" si="154"/>
        <v>0</v>
      </c>
      <c r="AC326" s="87">
        <f t="shared" si="180"/>
        <v>0</v>
      </c>
      <c r="AD326" s="132">
        <f t="shared" si="183"/>
        <v>0</v>
      </c>
      <c r="AE326" s="132">
        <f t="shared" si="155"/>
        <v>0</v>
      </c>
      <c r="AF326" s="132">
        <f t="shared" si="181"/>
        <v>0</v>
      </c>
      <c r="AG326" s="133">
        <f t="shared" si="156"/>
        <v>0</v>
      </c>
      <c r="AH326" s="124">
        <f t="shared" si="182"/>
        <v>0</v>
      </c>
      <c r="AI326" s="125">
        <f t="shared" si="157"/>
        <v>0</v>
      </c>
      <c r="AJ326" s="125">
        <v>0</v>
      </c>
      <c r="AK326" s="126">
        <f t="shared" si="158"/>
        <v>0</v>
      </c>
      <c r="AL326" s="22">
        <f t="shared" si="159"/>
        <v>-1.6189926619197318E-9</v>
      </c>
      <c r="AM326" s="22">
        <f t="shared" si="159"/>
        <v>8.7479712453686956E-13</v>
      </c>
      <c r="AN326" s="22">
        <f t="shared" si="159"/>
        <v>-6.0894609911515407E-12</v>
      </c>
      <c r="AO326" s="23">
        <f t="shared" si="147"/>
        <v>0</v>
      </c>
    </row>
    <row r="327" spans="1:41" x14ac:dyDescent="0.25">
      <c r="A327" s="7">
        <v>306</v>
      </c>
      <c r="B327" s="56">
        <f t="shared" si="160"/>
        <v>5.9548498851004526E-10</v>
      </c>
      <c r="C327" s="57">
        <f t="shared" si="161"/>
        <v>-5.4586123946754144E-13</v>
      </c>
      <c r="D327" s="57">
        <f t="shared" si="162"/>
        <v>5.4586123946754144E-13</v>
      </c>
      <c r="E327" s="58">
        <f t="shared" si="148"/>
        <v>0</v>
      </c>
      <c r="F327" s="56">
        <f t="shared" si="163"/>
        <v>0</v>
      </c>
      <c r="G327" s="57">
        <f t="shared" si="164"/>
        <v>0</v>
      </c>
      <c r="H327" s="57">
        <f t="shared" si="165"/>
        <v>0</v>
      </c>
      <c r="I327" s="58">
        <f t="shared" si="149"/>
        <v>0</v>
      </c>
      <c r="J327" s="56">
        <f t="shared" si="166"/>
        <v>-4.2746769328642696E-10</v>
      </c>
      <c r="K327" s="57">
        <f t="shared" si="167"/>
        <v>1.4248923109547567E-12</v>
      </c>
      <c r="L327" s="57">
        <f t="shared" si="168"/>
        <v>-1.4248923109547567E-12</v>
      </c>
      <c r="M327" s="58">
        <f t="shared" si="150"/>
        <v>0</v>
      </c>
      <c r="N327" s="56">
        <f t="shared" si="169"/>
        <v>0</v>
      </c>
      <c r="O327" s="57">
        <f t="shared" si="170"/>
        <v>0</v>
      </c>
      <c r="P327" s="57">
        <f t="shared" si="171"/>
        <v>0</v>
      </c>
      <c r="Q327" s="58">
        <f t="shared" si="151"/>
        <v>0</v>
      </c>
      <c r="R327" s="84">
        <f t="shared" si="172"/>
        <v>-1.7908645621916669E-9</v>
      </c>
      <c r="S327" s="85">
        <f t="shared" si="173"/>
        <v>0</v>
      </c>
      <c r="T327" s="86">
        <f t="shared" si="152"/>
        <v>-5.2233549730590292E-12</v>
      </c>
      <c r="U327" s="87">
        <f t="shared" si="174"/>
        <v>0</v>
      </c>
      <c r="V327" s="84">
        <f t="shared" si="175"/>
        <v>0</v>
      </c>
      <c r="W327" s="85">
        <f t="shared" si="176"/>
        <v>0</v>
      </c>
      <c r="X327" s="86">
        <f t="shared" si="153"/>
        <v>0</v>
      </c>
      <c r="Y327" s="87">
        <f t="shared" si="177"/>
        <v>0</v>
      </c>
      <c r="Z327" s="101">
        <f t="shared" si="178"/>
        <v>0</v>
      </c>
      <c r="AA327" s="85">
        <f t="shared" si="179"/>
        <v>0</v>
      </c>
      <c r="AB327" s="86">
        <f t="shared" si="154"/>
        <v>0</v>
      </c>
      <c r="AC327" s="87">
        <f t="shared" si="180"/>
        <v>0</v>
      </c>
      <c r="AD327" s="132">
        <f t="shared" si="183"/>
        <v>0</v>
      </c>
      <c r="AE327" s="132">
        <f t="shared" si="155"/>
        <v>0</v>
      </c>
      <c r="AF327" s="132">
        <f t="shared" si="181"/>
        <v>0</v>
      </c>
      <c r="AG327" s="133">
        <f t="shared" si="156"/>
        <v>0</v>
      </c>
      <c r="AH327" s="124">
        <f t="shared" si="182"/>
        <v>0</v>
      </c>
      <c r="AI327" s="125">
        <f t="shared" si="157"/>
        <v>0</v>
      </c>
      <c r="AJ327" s="125">
        <v>0</v>
      </c>
      <c r="AK327" s="126">
        <f t="shared" si="158"/>
        <v>0</v>
      </c>
      <c r="AL327" s="22">
        <f t="shared" si="159"/>
        <v>-1.6228472669680485E-9</v>
      </c>
      <c r="AM327" s="22">
        <f t="shared" si="159"/>
        <v>8.7903107148721522E-13</v>
      </c>
      <c r="AN327" s="22">
        <f t="shared" si="159"/>
        <v>-6.1023860445462443E-12</v>
      </c>
      <c r="AO327" s="23">
        <f t="shared" si="147"/>
        <v>0</v>
      </c>
    </row>
    <row r="328" spans="1:41" x14ac:dyDescent="0.25">
      <c r="A328" s="7">
        <v>307</v>
      </c>
      <c r="B328" s="56">
        <f t="shared" si="160"/>
        <v>5.9603084974951277E-10</v>
      </c>
      <c r="C328" s="57">
        <f t="shared" si="161"/>
        <v>-5.4636161227038673E-13</v>
      </c>
      <c r="D328" s="57">
        <f t="shared" si="162"/>
        <v>5.4636161227038673E-13</v>
      </c>
      <c r="E328" s="58">
        <f t="shared" si="148"/>
        <v>0</v>
      </c>
      <c r="F328" s="56">
        <f t="shared" si="163"/>
        <v>0</v>
      </c>
      <c r="G328" s="57">
        <f t="shared" si="164"/>
        <v>0</v>
      </c>
      <c r="H328" s="57">
        <f t="shared" si="165"/>
        <v>0</v>
      </c>
      <c r="I328" s="58">
        <f t="shared" si="149"/>
        <v>0</v>
      </c>
      <c r="J328" s="56">
        <f t="shared" si="166"/>
        <v>-4.2889258559738171E-10</v>
      </c>
      <c r="K328" s="57">
        <f t="shared" si="167"/>
        <v>1.4296419519912724E-12</v>
      </c>
      <c r="L328" s="57">
        <f t="shared" si="168"/>
        <v>-1.4296419519912724E-12</v>
      </c>
      <c r="M328" s="58">
        <f t="shared" si="150"/>
        <v>0</v>
      </c>
      <c r="N328" s="56">
        <f t="shared" si="169"/>
        <v>0</v>
      </c>
      <c r="O328" s="57">
        <f t="shared" si="170"/>
        <v>0</v>
      </c>
      <c r="P328" s="57">
        <f t="shared" si="171"/>
        <v>0</v>
      </c>
      <c r="Q328" s="58">
        <f t="shared" si="151"/>
        <v>0</v>
      </c>
      <c r="R328" s="84">
        <f t="shared" si="172"/>
        <v>-1.7938493364619865E-9</v>
      </c>
      <c r="S328" s="85">
        <f t="shared" si="173"/>
        <v>0</v>
      </c>
      <c r="T328" s="86">
        <f t="shared" si="152"/>
        <v>-5.232060564680794E-12</v>
      </c>
      <c r="U328" s="87">
        <f t="shared" si="174"/>
        <v>0</v>
      </c>
      <c r="V328" s="84">
        <f t="shared" si="175"/>
        <v>0</v>
      </c>
      <c r="W328" s="85">
        <f t="shared" si="176"/>
        <v>0</v>
      </c>
      <c r="X328" s="86">
        <f t="shared" si="153"/>
        <v>0</v>
      </c>
      <c r="Y328" s="87">
        <f t="shared" si="177"/>
        <v>0</v>
      </c>
      <c r="Z328" s="101">
        <f t="shared" si="178"/>
        <v>0</v>
      </c>
      <c r="AA328" s="85">
        <f t="shared" si="179"/>
        <v>0</v>
      </c>
      <c r="AB328" s="86">
        <f t="shared" si="154"/>
        <v>0</v>
      </c>
      <c r="AC328" s="87">
        <f t="shared" si="180"/>
        <v>0</v>
      </c>
      <c r="AD328" s="132">
        <f t="shared" si="183"/>
        <v>0</v>
      </c>
      <c r="AE328" s="132">
        <f t="shared" si="155"/>
        <v>0</v>
      </c>
      <c r="AF328" s="132">
        <f t="shared" si="181"/>
        <v>0</v>
      </c>
      <c r="AG328" s="133">
        <f t="shared" si="156"/>
        <v>0</v>
      </c>
      <c r="AH328" s="124">
        <f t="shared" si="182"/>
        <v>0</v>
      </c>
      <c r="AI328" s="125">
        <f t="shared" si="157"/>
        <v>0</v>
      </c>
      <c r="AJ328" s="125">
        <v>0</v>
      </c>
      <c r="AK328" s="126">
        <f t="shared" si="158"/>
        <v>0</v>
      </c>
      <c r="AL328" s="22">
        <f t="shared" si="159"/>
        <v>-1.6267110723098554E-9</v>
      </c>
      <c r="AM328" s="22">
        <f t="shared" si="159"/>
        <v>8.8328033972088568E-13</v>
      </c>
      <c r="AN328" s="22">
        <f t="shared" si="159"/>
        <v>-6.1153409044016795E-12</v>
      </c>
      <c r="AO328" s="23">
        <f t="shared" si="147"/>
        <v>0</v>
      </c>
    </row>
    <row r="329" spans="1:41" x14ac:dyDescent="0.25">
      <c r="A329" s="7">
        <v>308</v>
      </c>
      <c r="B329" s="56">
        <f t="shared" si="160"/>
        <v>5.965772113617832E-10</v>
      </c>
      <c r="C329" s="57">
        <f t="shared" si="161"/>
        <v>-5.4686244374830126E-13</v>
      </c>
      <c r="D329" s="57">
        <f t="shared" si="162"/>
        <v>5.4686244374830126E-13</v>
      </c>
      <c r="E329" s="58">
        <f t="shared" si="148"/>
        <v>0</v>
      </c>
      <c r="F329" s="56">
        <f t="shared" si="163"/>
        <v>0</v>
      </c>
      <c r="G329" s="57">
        <f t="shared" si="164"/>
        <v>0</v>
      </c>
      <c r="H329" s="57">
        <f t="shared" si="165"/>
        <v>0</v>
      </c>
      <c r="I329" s="58">
        <f t="shared" si="149"/>
        <v>0</v>
      </c>
      <c r="J329" s="56">
        <f t="shared" si="166"/>
        <v>-4.3032222754937298E-10</v>
      </c>
      <c r="K329" s="57">
        <f t="shared" si="167"/>
        <v>1.4344074251645767E-12</v>
      </c>
      <c r="L329" s="57">
        <f t="shared" si="168"/>
        <v>-1.4344074251645767E-12</v>
      </c>
      <c r="M329" s="58">
        <f t="shared" si="150"/>
        <v>0</v>
      </c>
      <c r="N329" s="56">
        <f t="shared" si="169"/>
        <v>0</v>
      </c>
      <c r="O329" s="57">
        <f t="shared" si="170"/>
        <v>0</v>
      </c>
      <c r="P329" s="57">
        <f t="shared" si="171"/>
        <v>0</v>
      </c>
      <c r="Q329" s="58">
        <f t="shared" si="151"/>
        <v>0</v>
      </c>
      <c r="R329" s="84">
        <f t="shared" si="172"/>
        <v>-1.7968390853560898E-9</v>
      </c>
      <c r="S329" s="85">
        <f t="shared" si="173"/>
        <v>0</v>
      </c>
      <c r="T329" s="86">
        <f t="shared" si="152"/>
        <v>-5.2407806656219289E-12</v>
      </c>
      <c r="U329" s="87">
        <f t="shared" si="174"/>
        <v>0</v>
      </c>
      <c r="V329" s="84">
        <f t="shared" si="175"/>
        <v>0</v>
      </c>
      <c r="W329" s="85">
        <f t="shared" si="176"/>
        <v>0</v>
      </c>
      <c r="X329" s="86">
        <f t="shared" si="153"/>
        <v>0</v>
      </c>
      <c r="Y329" s="87">
        <f t="shared" si="177"/>
        <v>0</v>
      </c>
      <c r="Z329" s="101">
        <f t="shared" si="178"/>
        <v>0</v>
      </c>
      <c r="AA329" s="85">
        <f t="shared" si="179"/>
        <v>0</v>
      </c>
      <c r="AB329" s="86">
        <f t="shared" si="154"/>
        <v>0</v>
      </c>
      <c r="AC329" s="87">
        <f t="shared" si="180"/>
        <v>0</v>
      </c>
      <c r="AD329" s="132">
        <f t="shared" si="183"/>
        <v>0</v>
      </c>
      <c r="AE329" s="132">
        <f t="shared" si="155"/>
        <v>0</v>
      </c>
      <c r="AF329" s="132">
        <f t="shared" si="181"/>
        <v>0</v>
      </c>
      <c r="AG329" s="133">
        <f t="shared" si="156"/>
        <v>0</v>
      </c>
      <c r="AH329" s="124">
        <f t="shared" si="182"/>
        <v>0</v>
      </c>
      <c r="AI329" s="125">
        <f t="shared" si="157"/>
        <v>0</v>
      </c>
      <c r="AJ329" s="125">
        <v>0</v>
      </c>
      <c r="AK329" s="126">
        <f t="shared" si="158"/>
        <v>0</v>
      </c>
      <c r="AL329" s="22">
        <f t="shared" si="159"/>
        <v>-1.6305841015436795E-9</v>
      </c>
      <c r="AM329" s="22">
        <f t="shared" si="159"/>
        <v>8.8754498141627544E-13</v>
      </c>
      <c r="AN329" s="22">
        <f t="shared" si="159"/>
        <v>-6.1283256470382042E-12</v>
      </c>
      <c r="AO329" s="23">
        <f t="shared" si="147"/>
        <v>0</v>
      </c>
    </row>
    <row r="330" spans="1:41" x14ac:dyDescent="0.25">
      <c r="A330" s="7">
        <v>309</v>
      </c>
      <c r="B330" s="56">
        <f t="shared" si="160"/>
        <v>5.9712407380553151E-10</v>
      </c>
      <c r="C330" s="57">
        <f t="shared" si="161"/>
        <v>-5.4736373432173716E-13</v>
      </c>
      <c r="D330" s="57">
        <f t="shared" si="162"/>
        <v>5.4736373432173716E-13</v>
      </c>
      <c r="E330" s="58">
        <f t="shared" si="148"/>
        <v>0</v>
      </c>
      <c r="F330" s="56">
        <f t="shared" si="163"/>
        <v>0</v>
      </c>
      <c r="G330" s="57">
        <f t="shared" si="164"/>
        <v>0</v>
      </c>
      <c r="H330" s="57">
        <f t="shared" si="165"/>
        <v>0</v>
      </c>
      <c r="I330" s="58">
        <f t="shared" si="149"/>
        <v>0</v>
      </c>
      <c r="J330" s="56">
        <f t="shared" si="166"/>
        <v>-4.3175663497453754E-10</v>
      </c>
      <c r="K330" s="57">
        <f t="shared" si="167"/>
        <v>1.4391887832484586E-12</v>
      </c>
      <c r="L330" s="57">
        <f t="shared" si="168"/>
        <v>-1.4391887832484586E-12</v>
      </c>
      <c r="M330" s="58">
        <f t="shared" si="150"/>
        <v>0</v>
      </c>
      <c r="N330" s="56">
        <f t="shared" si="169"/>
        <v>0</v>
      </c>
      <c r="O330" s="57">
        <f t="shared" si="170"/>
        <v>0</v>
      </c>
      <c r="P330" s="57">
        <f t="shared" si="171"/>
        <v>0</v>
      </c>
      <c r="Q330" s="58">
        <f t="shared" si="151"/>
        <v>0</v>
      </c>
      <c r="R330" s="84">
        <f t="shared" si="172"/>
        <v>-1.7998338171650167E-9</v>
      </c>
      <c r="S330" s="85">
        <f t="shared" si="173"/>
        <v>0</v>
      </c>
      <c r="T330" s="86">
        <f t="shared" si="152"/>
        <v>-5.2495153000646325E-12</v>
      </c>
      <c r="U330" s="87">
        <f t="shared" si="174"/>
        <v>0</v>
      </c>
      <c r="V330" s="84">
        <f t="shared" si="175"/>
        <v>0</v>
      </c>
      <c r="W330" s="85">
        <f t="shared" si="176"/>
        <v>0</v>
      </c>
      <c r="X330" s="86">
        <f t="shared" si="153"/>
        <v>0</v>
      </c>
      <c r="Y330" s="87">
        <f t="shared" si="177"/>
        <v>0</v>
      </c>
      <c r="Z330" s="101">
        <f t="shared" si="178"/>
        <v>0</v>
      </c>
      <c r="AA330" s="85">
        <f t="shared" si="179"/>
        <v>0</v>
      </c>
      <c r="AB330" s="86">
        <f t="shared" si="154"/>
        <v>0</v>
      </c>
      <c r="AC330" s="87">
        <f t="shared" si="180"/>
        <v>0</v>
      </c>
      <c r="AD330" s="132">
        <f t="shared" si="183"/>
        <v>0</v>
      </c>
      <c r="AE330" s="132">
        <f t="shared" si="155"/>
        <v>0</v>
      </c>
      <c r="AF330" s="132">
        <f t="shared" si="181"/>
        <v>0</v>
      </c>
      <c r="AG330" s="133">
        <f t="shared" si="156"/>
        <v>0</v>
      </c>
      <c r="AH330" s="124">
        <f t="shared" si="182"/>
        <v>0</v>
      </c>
      <c r="AI330" s="125">
        <f t="shared" si="157"/>
        <v>0</v>
      </c>
      <c r="AJ330" s="125">
        <v>0</v>
      </c>
      <c r="AK330" s="126">
        <f t="shared" si="158"/>
        <v>0</v>
      </c>
      <c r="AL330" s="22">
        <f t="shared" si="159"/>
        <v>-1.6344663783340227E-9</v>
      </c>
      <c r="AM330" s="22">
        <f t="shared" si="159"/>
        <v>8.9182504892672146E-13</v>
      </c>
      <c r="AN330" s="22">
        <f t="shared" si="159"/>
        <v>-6.1413403489913542E-12</v>
      </c>
      <c r="AO330" s="23">
        <f t="shared" si="147"/>
        <v>0</v>
      </c>
    </row>
    <row r="331" spans="1:41" x14ac:dyDescent="0.25">
      <c r="A331" s="7">
        <v>310</v>
      </c>
      <c r="B331" s="56">
        <f t="shared" si="160"/>
        <v>5.9767143753985326E-10</v>
      </c>
      <c r="C331" s="57">
        <f t="shared" si="161"/>
        <v>-5.4786548441153215E-13</v>
      </c>
      <c r="D331" s="57">
        <f t="shared" si="162"/>
        <v>5.4786548441153215E-13</v>
      </c>
      <c r="E331" s="58">
        <f t="shared" si="148"/>
        <v>0</v>
      </c>
      <c r="F331" s="56">
        <f t="shared" si="163"/>
        <v>0</v>
      </c>
      <c r="G331" s="57">
        <f t="shared" si="164"/>
        <v>0</v>
      </c>
      <c r="H331" s="57">
        <f t="shared" si="165"/>
        <v>0</v>
      </c>
      <c r="I331" s="58">
        <f t="shared" si="149"/>
        <v>0</v>
      </c>
      <c r="J331" s="56">
        <f t="shared" si="166"/>
        <v>-4.3319582375778599E-10</v>
      </c>
      <c r="K331" s="57">
        <f t="shared" si="167"/>
        <v>1.44398607919262E-12</v>
      </c>
      <c r="L331" s="57">
        <f t="shared" si="168"/>
        <v>-1.44398607919262E-12</v>
      </c>
      <c r="M331" s="58">
        <f t="shared" si="150"/>
        <v>0</v>
      </c>
      <c r="N331" s="56">
        <f t="shared" si="169"/>
        <v>0</v>
      </c>
      <c r="O331" s="57">
        <f t="shared" si="170"/>
        <v>0</v>
      </c>
      <c r="P331" s="57">
        <f t="shared" si="171"/>
        <v>0</v>
      </c>
      <c r="Q331" s="58">
        <f t="shared" si="151"/>
        <v>0</v>
      </c>
      <c r="R331" s="84">
        <f t="shared" si="172"/>
        <v>-1.8028335401936251E-9</v>
      </c>
      <c r="S331" s="85">
        <f t="shared" si="173"/>
        <v>0</v>
      </c>
      <c r="T331" s="86">
        <f t="shared" si="152"/>
        <v>-5.2582644922314069E-12</v>
      </c>
      <c r="U331" s="87">
        <f t="shared" si="174"/>
        <v>0</v>
      </c>
      <c r="V331" s="84">
        <f t="shared" si="175"/>
        <v>0</v>
      </c>
      <c r="W331" s="85">
        <f t="shared" si="176"/>
        <v>0</v>
      </c>
      <c r="X331" s="86">
        <f t="shared" si="153"/>
        <v>0</v>
      </c>
      <c r="Y331" s="87">
        <f t="shared" si="177"/>
        <v>0</v>
      </c>
      <c r="Z331" s="101">
        <f t="shared" si="178"/>
        <v>0</v>
      </c>
      <c r="AA331" s="85">
        <f t="shared" si="179"/>
        <v>0</v>
      </c>
      <c r="AB331" s="86">
        <f t="shared" si="154"/>
        <v>0</v>
      </c>
      <c r="AC331" s="87">
        <f t="shared" si="180"/>
        <v>0</v>
      </c>
      <c r="AD331" s="132">
        <f t="shared" si="183"/>
        <v>0</v>
      </c>
      <c r="AE331" s="132">
        <f t="shared" si="155"/>
        <v>0</v>
      </c>
      <c r="AF331" s="132">
        <f t="shared" si="181"/>
        <v>0</v>
      </c>
      <c r="AG331" s="133">
        <f t="shared" si="156"/>
        <v>0</v>
      </c>
      <c r="AH331" s="124">
        <f t="shared" si="182"/>
        <v>0</v>
      </c>
      <c r="AI331" s="125">
        <f t="shared" si="157"/>
        <v>0</v>
      </c>
      <c r="AJ331" s="125">
        <v>0</v>
      </c>
      <c r="AK331" s="126">
        <f t="shared" si="158"/>
        <v>0</v>
      </c>
      <c r="AL331" s="22">
        <f t="shared" si="159"/>
        <v>-1.6383579264115579E-9</v>
      </c>
      <c r="AM331" s="22">
        <f t="shared" si="159"/>
        <v>8.9612059478108787E-13</v>
      </c>
      <c r="AN331" s="22">
        <f t="shared" si="159"/>
        <v>-6.1543850870124945E-12</v>
      </c>
      <c r="AO331" s="23">
        <f t="shared" si="147"/>
        <v>0</v>
      </c>
    </row>
    <row r="332" spans="1:41" x14ac:dyDescent="0.25">
      <c r="A332" s="7">
        <v>311</v>
      </c>
      <c r="B332" s="56">
        <f t="shared" si="160"/>
        <v>5.9821930302426477E-10</v>
      </c>
      <c r="C332" s="57">
        <f t="shared" si="161"/>
        <v>-5.4836769443890937E-13</v>
      </c>
      <c r="D332" s="57">
        <f t="shared" si="162"/>
        <v>5.4836769443890937E-13</v>
      </c>
      <c r="E332" s="58">
        <f t="shared" si="148"/>
        <v>0</v>
      </c>
      <c r="F332" s="56">
        <f t="shared" si="163"/>
        <v>0</v>
      </c>
      <c r="G332" s="57">
        <f t="shared" si="164"/>
        <v>0</v>
      </c>
      <c r="H332" s="57">
        <f t="shared" si="165"/>
        <v>0</v>
      </c>
      <c r="I332" s="58">
        <f t="shared" si="149"/>
        <v>0</v>
      </c>
      <c r="J332" s="56">
        <f t="shared" si="166"/>
        <v>-4.3463980983697862E-10</v>
      </c>
      <c r="K332" s="57">
        <f t="shared" si="167"/>
        <v>1.4487993661232622E-12</v>
      </c>
      <c r="L332" s="57">
        <f t="shared" si="168"/>
        <v>-1.4487993661232622E-12</v>
      </c>
      <c r="M332" s="58">
        <f t="shared" si="150"/>
        <v>0</v>
      </c>
      <c r="N332" s="56">
        <f t="shared" si="169"/>
        <v>0</v>
      </c>
      <c r="O332" s="57">
        <f t="shared" si="170"/>
        <v>0</v>
      </c>
      <c r="P332" s="57">
        <f t="shared" si="171"/>
        <v>0</v>
      </c>
      <c r="Q332" s="58">
        <f t="shared" si="151"/>
        <v>0</v>
      </c>
      <c r="R332" s="84">
        <f t="shared" si="172"/>
        <v>-1.8058382627606145E-9</v>
      </c>
      <c r="S332" s="85">
        <f t="shared" si="173"/>
        <v>0</v>
      </c>
      <c r="T332" s="86">
        <f t="shared" si="152"/>
        <v>-5.2670282663851258E-12</v>
      </c>
      <c r="U332" s="87">
        <f t="shared" si="174"/>
        <v>0</v>
      </c>
      <c r="V332" s="84">
        <f t="shared" si="175"/>
        <v>0</v>
      </c>
      <c r="W332" s="85">
        <f t="shared" si="176"/>
        <v>0</v>
      </c>
      <c r="X332" s="86">
        <f t="shared" si="153"/>
        <v>0</v>
      </c>
      <c r="Y332" s="87">
        <f t="shared" si="177"/>
        <v>0</v>
      </c>
      <c r="Z332" s="101">
        <f t="shared" si="178"/>
        <v>0</v>
      </c>
      <c r="AA332" s="85">
        <f t="shared" si="179"/>
        <v>0</v>
      </c>
      <c r="AB332" s="86">
        <f t="shared" si="154"/>
        <v>0</v>
      </c>
      <c r="AC332" s="87">
        <f t="shared" si="180"/>
        <v>0</v>
      </c>
      <c r="AD332" s="132">
        <f t="shared" si="183"/>
        <v>0</v>
      </c>
      <c r="AE332" s="132">
        <f t="shared" si="155"/>
        <v>0</v>
      </c>
      <c r="AF332" s="132">
        <f t="shared" si="181"/>
        <v>0</v>
      </c>
      <c r="AG332" s="133">
        <f t="shared" si="156"/>
        <v>0</v>
      </c>
      <c r="AH332" s="124">
        <f t="shared" si="182"/>
        <v>0</v>
      </c>
      <c r="AI332" s="125">
        <f t="shared" si="157"/>
        <v>0</v>
      </c>
      <c r="AJ332" s="125">
        <v>0</v>
      </c>
      <c r="AK332" s="126">
        <f t="shared" si="158"/>
        <v>0</v>
      </c>
      <c r="AL332" s="22">
        <f t="shared" si="159"/>
        <v>-1.6422587695733284E-9</v>
      </c>
      <c r="AM332" s="22">
        <f t="shared" si="159"/>
        <v>9.0043167168435283E-13</v>
      </c>
      <c r="AN332" s="22">
        <f t="shared" si="159"/>
        <v>-6.1674599380694783E-12</v>
      </c>
      <c r="AO332" s="23">
        <f t="shared" si="147"/>
        <v>0</v>
      </c>
    </row>
    <row r="333" spans="1:41" x14ac:dyDescent="0.25">
      <c r="A333" s="7">
        <v>312</v>
      </c>
      <c r="B333" s="56">
        <f t="shared" si="160"/>
        <v>5.9876767071870368E-10</v>
      </c>
      <c r="C333" s="57">
        <f t="shared" si="161"/>
        <v>-5.4887036482547841E-13</v>
      </c>
      <c r="D333" s="57">
        <f t="shared" si="162"/>
        <v>5.4887036482547841E-13</v>
      </c>
      <c r="E333" s="58">
        <f t="shared" si="148"/>
        <v>0</v>
      </c>
      <c r="F333" s="56">
        <f t="shared" si="163"/>
        <v>0</v>
      </c>
      <c r="G333" s="57">
        <f t="shared" si="164"/>
        <v>0</v>
      </c>
      <c r="H333" s="57">
        <f t="shared" si="165"/>
        <v>0</v>
      </c>
      <c r="I333" s="58">
        <f t="shared" si="149"/>
        <v>0</v>
      </c>
      <c r="J333" s="56">
        <f t="shared" si="166"/>
        <v>-4.360886092031019E-10</v>
      </c>
      <c r="K333" s="57">
        <f t="shared" si="167"/>
        <v>1.453628697343673E-12</v>
      </c>
      <c r="L333" s="57">
        <f t="shared" si="168"/>
        <v>-1.453628697343673E-12</v>
      </c>
      <c r="M333" s="58">
        <f t="shared" si="150"/>
        <v>0</v>
      </c>
      <c r="N333" s="56">
        <f t="shared" si="169"/>
        <v>0</v>
      </c>
      <c r="O333" s="57">
        <f t="shared" si="170"/>
        <v>0</v>
      </c>
      <c r="P333" s="57">
        <f t="shared" si="171"/>
        <v>0</v>
      </c>
      <c r="Q333" s="58">
        <f t="shared" si="151"/>
        <v>0</v>
      </c>
      <c r="R333" s="84">
        <f t="shared" si="172"/>
        <v>-1.808847993198549E-9</v>
      </c>
      <c r="S333" s="85">
        <f t="shared" si="173"/>
        <v>0</v>
      </c>
      <c r="T333" s="86">
        <f t="shared" si="152"/>
        <v>-5.2758066468291013E-12</v>
      </c>
      <c r="U333" s="87">
        <f t="shared" si="174"/>
        <v>0</v>
      </c>
      <c r="V333" s="84">
        <f t="shared" si="175"/>
        <v>0</v>
      </c>
      <c r="W333" s="85">
        <f t="shared" si="176"/>
        <v>0</v>
      </c>
      <c r="X333" s="86">
        <f t="shared" si="153"/>
        <v>0</v>
      </c>
      <c r="Y333" s="87">
        <f t="shared" si="177"/>
        <v>0</v>
      </c>
      <c r="Z333" s="101">
        <f t="shared" si="178"/>
        <v>0</v>
      </c>
      <c r="AA333" s="85">
        <f t="shared" si="179"/>
        <v>0</v>
      </c>
      <c r="AB333" s="86">
        <f t="shared" si="154"/>
        <v>0</v>
      </c>
      <c r="AC333" s="87">
        <f t="shared" si="180"/>
        <v>0</v>
      </c>
      <c r="AD333" s="132">
        <f t="shared" si="183"/>
        <v>0</v>
      </c>
      <c r="AE333" s="132">
        <f t="shared" si="155"/>
        <v>0</v>
      </c>
      <c r="AF333" s="132">
        <f t="shared" si="181"/>
        <v>0</v>
      </c>
      <c r="AG333" s="133">
        <f t="shared" si="156"/>
        <v>0</v>
      </c>
      <c r="AH333" s="124">
        <f t="shared" si="182"/>
        <v>0</v>
      </c>
      <c r="AI333" s="125">
        <f t="shared" si="157"/>
        <v>0</v>
      </c>
      <c r="AJ333" s="125">
        <v>0</v>
      </c>
      <c r="AK333" s="126">
        <f t="shared" si="158"/>
        <v>0</v>
      </c>
      <c r="AL333" s="22">
        <f t="shared" si="159"/>
        <v>-1.6461689316829472E-9</v>
      </c>
      <c r="AM333" s="22">
        <f t="shared" si="159"/>
        <v>9.0475833251819462E-13</v>
      </c>
      <c r="AN333" s="22">
        <f t="shared" si="159"/>
        <v>-6.1805649793472959E-12</v>
      </c>
      <c r="AO333" s="23">
        <f t="shared" si="147"/>
        <v>0</v>
      </c>
    </row>
    <row r="334" spans="1:41" x14ac:dyDescent="0.25">
      <c r="A334" s="7">
        <v>313</v>
      </c>
      <c r="B334" s="56">
        <f t="shared" si="160"/>
        <v>5.9931654108352921E-10</v>
      </c>
      <c r="C334" s="57">
        <f t="shared" si="161"/>
        <v>-5.4937349599323507E-13</v>
      </c>
      <c r="D334" s="57">
        <f t="shared" si="162"/>
        <v>5.4937349599323507E-13</v>
      </c>
      <c r="E334" s="58">
        <f t="shared" si="148"/>
        <v>0</v>
      </c>
      <c r="F334" s="56">
        <f t="shared" si="163"/>
        <v>0</v>
      </c>
      <c r="G334" s="57">
        <f t="shared" si="164"/>
        <v>0</v>
      </c>
      <c r="H334" s="57">
        <f t="shared" si="165"/>
        <v>0</v>
      </c>
      <c r="I334" s="58">
        <f t="shared" si="149"/>
        <v>0</v>
      </c>
      <c r="J334" s="56">
        <f t="shared" si="166"/>
        <v>-4.3754223790044559E-10</v>
      </c>
      <c r="K334" s="57">
        <f t="shared" si="167"/>
        <v>1.4584741263348188E-12</v>
      </c>
      <c r="L334" s="57">
        <f t="shared" si="168"/>
        <v>-1.4584741263348188E-12</v>
      </c>
      <c r="M334" s="58">
        <f t="shared" si="150"/>
        <v>0</v>
      </c>
      <c r="N334" s="56">
        <f t="shared" si="169"/>
        <v>0</v>
      </c>
      <c r="O334" s="57">
        <f t="shared" si="170"/>
        <v>0</v>
      </c>
      <c r="P334" s="57">
        <f t="shared" si="171"/>
        <v>0</v>
      </c>
      <c r="Q334" s="58">
        <f t="shared" si="151"/>
        <v>0</v>
      </c>
      <c r="R334" s="84">
        <f t="shared" si="172"/>
        <v>-1.81186273985388E-9</v>
      </c>
      <c r="S334" s="85">
        <f t="shared" si="173"/>
        <v>0</v>
      </c>
      <c r="T334" s="86">
        <f t="shared" si="152"/>
        <v>-5.2845996579071505E-12</v>
      </c>
      <c r="U334" s="87">
        <f t="shared" si="174"/>
        <v>0</v>
      </c>
      <c r="V334" s="84">
        <f t="shared" si="175"/>
        <v>0</v>
      </c>
      <c r="W334" s="85">
        <f t="shared" si="176"/>
        <v>0</v>
      </c>
      <c r="X334" s="86">
        <f t="shared" si="153"/>
        <v>0</v>
      </c>
      <c r="Y334" s="87">
        <f t="shared" si="177"/>
        <v>0</v>
      </c>
      <c r="Z334" s="101">
        <f t="shared" si="178"/>
        <v>0</v>
      </c>
      <c r="AA334" s="85">
        <f t="shared" si="179"/>
        <v>0</v>
      </c>
      <c r="AB334" s="86">
        <f t="shared" si="154"/>
        <v>0</v>
      </c>
      <c r="AC334" s="87">
        <f t="shared" si="180"/>
        <v>0</v>
      </c>
      <c r="AD334" s="132">
        <f t="shared" si="183"/>
        <v>0</v>
      </c>
      <c r="AE334" s="132">
        <f t="shared" si="155"/>
        <v>0</v>
      </c>
      <c r="AF334" s="132">
        <f t="shared" si="181"/>
        <v>0</v>
      </c>
      <c r="AG334" s="133">
        <f t="shared" si="156"/>
        <v>0</v>
      </c>
      <c r="AH334" s="124">
        <f t="shared" si="182"/>
        <v>0</v>
      </c>
      <c r="AI334" s="125">
        <f t="shared" si="157"/>
        <v>0</v>
      </c>
      <c r="AJ334" s="125">
        <v>0</v>
      </c>
      <c r="AK334" s="126">
        <f t="shared" si="158"/>
        <v>0</v>
      </c>
      <c r="AL334" s="22">
        <f t="shared" si="159"/>
        <v>-1.6500884366707963E-9</v>
      </c>
      <c r="AM334" s="22">
        <f t="shared" si="159"/>
        <v>9.0910063034158372E-13</v>
      </c>
      <c r="AN334" s="22">
        <f t="shared" si="159"/>
        <v>-6.1937002882487341E-12</v>
      </c>
      <c r="AO334" s="23">
        <f t="shared" si="147"/>
        <v>0</v>
      </c>
    </row>
    <row r="335" spans="1:41" x14ac:dyDescent="0.25">
      <c r="A335" s="7">
        <v>314</v>
      </c>
      <c r="B335" s="56">
        <f t="shared" si="160"/>
        <v>5.998659145795224E-10</v>
      </c>
      <c r="C335" s="57">
        <f t="shared" si="161"/>
        <v>-5.4987708836456218E-13</v>
      </c>
      <c r="D335" s="57">
        <f t="shared" si="162"/>
        <v>5.4987708836456218E-13</v>
      </c>
      <c r="E335" s="58">
        <f t="shared" si="148"/>
        <v>0</v>
      </c>
      <c r="F335" s="56">
        <f t="shared" si="163"/>
        <v>0</v>
      </c>
      <c r="G335" s="57">
        <f t="shared" si="164"/>
        <v>0</v>
      </c>
      <c r="H335" s="57">
        <f t="shared" si="165"/>
        <v>0</v>
      </c>
      <c r="I335" s="58">
        <f t="shared" si="149"/>
        <v>0</v>
      </c>
      <c r="J335" s="56">
        <f t="shared" si="166"/>
        <v>-4.3900071202678042E-10</v>
      </c>
      <c r="K335" s="57">
        <f t="shared" si="167"/>
        <v>1.4633357067559349E-12</v>
      </c>
      <c r="L335" s="57">
        <f t="shared" si="168"/>
        <v>-1.4633357067559349E-12</v>
      </c>
      <c r="M335" s="58">
        <f t="shared" si="150"/>
        <v>0</v>
      </c>
      <c r="N335" s="56">
        <f t="shared" si="169"/>
        <v>0</v>
      </c>
      <c r="O335" s="57">
        <f t="shared" si="170"/>
        <v>0</v>
      </c>
      <c r="P335" s="57">
        <f t="shared" si="171"/>
        <v>0</v>
      </c>
      <c r="Q335" s="58">
        <f t="shared" si="151"/>
        <v>0</v>
      </c>
      <c r="R335" s="84">
        <f t="shared" si="172"/>
        <v>-1.8148825110869698E-9</v>
      </c>
      <c r="S335" s="85">
        <f t="shared" si="173"/>
        <v>0</v>
      </c>
      <c r="T335" s="86">
        <f t="shared" si="152"/>
        <v>-5.293407324003662E-12</v>
      </c>
      <c r="U335" s="87">
        <f t="shared" si="174"/>
        <v>0</v>
      </c>
      <c r="V335" s="84">
        <f t="shared" si="175"/>
        <v>0</v>
      </c>
      <c r="W335" s="85">
        <f t="shared" si="176"/>
        <v>0</v>
      </c>
      <c r="X335" s="86">
        <f t="shared" si="153"/>
        <v>0</v>
      </c>
      <c r="Y335" s="87">
        <f t="shared" si="177"/>
        <v>0</v>
      </c>
      <c r="Z335" s="101">
        <f t="shared" si="178"/>
        <v>0</v>
      </c>
      <c r="AA335" s="85">
        <f t="shared" si="179"/>
        <v>0</v>
      </c>
      <c r="AB335" s="86">
        <f t="shared" si="154"/>
        <v>0</v>
      </c>
      <c r="AC335" s="87">
        <f t="shared" si="180"/>
        <v>0</v>
      </c>
      <c r="AD335" s="132">
        <f t="shared" si="183"/>
        <v>0</v>
      </c>
      <c r="AE335" s="132">
        <f t="shared" si="155"/>
        <v>0</v>
      </c>
      <c r="AF335" s="132">
        <f t="shared" si="181"/>
        <v>0</v>
      </c>
      <c r="AG335" s="133">
        <f t="shared" si="156"/>
        <v>0</v>
      </c>
      <c r="AH335" s="124">
        <f t="shared" si="182"/>
        <v>0</v>
      </c>
      <c r="AI335" s="125">
        <f t="shared" si="157"/>
        <v>0</v>
      </c>
      <c r="AJ335" s="125">
        <v>0</v>
      </c>
      <c r="AK335" s="126">
        <f t="shared" si="158"/>
        <v>0</v>
      </c>
      <c r="AL335" s="22">
        <f t="shared" si="159"/>
        <v>-1.6540173085342277E-9</v>
      </c>
      <c r="AM335" s="22">
        <f t="shared" si="159"/>
        <v>9.1345861839137261E-13</v>
      </c>
      <c r="AN335" s="22">
        <f t="shared" si="159"/>
        <v>-6.2068659423950346E-12</v>
      </c>
      <c r="AO335" s="23">
        <f t="shared" si="147"/>
        <v>0</v>
      </c>
    </row>
    <row r="336" spans="1:41" x14ac:dyDescent="0.25">
      <c r="A336" s="7">
        <v>315</v>
      </c>
      <c r="B336" s="56">
        <f t="shared" si="160"/>
        <v>6.0041579166788691E-10</v>
      </c>
      <c r="C336" s="57">
        <f t="shared" si="161"/>
        <v>-5.5038114236222961E-13</v>
      </c>
      <c r="D336" s="57">
        <f t="shared" si="162"/>
        <v>5.5038114236222961E-13</v>
      </c>
      <c r="E336" s="58">
        <f t="shared" si="148"/>
        <v>0</v>
      </c>
      <c r="F336" s="56">
        <f t="shared" si="163"/>
        <v>0</v>
      </c>
      <c r="G336" s="57">
        <f t="shared" si="164"/>
        <v>0</v>
      </c>
      <c r="H336" s="57">
        <f t="shared" si="165"/>
        <v>0</v>
      </c>
      <c r="I336" s="58">
        <f t="shared" si="149"/>
        <v>0</v>
      </c>
      <c r="J336" s="56">
        <f t="shared" si="166"/>
        <v>-4.4046404773353634E-10</v>
      </c>
      <c r="K336" s="57">
        <f t="shared" si="167"/>
        <v>1.4682134924451212E-12</v>
      </c>
      <c r="L336" s="57">
        <f t="shared" si="168"/>
        <v>-1.4682134924451212E-12</v>
      </c>
      <c r="M336" s="58">
        <f t="shared" si="150"/>
        <v>0</v>
      </c>
      <c r="N336" s="56">
        <f t="shared" si="169"/>
        <v>0</v>
      </c>
      <c r="O336" s="57">
        <f t="shared" si="170"/>
        <v>0</v>
      </c>
      <c r="P336" s="57">
        <f t="shared" si="171"/>
        <v>0</v>
      </c>
      <c r="Q336" s="58">
        <f t="shared" si="151"/>
        <v>0</v>
      </c>
      <c r="R336" s="84">
        <f t="shared" si="172"/>
        <v>-1.8179073152721148E-9</v>
      </c>
      <c r="S336" s="85">
        <f t="shared" si="173"/>
        <v>0</v>
      </c>
      <c r="T336" s="86">
        <f t="shared" si="152"/>
        <v>-5.3022296695436686E-12</v>
      </c>
      <c r="U336" s="87">
        <f t="shared" si="174"/>
        <v>0</v>
      </c>
      <c r="V336" s="84">
        <f t="shared" si="175"/>
        <v>0</v>
      </c>
      <c r="W336" s="85">
        <f t="shared" si="176"/>
        <v>0</v>
      </c>
      <c r="X336" s="86">
        <f t="shared" si="153"/>
        <v>0</v>
      </c>
      <c r="Y336" s="87">
        <f t="shared" si="177"/>
        <v>0</v>
      </c>
      <c r="Z336" s="101">
        <f t="shared" si="178"/>
        <v>0</v>
      </c>
      <c r="AA336" s="85">
        <f t="shared" si="179"/>
        <v>0</v>
      </c>
      <c r="AB336" s="86">
        <f t="shared" si="154"/>
        <v>0</v>
      </c>
      <c r="AC336" s="87">
        <f t="shared" si="180"/>
        <v>0</v>
      </c>
      <c r="AD336" s="132">
        <f t="shared" si="183"/>
        <v>0</v>
      </c>
      <c r="AE336" s="132">
        <f t="shared" si="155"/>
        <v>0</v>
      </c>
      <c r="AF336" s="132">
        <f t="shared" si="181"/>
        <v>0</v>
      </c>
      <c r="AG336" s="133">
        <f t="shared" si="156"/>
        <v>0</v>
      </c>
      <c r="AH336" s="124">
        <f t="shared" si="182"/>
        <v>0</v>
      </c>
      <c r="AI336" s="125">
        <f t="shared" si="157"/>
        <v>0</v>
      </c>
      <c r="AJ336" s="125">
        <v>0</v>
      </c>
      <c r="AK336" s="126">
        <f t="shared" si="158"/>
        <v>0</v>
      </c>
      <c r="AL336" s="22">
        <f t="shared" si="159"/>
        <v>-1.6579555713377643E-9</v>
      </c>
      <c r="AM336" s="22">
        <f t="shared" si="159"/>
        <v>9.1783235008289162E-13</v>
      </c>
      <c r="AN336" s="22">
        <f t="shared" si="159"/>
        <v>-6.2200620196265604E-12</v>
      </c>
      <c r="AO336" s="23">
        <f t="shared" si="147"/>
        <v>0</v>
      </c>
    </row>
    <row r="337" spans="1:41" x14ac:dyDescent="0.25">
      <c r="A337" s="7">
        <v>316</v>
      </c>
      <c r="B337" s="56">
        <f t="shared" si="160"/>
        <v>6.0096617281024919E-10</v>
      </c>
      <c r="C337" s="57">
        <f t="shared" si="161"/>
        <v>-5.5088565840939508E-13</v>
      </c>
      <c r="D337" s="57">
        <f t="shared" si="162"/>
        <v>5.5088565840939508E-13</v>
      </c>
      <c r="E337" s="58">
        <f t="shared" si="148"/>
        <v>0</v>
      </c>
      <c r="F337" s="56">
        <f t="shared" si="163"/>
        <v>0</v>
      </c>
      <c r="G337" s="57">
        <f t="shared" si="164"/>
        <v>0</v>
      </c>
      <c r="H337" s="57">
        <f t="shared" si="165"/>
        <v>0</v>
      </c>
      <c r="I337" s="58">
        <f t="shared" si="149"/>
        <v>0</v>
      </c>
      <c r="J337" s="56">
        <f t="shared" si="166"/>
        <v>-4.4193226122598148E-10</v>
      </c>
      <c r="K337" s="57">
        <f t="shared" si="167"/>
        <v>1.4731075374199383E-12</v>
      </c>
      <c r="L337" s="57">
        <f t="shared" si="168"/>
        <v>-1.4731075374199383E-12</v>
      </c>
      <c r="M337" s="58">
        <f t="shared" si="150"/>
        <v>0</v>
      </c>
      <c r="N337" s="56">
        <f t="shared" si="169"/>
        <v>0</v>
      </c>
      <c r="O337" s="57">
        <f t="shared" si="170"/>
        <v>0</v>
      </c>
      <c r="P337" s="57">
        <f t="shared" si="171"/>
        <v>0</v>
      </c>
      <c r="Q337" s="58">
        <f t="shared" si="151"/>
        <v>0</v>
      </c>
      <c r="R337" s="84">
        <f t="shared" si="172"/>
        <v>-1.8209371607975685E-9</v>
      </c>
      <c r="S337" s="85">
        <f t="shared" si="173"/>
        <v>0</v>
      </c>
      <c r="T337" s="86">
        <f t="shared" si="152"/>
        <v>-5.3110667189929086E-12</v>
      </c>
      <c r="U337" s="87">
        <f t="shared" si="174"/>
        <v>0</v>
      </c>
      <c r="V337" s="84">
        <f t="shared" si="175"/>
        <v>0</v>
      </c>
      <c r="W337" s="85">
        <f t="shared" si="176"/>
        <v>0</v>
      </c>
      <c r="X337" s="86">
        <f t="shared" si="153"/>
        <v>0</v>
      </c>
      <c r="Y337" s="87">
        <f t="shared" si="177"/>
        <v>0</v>
      </c>
      <c r="Z337" s="101">
        <f t="shared" si="178"/>
        <v>0</v>
      </c>
      <c r="AA337" s="85">
        <f t="shared" si="179"/>
        <v>0</v>
      </c>
      <c r="AB337" s="86">
        <f t="shared" si="154"/>
        <v>0</v>
      </c>
      <c r="AC337" s="87">
        <f t="shared" si="180"/>
        <v>0</v>
      </c>
      <c r="AD337" s="132">
        <f t="shared" si="183"/>
        <v>0</v>
      </c>
      <c r="AE337" s="132">
        <f t="shared" si="155"/>
        <v>0</v>
      </c>
      <c r="AF337" s="132">
        <f t="shared" si="181"/>
        <v>0</v>
      </c>
      <c r="AG337" s="133">
        <f t="shared" si="156"/>
        <v>0</v>
      </c>
      <c r="AH337" s="124">
        <f t="shared" si="182"/>
        <v>0</v>
      </c>
      <c r="AI337" s="125">
        <f t="shared" si="157"/>
        <v>0</v>
      </c>
      <c r="AJ337" s="125">
        <v>0</v>
      </c>
      <c r="AK337" s="126">
        <f t="shared" si="158"/>
        <v>0</v>
      </c>
      <c r="AL337" s="22">
        <f t="shared" si="159"/>
        <v>-1.6619032492133008E-9</v>
      </c>
      <c r="AM337" s="22">
        <f t="shared" si="159"/>
        <v>9.2222187901054315E-13</v>
      </c>
      <c r="AN337" s="22">
        <f t="shared" si="159"/>
        <v>-6.2332885980034518E-12</v>
      </c>
      <c r="AO337" s="23">
        <f t="shared" si="147"/>
        <v>0</v>
      </c>
    </row>
    <row r="338" spans="1:41" x14ac:dyDescent="0.25">
      <c r="A338" s="7">
        <v>317</v>
      </c>
      <c r="B338" s="56">
        <f t="shared" si="160"/>
        <v>6.0151705846865857E-10</v>
      </c>
      <c r="C338" s="57">
        <f t="shared" si="161"/>
        <v>-5.5139063692960363E-13</v>
      </c>
      <c r="D338" s="57">
        <f t="shared" si="162"/>
        <v>5.5139063692960363E-13</v>
      </c>
      <c r="E338" s="58">
        <f t="shared" si="148"/>
        <v>0</v>
      </c>
      <c r="F338" s="56">
        <f t="shared" si="163"/>
        <v>0</v>
      </c>
      <c r="G338" s="57">
        <f t="shared" si="164"/>
        <v>0</v>
      </c>
      <c r="H338" s="57">
        <f t="shared" si="165"/>
        <v>0</v>
      </c>
      <c r="I338" s="58">
        <f t="shared" si="149"/>
        <v>0</v>
      </c>
      <c r="J338" s="56">
        <f t="shared" si="166"/>
        <v>-4.4340536876340141E-10</v>
      </c>
      <c r="K338" s="57">
        <f t="shared" si="167"/>
        <v>1.4780178958780047E-12</v>
      </c>
      <c r="L338" s="57">
        <f t="shared" si="168"/>
        <v>-1.4780178958780047E-12</v>
      </c>
      <c r="M338" s="58">
        <f t="shared" si="150"/>
        <v>0</v>
      </c>
      <c r="N338" s="56">
        <f t="shared" si="169"/>
        <v>0</v>
      </c>
      <c r="O338" s="57">
        <f t="shared" si="170"/>
        <v>0</v>
      </c>
      <c r="P338" s="57">
        <f t="shared" si="171"/>
        <v>0</v>
      </c>
      <c r="Q338" s="58">
        <f t="shared" si="151"/>
        <v>0</v>
      </c>
      <c r="R338" s="84">
        <f t="shared" si="172"/>
        <v>-1.8239720560655646E-9</v>
      </c>
      <c r="S338" s="85">
        <f t="shared" si="173"/>
        <v>0</v>
      </c>
      <c r="T338" s="86">
        <f t="shared" si="152"/>
        <v>-5.3199184968578968E-12</v>
      </c>
      <c r="U338" s="87">
        <f t="shared" si="174"/>
        <v>0</v>
      </c>
      <c r="V338" s="84">
        <f t="shared" si="175"/>
        <v>0</v>
      </c>
      <c r="W338" s="85">
        <f t="shared" si="176"/>
        <v>0</v>
      </c>
      <c r="X338" s="86">
        <f t="shared" si="153"/>
        <v>0</v>
      </c>
      <c r="Y338" s="87">
        <f t="shared" si="177"/>
        <v>0</v>
      </c>
      <c r="Z338" s="101">
        <f t="shared" si="178"/>
        <v>0</v>
      </c>
      <c r="AA338" s="85">
        <f t="shared" si="179"/>
        <v>0</v>
      </c>
      <c r="AB338" s="86">
        <f t="shared" si="154"/>
        <v>0</v>
      </c>
      <c r="AC338" s="87">
        <f t="shared" si="180"/>
        <v>0</v>
      </c>
      <c r="AD338" s="132">
        <f t="shared" si="183"/>
        <v>0</v>
      </c>
      <c r="AE338" s="132">
        <f t="shared" si="155"/>
        <v>0</v>
      </c>
      <c r="AF338" s="132">
        <f t="shared" si="181"/>
        <v>0</v>
      </c>
      <c r="AG338" s="133">
        <f t="shared" si="156"/>
        <v>0</v>
      </c>
      <c r="AH338" s="124">
        <f t="shared" si="182"/>
        <v>0</v>
      </c>
      <c r="AI338" s="125">
        <f t="shared" si="157"/>
        <v>0</v>
      </c>
      <c r="AJ338" s="125">
        <v>0</v>
      </c>
      <c r="AK338" s="126">
        <f t="shared" si="158"/>
        <v>0</v>
      </c>
      <c r="AL338" s="22">
        <f t="shared" si="159"/>
        <v>-1.6658603663603074E-9</v>
      </c>
      <c r="AM338" s="22">
        <f t="shared" si="159"/>
        <v>9.2662725894840118E-13</v>
      </c>
      <c r="AN338" s="22">
        <f t="shared" si="159"/>
        <v>-6.246545755806298E-12</v>
      </c>
      <c r="AO338" s="23">
        <f t="shared" si="147"/>
        <v>0</v>
      </c>
    </row>
    <row r="339" spans="1:41" x14ac:dyDescent="0.25">
      <c r="A339" s="7">
        <v>318</v>
      </c>
      <c r="B339" s="56">
        <f t="shared" si="160"/>
        <v>6.0206844910558821E-10</v>
      </c>
      <c r="C339" s="57">
        <f t="shared" si="161"/>
        <v>-5.5189607834678917E-13</v>
      </c>
      <c r="D339" s="57">
        <f t="shared" si="162"/>
        <v>5.5189607834678917E-13</v>
      </c>
      <c r="E339" s="58">
        <f t="shared" si="148"/>
        <v>0</v>
      </c>
      <c r="F339" s="56">
        <f t="shared" si="163"/>
        <v>0</v>
      </c>
      <c r="G339" s="57">
        <f t="shared" si="164"/>
        <v>0</v>
      </c>
      <c r="H339" s="57">
        <f t="shared" si="165"/>
        <v>0</v>
      </c>
      <c r="I339" s="58">
        <f t="shared" si="149"/>
        <v>0</v>
      </c>
      <c r="J339" s="56">
        <f t="shared" si="166"/>
        <v>-4.4488338665927944E-10</v>
      </c>
      <c r="K339" s="57">
        <f t="shared" si="167"/>
        <v>1.4829446221975983E-12</v>
      </c>
      <c r="L339" s="57">
        <f t="shared" si="168"/>
        <v>-1.4829446221975983E-12</v>
      </c>
      <c r="M339" s="58">
        <f t="shared" si="150"/>
        <v>0</v>
      </c>
      <c r="N339" s="56">
        <f t="shared" si="169"/>
        <v>0</v>
      </c>
      <c r="O339" s="57">
        <f t="shared" si="170"/>
        <v>0</v>
      </c>
      <c r="P339" s="57">
        <f t="shared" si="171"/>
        <v>0</v>
      </c>
      <c r="Q339" s="58">
        <f t="shared" si="151"/>
        <v>0</v>
      </c>
      <c r="R339" s="84">
        <f t="shared" si="172"/>
        <v>-1.8270120094923406E-9</v>
      </c>
      <c r="S339" s="85">
        <f t="shared" si="173"/>
        <v>0</v>
      </c>
      <c r="T339" s="86">
        <f t="shared" si="152"/>
        <v>-5.3287850276859935E-12</v>
      </c>
      <c r="U339" s="87">
        <f t="shared" si="174"/>
        <v>0</v>
      </c>
      <c r="V339" s="84">
        <f t="shared" si="175"/>
        <v>0</v>
      </c>
      <c r="W339" s="85">
        <f t="shared" si="176"/>
        <v>0</v>
      </c>
      <c r="X339" s="86">
        <f t="shared" si="153"/>
        <v>0</v>
      </c>
      <c r="Y339" s="87">
        <f t="shared" si="177"/>
        <v>0</v>
      </c>
      <c r="Z339" s="101">
        <f t="shared" si="178"/>
        <v>0</v>
      </c>
      <c r="AA339" s="85">
        <f t="shared" si="179"/>
        <v>0</v>
      </c>
      <c r="AB339" s="86">
        <f t="shared" si="154"/>
        <v>0</v>
      </c>
      <c r="AC339" s="87">
        <f t="shared" si="180"/>
        <v>0</v>
      </c>
      <c r="AD339" s="132">
        <f t="shared" si="183"/>
        <v>0</v>
      </c>
      <c r="AE339" s="132">
        <f t="shared" si="155"/>
        <v>0</v>
      </c>
      <c r="AF339" s="132">
        <f t="shared" si="181"/>
        <v>0</v>
      </c>
      <c r="AG339" s="133">
        <f t="shared" si="156"/>
        <v>0</v>
      </c>
      <c r="AH339" s="124">
        <f t="shared" si="182"/>
        <v>0</v>
      </c>
      <c r="AI339" s="125">
        <f t="shared" si="157"/>
        <v>0</v>
      </c>
      <c r="AJ339" s="125">
        <v>0</v>
      </c>
      <c r="AK339" s="126">
        <f t="shared" si="158"/>
        <v>0</v>
      </c>
      <c r="AL339" s="22">
        <f t="shared" si="159"/>
        <v>-1.6698269470460318E-9</v>
      </c>
      <c r="AM339" s="22">
        <f t="shared" si="159"/>
        <v>9.3104854385080913E-13</v>
      </c>
      <c r="AN339" s="22">
        <f t="shared" si="159"/>
        <v>-6.2598335715368028E-12</v>
      </c>
      <c r="AO339" s="23">
        <f t="shared" si="147"/>
        <v>0</v>
      </c>
    </row>
    <row r="340" spans="1:41" x14ac:dyDescent="0.25">
      <c r="A340" s="7">
        <v>319</v>
      </c>
      <c r="B340" s="56">
        <f t="shared" si="160"/>
        <v>6.02620345183935E-10</v>
      </c>
      <c r="C340" s="57">
        <f t="shared" si="161"/>
        <v>-5.5240198308527375E-13</v>
      </c>
      <c r="D340" s="57">
        <f t="shared" si="162"/>
        <v>5.5240198308527375E-13</v>
      </c>
      <c r="E340" s="58">
        <f t="shared" si="148"/>
        <v>0</v>
      </c>
      <c r="F340" s="56">
        <f t="shared" si="163"/>
        <v>0</v>
      </c>
      <c r="G340" s="57">
        <f t="shared" si="164"/>
        <v>0</v>
      </c>
      <c r="H340" s="57">
        <f t="shared" si="165"/>
        <v>0</v>
      </c>
      <c r="I340" s="58">
        <f t="shared" si="149"/>
        <v>0</v>
      </c>
      <c r="J340" s="56">
        <f t="shared" si="166"/>
        <v>-4.4636633128147701E-10</v>
      </c>
      <c r="K340" s="57">
        <f t="shared" si="167"/>
        <v>1.4878877709382568E-12</v>
      </c>
      <c r="L340" s="57">
        <f t="shared" si="168"/>
        <v>-1.4878877709382568E-12</v>
      </c>
      <c r="M340" s="58">
        <f t="shared" si="150"/>
        <v>0</v>
      </c>
      <c r="N340" s="56">
        <f t="shared" si="169"/>
        <v>0</v>
      </c>
      <c r="O340" s="57">
        <f t="shared" si="170"/>
        <v>0</v>
      </c>
      <c r="P340" s="57">
        <f t="shared" si="171"/>
        <v>0</v>
      </c>
      <c r="Q340" s="58">
        <f t="shared" si="151"/>
        <v>0</v>
      </c>
      <c r="R340" s="84">
        <f t="shared" si="172"/>
        <v>-1.8300570295081613E-9</v>
      </c>
      <c r="S340" s="85">
        <f t="shared" si="173"/>
        <v>0</v>
      </c>
      <c r="T340" s="86">
        <f t="shared" si="152"/>
        <v>-5.337666336065471E-12</v>
      </c>
      <c r="U340" s="87">
        <f t="shared" si="174"/>
        <v>0</v>
      </c>
      <c r="V340" s="84">
        <f t="shared" si="175"/>
        <v>0</v>
      </c>
      <c r="W340" s="85">
        <f t="shared" si="176"/>
        <v>0</v>
      </c>
      <c r="X340" s="86">
        <f t="shared" si="153"/>
        <v>0</v>
      </c>
      <c r="Y340" s="87">
        <f t="shared" si="177"/>
        <v>0</v>
      </c>
      <c r="Z340" s="101">
        <f t="shared" si="178"/>
        <v>0</v>
      </c>
      <c r="AA340" s="85">
        <f t="shared" si="179"/>
        <v>0</v>
      </c>
      <c r="AB340" s="86">
        <f t="shared" si="154"/>
        <v>0</v>
      </c>
      <c r="AC340" s="87">
        <f t="shared" si="180"/>
        <v>0</v>
      </c>
      <c r="AD340" s="132">
        <f t="shared" si="183"/>
        <v>0</v>
      </c>
      <c r="AE340" s="132">
        <f t="shared" si="155"/>
        <v>0</v>
      </c>
      <c r="AF340" s="132">
        <f t="shared" si="181"/>
        <v>0</v>
      </c>
      <c r="AG340" s="133">
        <f t="shared" si="156"/>
        <v>0</v>
      </c>
      <c r="AH340" s="124">
        <f t="shared" si="182"/>
        <v>0</v>
      </c>
      <c r="AI340" s="125">
        <f t="shared" si="157"/>
        <v>0</v>
      </c>
      <c r="AJ340" s="125">
        <v>0</v>
      </c>
      <c r="AK340" s="126">
        <f t="shared" si="158"/>
        <v>0</v>
      </c>
      <c r="AL340" s="22">
        <f t="shared" si="159"/>
        <v>-1.6738030156057033E-9</v>
      </c>
      <c r="AM340" s="22">
        <f t="shared" si="159"/>
        <v>9.3548578785298305E-13</v>
      </c>
      <c r="AN340" s="22">
        <f t="shared" si="159"/>
        <v>-6.2731521239184543E-12</v>
      </c>
      <c r="AO340" s="23">
        <f t="shared" si="147"/>
        <v>0</v>
      </c>
    </row>
    <row r="341" spans="1:41" x14ac:dyDescent="0.25">
      <c r="A341" s="7">
        <v>320</v>
      </c>
      <c r="B341" s="56">
        <f t="shared" si="160"/>
        <v>6.0317274716702029E-10</v>
      </c>
      <c r="C341" s="57">
        <f t="shared" si="161"/>
        <v>-5.5290835156976855E-13</v>
      </c>
      <c r="D341" s="57">
        <f t="shared" si="162"/>
        <v>5.5290835156976855E-13</v>
      </c>
      <c r="E341" s="58">
        <f t="shared" si="148"/>
        <v>0</v>
      </c>
      <c r="F341" s="56">
        <f t="shared" si="163"/>
        <v>0</v>
      </c>
      <c r="G341" s="57">
        <f t="shared" si="164"/>
        <v>0</v>
      </c>
      <c r="H341" s="57">
        <f t="shared" si="165"/>
        <v>0</v>
      </c>
      <c r="I341" s="58">
        <f t="shared" si="149"/>
        <v>0</v>
      </c>
      <c r="J341" s="56">
        <f t="shared" si="166"/>
        <v>-4.4785421905241528E-10</v>
      </c>
      <c r="K341" s="57">
        <f t="shared" si="167"/>
        <v>1.4928473968413843E-12</v>
      </c>
      <c r="L341" s="57">
        <f t="shared" si="168"/>
        <v>-1.4928473968413843E-12</v>
      </c>
      <c r="M341" s="58">
        <f t="shared" si="150"/>
        <v>0</v>
      </c>
      <c r="N341" s="56">
        <f t="shared" si="169"/>
        <v>0</v>
      </c>
      <c r="O341" s="57">
        <f t="shared" si="170"/>
        <v>0</v>
      </c>
      <c r="P341" s="57">
        <f t="shared" si="171"/>
        <v>0</v>
      </c>
      <c r="Q341" s="58">
        <f t="shared" si="151"/>
        <v>0</v>
      </c>
      <c r="R341" s="84">
        <f t="shared" si="172"/>
        <v>-1.8331071245573415E-9</v>
      </c>
      <c r="S341" s="85">
        <f t="shared" si="173"/>
        <v>0</v>
      </c>
      <c r="T341" s="86">
        <f t="shared" si="152"/>
        <v>-5.3465624466255797E-12</v>
      </c>
      <c r="U341" s="87">
        <f t="shared" si="174"/>
        <v>0</v>
      </c>
      <c r="V341" s="84">
        <f t="shared" si="175"/>
        <v>0</v>
      </c>
      <c r="W341" s="85">
        <f t="shared" si="176"/>
        <v>0</v>
      </c>
      <c r="X341" s="86">
        <f t="shared" si="153"/>
        <v>0</v>
      </c>
      <c r="Y341" s="87">
        <f t="shared" si="177"/>
        <v>0</v>
      </c>
      <c r="Z341" s="101">
        <f t="shared" si="178"/>
        <v>0</v>
      </c>
      <c r="AA341" s="85">
        <f t="shared" si="179"/>
        <v>0</v>
      </c>
      <c r="AB341" s="86">
        <f t="shared" si="154"/>
        <v>0</v>
      </c>
      <c r="AC341" s="87">
        <f t="shared" si="180"/>
        <v>0</v>
      </c>
      <c r="AD341" s="132">
        <f t="shared" si="183"/>
        <v>0</v>
      </c>
      <c r="AE341" s="132">
        <f t="shared" si="155"/>
        <v>0</v>
      </c>
      <c r="AF341" s="132">
        <f t="shared" si="181"/>
        <v>0</v>
      </c>
      <c r="AG341" s="133">
        <f t="shared" si="156"/>
        <v>0</v>
      </c>
      <c r="AH341" s="124">
        <f t="shared" si="182"/>
        <v>0</v>
      </c>
      <c r="AI341" s="125">
        <f t="shared" si="157"/>
        <v>0</v>
      </c>
      <c r="AJ341" s="125">
        <v>0</v>
      </c>
      <c r="AK341" s="126">
        <f t="shared" si="158"/>
        <v>0</v>
      </c>
      <c r="AL341" s="22">
        <f t="shared" si="159"/>
        <v>-1.6777885964427365E-9</v>
      </c>
      <c r="AM341" s="22">
        <f t="shared" si="159"/>
        <v>9.3993904527161589E-13</v>
      </c>
      <c r="AN341" s="22">
        <f t="shared" si="159"/>
        <v>-6.2865014918971956E-12</v>
      </c>
      <c r="AO341" s="23">
        <f t="shared" si="147"/>
        <v>0</v>
      </c>
    </row>
    <row r="342" spans="1:41" x14ac:dyDescent="0.25">
      <c r="A342" s="7">
        <v>321</v>
      </c>
      <c r="B342" s="56">
        <f t="shared" si="160"/>
        <v>6.0372565551859005E-10</v>
      </c>
      <c r="C342" s="57">
        <f t="shared" si="161"/>
        <v>-5.5341518422537424E-13</v>
      </c>
      <c r="D342" s="57">
        <f t="shared" si="162"/>
        <v>5.5341518422537424E-13</v>
      </c>
      <c r="E342" s="58">
        <f t="shared" si="148"/>
        <v>0</v>
      </c>
      <c r="F342" s="56">
        <f t="shared" si="163"/>
        <v>0</v>
      </c>
      <c r="G342" s="57">
        <f t="shared" si="164"/>
        <v>0</v>
      </c>
      <c r="H342" s="57">
        <f t="shared" si="165"/>
        <v>0</v>
      </c>
      <c r="I342" s="58">
        <f t="shared" si="149"/>
        <v>0</v>
      </c>
      <c r="J342" s="56">
        <f t="shared" si="166"/>
        <v>-4.4934706644925668E-10</v>
      </c>
      <c r="K342" s="57">
        <f t="shared" si="167"/>
        <v>1.4978235548308557E-12</v>
      </c>
      <c r="L342" s="57">
        <f t="shared" si="168"/>
        <v>-1.4978235548308557E-12</v>
      </c>
      <c r="M342" s="58">
        <f t="shared" si="150"/>
        <v>0</v>
      </c>
      <c r="N342" s="56">
        <f t="shared" si="169"/>
        <v>0</v>
      </c>
      <c r="O342" s="57">
        <f t="shared" si="170"/>
        <v>0</v>
      </c>
      <c r="P342" s="57">
        <f t="shared" si="171"/>
        <v>0</v>
      </c>
      <c r="Q342" s="58">
        <f t="shared" si="151"/>
        <v>0</v>
      </c>
      <c r="R342" s="84">
        <f t="shared" si="172"/>
        <v>-1.8361623030982704E-9</v>
      </c>
      <c r="S342" s="85">
        <f t="shared" si="173"/>
        <v>0</v>
      </c>
      <c r="T342" s="86">
        <f t="shared" si="152"/>
        <v>-5.3554733840366226E-12</v>
      </c>
      <c r="U342" s="87">
        <f t="shared" si="174"/>
        <v>0</v>
      </c>
      <c r="V342" s="84">
        <f t="shared" si="175"/>
        <v>0</v>
      </c>
      <c r="W342" s="85">
        <f t="shared" si="176"/>
        <v>0</v>
      </c>
      <c r="X342" s="86">
        <f t="shared" si="153"/>
        <v>0</v>
      </c>
      <c r="Y342" s="87">
        <f t="shared" si="177"/>
        <v>0</v>
      </c>
      <c r="Z342" s="101">
        <f t="shared" si="178"/>
        <v>0</v>
      </c>
      <c r="AA342" s="85">
        <f t="shared" si="179"/>
        <v>0</v>
      </c>
      <c r="AB342" s="86">
        <f t="shared" si="154"/>
        <v>0</v>
      </c>
      <c r="AC342" s="87">
        <f t="shared" si="180"/>
        <v>0</v>
      </c>
      <c r="AD342" s="132">
        <f t="shared" si="183"/>
        <v>0</v>
      </c>
      <c r="AE342" s="132">
        <f t="shared" si="155"/>
        <v>0</v>
      </c>
      <c r="AF342" s="132">
        <f t="shared" si="181"/>
        <v>0</v>
      </c>
      <c r="AG342" s="133">
        <f t="shared" si="156"/>
        <v>0</v>
      </c>
      <c r="AH342" s="124">
        <f t="shared" si="182"/>
        <v>0</v>
      </c>
      <c r="AI342" s="125">
        <f t="shared" si="157"/>
        <v>0</v>
      </c>
      <c r="AJ342" s="125">
        <v>0</v>
      </c>
      <c r="AK342" s="126">
        <f t="shared" si="158"/>
        <v>0</v>
      </c>
      <c r="AL342" s="22">
        <f t="shared" si="159"/>
        <v>-1.6817837140289372E-9</v>
      </c>
      <c r="AM342" s="22">
        <f t="shared" si="159"/>
        <v>9.4440837060548151E-13</v>
      </c>
      <c r="AN342" s="22">
        <f t="shared" si="159"/>
        <v>-6.2998817546421043E-12</v>
      </c>
      <c r="AO342" s="23">
        <f t="shared" si="159"/>
        <v>0</v>
      </c>
    </row>
    <row r="343" spans="1:41" x14ac:dyDescent="0.25">
      <c r="A343" s="7">
        <v>322</v>
      </c>
      <c r="B343" s="56">
        <f t="shared" si="160"/>
        <v>6.0427907070281545E-10</v>
      </c>
      <c r="C343" s="57">
        <f t="shared" si="161"/>
        <v>-5.5392248147758084E-13</v>
      </c>
      <c r="D343" s="57">
        <f t="shared" si="162"/>
        <v>5.5392248147758084E-13</v>
      </c>
      <c r="E343" s="58">
        <f t="shared" ref="E343:E381" si="184">IF($A343&gt;C$7,0,C$12)</f>
        <v>0</v>
      </c>
      <c r="F343" s="56">
        <f t="shared" si="163"/>
        <v>0</v>
      </c>
      <c r="G343" s="57">
        <f t="shared" si="164"/>
        <v>0</v>
      </c>
      <c r="H343" s="57">
        <f t="shared" si="165"/>
        <v>0</v>
      </c>
      <c r="I343" s="58">
        <f t="shared" ref="I343:I381" si="185">IF($A343&gt;G$7,0,G$12)</f>
        <v>0</v>
      </c>
      <c r="J343" s="56">
        <f t="shared" si="166"/>
        <v>-4.5084489000408755E-10</v>
      </c>
      <c r="K343" s="57">
        <f t="shared" si="167"/>
        <v>1.5028163000136252E-12</v>
      </c>
      <c r="L343" s="57">
        <f t="shared" si="168"/>
        <v>-1.5028163000136252E-12</v>
      </c>
      <c r="M343" s="58">
        <f t="shared" ref="M343:M381" si="186">IF($A343&gt;K$7,0,K$12)</f>
        <v>0</v>
      </c>
      <c r="N343" s="56">
        <f t="shared" si="169"/>
        <v>0</v>
      </c>
      <c r="O343" s="57">
        <f t="shared" si="170"/>
        <v>0</v>
      </c>
      <c r="P343" s="57">
        <f t="shared" si="171"/>
        <v>0</v>
      </c>
      <c r="Q343" s="58">
        <f t="shared" ref="Q343:Q381" si="187">IF($A343&gt;O$7,0,O$12)</f>
        <v>0</v>
      </c>
      <c r="R343" s="84">
        <f t="shared" si="172"/>
        <v>-1.8392225736034343E-9</v>
      </c>
      <c r="S343" s="85">
        <f t="shared" si="173"/>
        <v>0</v>
      </c>
      <c r="T343" s="86">
        <f t="shared" ref="T343:T381" si="188">R343*S$9</f>
        <v>-5.3643991730100171E-12</v>
      </c>
      <c r="U343" s="87">
        <f t="shared" si="174"/>
        <v>0</v>
      </c>
      <c r="V343" s="84">
        <f t="shared" si="175"/>
        <v>0</v>
      </c>
      <c r="W343" s="85">
        <f t="shared" si="176"/>
        <v>0</v>
      </c>
      <c r="X343" s="86">
        <f t="shared" ref="X343:X381" si="189">V343*W$9</f>
        <v>0</v>
      </c>
      <c r="Y343" s="87">
        <f t="shared" si="177"/>
        <v>0</v>
      </c>
      <c r="Z343" s="101">
        <f t="shared" si="178"/>
        <v>0</v>
      </c>
      <c r="AA343" s="85">
        <f t="shared" si="179"/>
        <v>0</v>
      </c>
      <c r="AB343" s="86">
        <f t="shared" ref="AB343:AB381" si="190">Z343*AA$9</f>
        <v>0</v>
      </c>
      <c r="AC343" s="87">
        <f t="shared" si="180"/>
        <v>0</v>
      </c>
      <c r="AD343" s="132">
        <f t="shared" si="183"/>
        <v>0</v>
      </c>
      <c r="AE343" s="132">
        <f t="shared" ref="AE343:AE381" si="191">IF(A343&lt;&gt;AE$7,0,AD343)</f>
        <v>0</v>
      </c>
      <c r="AF343" s="132">
        <f t="shared" si="181"/>
        <v>0</v>
      </c>
      <c r="AG343" s="133">
        <f t="shared" ref="AG343:AG381" si="192">AF343+AE343</f>
        <v>0</v>
      </c>
      <c r="AH343" s="124">
        <f t="shared" si="182"/>
        <v>0</v>
      </c>
      <c r="AI343" s="125">
        <f t="shared" ref="AI343:AI381" si="193">IF($A343=AI$7,$AH343,0)</f>
        <v>0</v>
      </c>
      <c r="AJ343" s="125">
        <v>0</v>
      </c>
      <c r="AK343" s="126">
        <f t="shared" ref="AK343:AK381" si="194">IF(A343=AI$7,AI343,0)</f>
        <v>0</v>
      </c>
      <c r="AL343" s="22">
        <f t="shared" ref="AL343:AO381" si="195">B343+F343+J343+N343+R343+V343+Z343+AD343+AH343</f>
        <v>-1.6857883929047064E-9</v>
      </c>
      <c r="AM343" s="22">
        <f t="shared" si="195"/>
        <v>9.4889381853604435E-13</v>
      </c>
      <c r="AN343" s="22">
        <f t="shared" si="195"/>
        <v>-6.3132929915460612E-12</v>
      </c>
      <c r="AO343" s="23">
        <f t="shared" si="195"/>
        <v>0</v>
      </c>
    </row>
    <row r="344" spans="1:41" x14ac:dyDescent="0.25">
      <c r="A344" s="7">
        <v>323</v>
      </c>
      <c r="B344" s="56">
        <f t="shared" ref="B344:B381" si="196">B343-C343</f>
        <v>6.0483299318429303E-10</v>
      </c>
      <c r="C344" s="57">
        <f t="shared" ref="C344:C381" si="197">E344-D344</f>
        <v>-5.5443024375226862E-13</v>
      </c>
      <c r="D344" s="57">
        <f t="shared" ref="D344:D381" si="198">C$9*B344</f>
        <v>5.5443024375226862E-13</v>
      </c>
      <c r="E344" s="58">
        <f t="shared" si="184"/>
        <v>0</v>
      </c>
      <c r="F344" s="56">
        <f t="shared" ref="F344:F381" si="199">F343-G343</f>
        <v>0</v>
      </c>
      <c r="G344" s="57">
        <f t="shared" ref="G344:G381" si="200">I344-H344</f>
        <v>0</v>
      </c>
      <c r="H344" s="57">
        <f t="shared" ref="H344:H381" si="201">G$9*F344</f>
        <v>0</v>
      </c>
      <c r="I344" s="58">
        <f t="shared" si="185"/>
        <v>0</v>
      </c>
      <c r="J344" s="56">
        <f t="shared" ref="J344:J381" si="202">J343-K343</f>
        <v>-4.5234770630410117E-10</v>
      </c>
      <c r="K344" s="57">
        <f t="shared" ref="K344:K381" si="203">M344-L344</f>
        <v>1.5078256876803373E-12</v>
      </c>
      <c r="L344" s="57">
        <f t="shared" ref="L344:L381" si="204">K$9*J344</f>
        <v>-1.5078256876803373E-12</v>
      </c>
      <c r="M344" s="58">
        <f t="shared" si="186"/>
        <v>0</v>
      </c>
      <c r="N344" s="56">
        <f t="shared" ref="N344:N381" si="205">N343-O343</f>
        <v>0</v>
      </c>
      <c r="O344" s="57">
        <f t="shared" ref="O344:O381" si="206">Q344-P344</f>
        <v>0</v>
      </c>
      <c r="P344" s="57">
        <f t="shared" ref="P344:P381" si="207">O$9*N344</f>
        <v>0</v>
      </c>
      <c r="Q344" s="58">
        <f t="shared" si="187"/>
        <v>0</v>
      </c>
      <c r="R344" s="84">
        <f t="shared" ref="R344:R381" si="208">(R343-S343)*(1+S$11)</f>
        <v>-1.8422879445594402E-9</v>
      </c>
      <c r="S344" s="85">
        <f t="shared" ref="S344:S381" si="209">IF(R344&gt;1,U344-T344,0)</f>
        <v>0</v>
      </c>
      <c r="T344" s="86">
        <f t="shared" si="188"/>
        <v>-5.3733398382983675E-12</v>
      </c>
      <c r="U344" s="87">
        <f t="shared" ref="U344:U381" si="210">IF(R344&lt;1,0,U343*(1+S$11))</f>
        <v>0</v>
      </c>
      <c r="V344" s="84">
        <f t="shared" ref="V344:V381" si="211">(V343-W343)*(1+W$11)</f>
        <v>0</v>
      </c>
      <c r="W344" s="85">
        <f t="shared" ref="W344:W381" si="212">IF(V344&gt;1,Y344-X344,0)</f>
        <v>0</v>
      </c>
      <c r="X344" s="86">
        <f t="shared" si="189"/>
        <v>0</v>
      </c>
      <c r="Y344" s="87">
        <f t="shared" ref="Y344:Y381" si="213">IF(V344&lt;1,0,Y343*(1+W$11))</f>
        <v>0</v>
      </c>
      <c r="Z344" s="101">
        <f t="shared" ref="Z344:Z381" si="214">(Z343-AA343)*(1+AA$11)</f>
        <v>0</v>
      </c>
      <c r="AA344" s="85">
        <f t="shared" ref="AA344:AA381" si="215">IF(Z344&gt;1,AC344-AB344,0)</f>
        <v>0</v>
      </c>
      <c r="AB344" s="86">
        <f t="shared" si="190"/>
        <v>0</v>
      </c>
      <c r="AC344" s="87">
        <f t="shared" ref="AC344:AC381" si="216">IF(Z344&lt;1,0,AC343*(1+AA$11))</f>
        <v>0</v>
      </c>
      <c r="AD344" s="132">
        <f t="shared" si="183"/>
        <v>0</v>
      </c>
      <c r="AE344" s="132">
        <f t="shared" si="191"/>
        <v>0</v>
      </c>
      <c r="AF344" s="132">
        <f t="shared" ref="AF344:AF381" si="217">IF(A344&lt;=AE$7,AE$9*AD344,0)</f>
        <v>0</v>
      </c>
      <c r="AG344" s="133">
        <f t="shared" si="192"/>
        <v>0</v>
      </c>
      <c r="AH344" s="124">
        <f t="shared" ref="AH344:AH381" si="218">IF(A344&lt;=AI$7,AH343*(1+AI$9)*(1+AI$11),0)</f>
        <v>0</v>
      </c>
      <c r="AI344" s="125">
        <f t="shared" si="193"/>
        <v>0</v>
      </c>
      <c r="AJ344" s="125">
        <v>0</v>
      </c>
      <c r="AK344" s="126">
        <f t="shared" si="194"/>
        <v>0</v>
      </c>
      <c r="AL344" s="22">
        <f t="shared" si="195"/>
        <v>-1.6898026576792484E-9</v>
      </c>
      <c r="AM344" s="22">
        <f t="shared" si="195"/>
        <v>9.5339544392806875E-13</v>
      </c>
      <c r="AN344" s="22">
        <f t="shared" si="195"/>
        <v>-6.3267352822264363E-12</v>
      </c>
      <c r="AO344" s="23">
        <f t="shared" si="195"/>
        <v>0</v>
      </c>
    </row>
    <row r="345" spans="1:41" x14ac:dyDescent="0.25">
      <c r="A345" s="7">
        <v>324</v>
      </c>
      <c r="B345" s="56">
        <f t="shared" si="196"/>
        <v>6.0538742342804532E-10</v>
      </c>
      <c r="C345" s="57">
        <f t="shared" si="197"/>
        <v>-5.5493847147570823E-13</v>
      </c>
      <c r="D345" s="57">
        <f t="shared" si="198"/>
        <v>5.5493847147570823E-13</v>
      </c>
      <c r="E345" s="58">
        <f t="shared" si="184"/>
        <v>0</v>
      </c>
      <c r="F345" s="56">
        <f t="shared" si="199"/>
        <v>0</v>
      </c>
      <c r="G345" s="57">
        <f t="shared" si="200"/>
        <v>0</v>
      </c>
      <c r="H345" s="57">
        <f t="shared" si="201"/>
        <v>0</v>
      </c>
      <c r="I345" s="58">
        <f t="shared" si="185"/>
        <v>0</v>
      </c>
      <c r="J345" s="56">
        <f t="shared" si="202"/>
        <v>-4.538555319917815E-10</v>
      </c>
      <c r="K345" s="57">
        <f t="shared" si="203"/>
        <v>1.5128517733059385E-12</v>
      </c>
      <c r="L345" s="57">
        <f t="shared" si="204"/>
        <v>-1.5128517733059385E-12</v>
      </c>
      <c r="M345" s="58">
        <f t="shared" si="186"/>
        <v>0</v>
      </c>
      <c r="N345" s="56">
        <f t="shared" si="205"/>
        <v>0</v>
      </c>
      <c r="O345" s="57">
        <f t="shared" si="206"/>
        <v>0</v>
      </c>
      <c r="P345" s="57">
        <f t="shared" si="207"/>
        <v>0</v>
      </c>
      <c r="Q345" s="58">
        <f t="shared" si="187"/>
        <v>0</v>
      </c>
      <c r="R345" s="84">
        <f t="shared" si="208"/>
        <v>-1.8453584244670393E-9</v>
      </c>
      <c r="S345" s="85">
        <f t="shared" si="209"/>
        <v>0</v>
      </c>
      <c r="T345" s="86">
        <f t="shared" si="188"/>
        <v>-5.3822954046955315E-12</v>
      </c>
      <c r="U345" s="87">
        <f t="shared" si="210"/>
        <v>0</v>
      </c>
      <c r="V345" s="84">
        <f t="shared" si="211"/>
        <v>0</v>
      </c>
      <c r="W345" s="85">
        <f t="shared" si="212"/>
        <v>0</v>
      </c>
      <c r="X345" s="86">
        <f t="shared" si="189"/>
        <v>0</v>
      </c>
      <c r="Y345" s="87">
        <f t="shared" si="213"/>
        <v>0</v>
      </c>
      <c r="Z345" s="101">
        <f t="shared" si="214"/>
        <v>0</v>
      </c>
      <c r="AA345" s="85">
        <f t="shared" si="215"/>
        <v>0</v>
      </c>
      <c r="AB345" s="86">
        <f t="shared" si="190"/>
        <v>0</v>
      </c>
      <c r="AC345" s="87">
        <f t="shared" si="216"/>
        <v>0</v>
      </c>
      <c r="AD345" s="132">
        <f t="shared" ref="AD345:AD381" si="219">IF(A345&lt;=AE$7,(1+AE$11)*AD344,0)</f>
        <v>0</v>
      </c>
      <c r="AE345" s="132">
        <f t="shared" si="191"/>
        <v>0</v>
      </c>
      <c r="AF345" s="132">
        <f t="shared" si="217"/>
        <v>0</v>
      </c>
      <c r="AG345" s="133">
        <f t="shared" si="192"/>
        <v>0</v>
      </c>
      <c r="AH345" s="124">
        <f t="shared" si="218"/>
        <v>0</v>
      </c>
      <c r="AI345" s="125">
        <f t="shared" si="193"/>
        <v>0</v>
      </c>
      <c r="AJ345" s="125">
        <v>0</v>
      </c>
      <c r="AK345" s="126">
        <f t="shared" si="194"/>
        <v>0</v>
      </c>
      <c r="AL345" s="22">
        <f t="shared" si="195"/>
        <v>-1.6938265330307755E-9</v>
      </c>
      <c r="AM345" s="22">
        <f t="shared" si="195"/>
        <v>9.5791330183023019E-13</v>
      </c>
      <c r="AN345" s="22">
        <f t="shared" si="195"/>
        <v>-6.3402087065257621E-12</v>
      </c>
      <c r="AO345" s="23">
        <f t="shared" si="195"/>
        <v>0</v>
      </c>
    </row>
    <row r="346" spans="1:41" x14ac:dyDescent="0.25">
      <c r="A346" s="7">
        <v>325</v>
      </c>
      <c r="B346" s="56">
        <f t="shared" si="196"/>
        <v>6.0594236189952106E-10</v>
      </c>
      <c r="C346" s="57">
        <f t="shared" si="197"/>
        <v>-5.5544716507456098E-13</v>
      </c>
      <c r="D346" s="57">
        <f t="shared" si="198"/>
        <v>5.5544716507456098E-13</v>
      </c>
      <c r="E346" s="58">
        <f t="shared" si="184"/>
        <v>0</v>
      </c>
      <c r="F346" s="56">
        <f t="shared" si="199"/>
        <v>0</v>
      </c>
      <c r="G346" s="57">
        <f t="shared" si="200"/>
        <v>0</v>
      </c>
      <c r="H346" s="57">
        <f t="shared" si="201"/>
        <v>0</v>
      </c>
      <c r="I346" s="58">
        <f t="shared" si="185"/>
        <v>0</v>
      </c>
      <c r="J346" s="56">
        <f t="shared" si="202"/>
        <v>-4.5536838376508742E-10</v>
      </c>
      <c r="K346" s="57">
        <f t="shared" si="203"/>
        <v>1.5178946125502916E-12</v>
      </c>
      <c r="L346" s="57">
        <f t="shared" si="204"/>
        <v>-1.5178946125502916E-12</v>
      </c>
      <c r="M346" s="58">
        <f t="shared" si="186"/>
        <v>0</v>
      </c>
      <c r="N346" s="56">
        <f t="shared" si="205"/>
        <v>0</v>
      </c>
      <c r="O346" s="57">
        <f t="shared" si="206"/>
        <v>0</v>
      </c>
      <c r="P346" s="57">
        <f t="shared" si="207"/>
        <v>0</v>
      </c>
      <c r="Q346" s="58">
        <f t="shared" si="187"/>
        <v>0</v>
      </c>
      <c r="R346" s="84">
        <f t="shared" si="208"/>
        <v>-1.8484340218411511E-9</v>
      </c>
      <c r="S346" s="85">
        <f t="shared" si="209"/>
        <v>0</v>
      </c>
      <c r="T346" s="86">
        <f t="shared" si="188"/>
        <v>-5.3912658970366909E-12</v>
      </c>
      <c r="U346" s="87">
        <f t="shared" si="210"/>
        <v>0</v>
      </c>
      <c r="V346" s="84">
        <f t="shared" si="211"/>
        <v>0</v>
      </c>
      <c r="W346" s="85">
        <f t="shared" si="212"/>
        <v>0</v>
      </c>
      <c r="X346" s="86">
        <f t="shared" si="189"/>
        <v>0</v>
      </c>
      <c r="Y346" s="87">
        <f t="shared" si="213"/>
        <v>0</v>
      </c>
      <c r="Z346" s="101">
        <f t="shared" si="214"/>
        <v>0</v>
      </c>
      <c r="AA346" s="85">
        <f t="shared" si="215"/>
        <v>0</v>
      </c>
      <c r="AB346" s="86">
        <f t="shared" si="190"/>
        <v>0</v>
      </c>
      <c r="AC346" s="87">
        <f t="shared" si="216"/>
        <v>0</v>
      </c>
      <c r="AD346" s="132">
        <f t="shared" si="219"/>
        <v>0</v>
      </c>
      <c r="AE346" s="132">
        <f t="shared" si="191"/>
        <v>0</v>
      </c>
      <c r="AF346" s="132">
        <f t="shared" si="217"/>
        <v>0</v>
      </c>
      <c r="AG346" s="133">
        <f t="shared" si="192"/>
        <v>0</v>
      </c>
      <c r="AH346" s="124">
        <f t="shared" si="218"/>
        <v>0</v>
      </c>
      <c r="AI346" s="125">
        <f t="shared" si="193"/>
        <v>0</v>
      </c>
      <c r="AJ346" s="125">
        <v>0</v>
      </c>
      <c r="AK346" s="126">
        <f t="shared" si="194"/>
        <v>0</v>
      </c>
      <c r="AL346" s="22">
        <f t="shared" si="195"/>
        <v>-1.6978600437067174E-9</v>
      </c>
      <c r="AM346" s="22">
        <f t="shared" si="195"/>
        <v>9.6244744747573067E-13</v>
      </c>
      <c r="AN346" s="22">
        <f t="shared" si="195"/>
        <v>-6.3537133445124215E-12</v>
      </c>
      <c r="AO346" s="23">
        <f t="shared" si="195"/>
        <v>0</v>
      </c>
    </row>
    <row r="347" spans="1:41" x14ac:dyDescent="0.25">
      <c r="A347" s="7">
        <v>326</v>
      </c>
      <c r="B347" s="56">
        <f t="shared" si="196"/>
        <v>6.0649780906459561E-10</v>
      </c>
      <c r="C347" s="57">
        <f t="shared" si="197"/>
        <v>-5.5595632497587927E-13</v>
      </c>
      <c r="D347" s="57">
        <f t="shared" si="198"/>
        <v>5.5595632497587927E-13</v>
      </c>
      <c r="E347" s="58">
        <f t="shared" si="184"/>
        <v>0</v>
      </c>
      <c r="F347" s="56">
        <f t="shared" si="199"/>
        <v>0</v>
      </c>
      <c r="G347" s="57">
        <f t="shared" si="200"/>
        <v>0</v>
      </c>
      <c r="H347" s="57">
        <f t="shared" si="201"/>
        <v>0</v>
      </c>
      <c r="I347" s="58">
        <f t="shared" si="185"/>
        <v>0</v>
      </c>
      <c r="J347" s="56">
        <f t="shared" si="202"/>
        <v>-4.5688627837763772E-10</v>
      </c>
      <c r="K347" s="57">
        <f t="shared" si="203"/>
        <v>1.5229542612587926E-12</v>
      </c>
      <c r="L347" s="57">
        <f t="shared" si="204"/>
        <v>-1.5229542612587926E-12</v>
      </c>
      <c r="M347" s="58">
        <f t="shared" si="186"/>
        <v>0</v>
      </c>
      <c r="N347" s="56">
        <f t="shared" si="205"/>
        <v>0</v>
      </c>
      <c r="O347" s="57">
        <f t="shared" si="206"/>
        <v>0</v>
      </c>
      <c r="P347" s="57">
        <f t="shared" si="207"/>
        <v>0</v>
      </c>
      <c r="Q347" s="58">
        <f t="shared" si="187"/>
        <v>0</v>
      </c>
      <c r="R347" s="84">
        <f t="shared" si="208"/>
        <v>-1.8515147452108865E-9</v>
      </c>
      <c r="S347" s="85">
        <f t="shared" si="209"/>
        <v>0</v>
      </c>
      <c r="T347" s="86">
        <f t="shared" si="188"/>
        <v>-5.4002513401984188E-12</v>
      </c>
      <c r="U347" s="87">
        <f t="shared" si="210"/>
        <v>0</v>
      </c>
      <c r="V347" s="84">
        <f t="shared" si="211"/>
        <v>0</v>
      </c>
      <c r="W347" s="85">
        <f t="shared" si="212"/>
        <v>0</v>
      </c>
      <c r="X347" s="86">
        <f t="shared" si="189"/>
        <v>0</v>
      </c>
      <c r="Y347" s="87">
        <f t="shared" si="213"/>
        <v>0</v>
      </c>
      <c r="Z347" s="101">
        <f t="shared" si="214"/>
        <v>0</v>
      </c>
      <c r="AA347" s="85">
        <f t="shared" si="215"/>
        <v>0</v>
      </c>
      <c r="AB347" s="86">
        <f t="shared" si="190"/>
        <v>0</v>
      </c>
      <c r="AC347" s="87">
        <f t="shared" si="216"/>
        <v>0</v>
      </c>
      <c r="AD347" s="132">
        <f t="shared" si="219"/>
        <v>0</v>
      </c>
      <c r="AE347" s="132">
        <f t="shared" si="191"/>
        <v>0</v>
      </c>
      <c r="AF347" s="132">
        <f t="shared" si="217"/>
        <v>0</v>
      </c>
      <c r="AG347" s="133">
        <f t="shared" si="192"/>
        <v>0</v>
      </c>
      <c r="AH347" s="124">
        <f t="shared" si="218"/>
        <v>0</v>
      </c>
      <c r="AI347" s="125">
        <f t="shared" si="193"/>
        <v>0</v>
      </c>
      <c r="AJ347" s="125">
        <v>0</v>
      </c>
      <c r="AK347" s="126">
        <f t="shared" si="194"/>
        <v>0</v>
      </c>
      <c r="AL347" s="22">
        <f t="shared" si="195"/>
        <v>-1.7019032145239286E-9</v>
      </c>
      <c r="AM347" s="22">
        <f t="shared" si="195"/>
        <v>9.6699793628291343E-13</v>
      </c>
      <c r="AN347" s="22">
        <f t="shared" si="195"/>
        <v>-6.3672492764813326E-12</v>
      </c>
      <c r="AO347" s="23">
        <f t="shared" si="195"/>
        <v>0</v>
      </c>
    </row>
    <row r="348" spans="1:41" x14ac:dyDescent="0.25">
      <c r="A348" s="7">
        <v>327</v>
      </c>
      <c r="B348" s="56">
        <f t="shared" si="196"/>
        <v>6.0705376538957147E-10</v>
      </c>
      <c r="C348" s="57">
        <f t="shared" si="197"/>
        <v>-5.5646595160710715E-13</v>
      </c>
      <c r="D348" s="57">
        <f t="shared" si="198"/>
        <v>5.5646595160710715E-13</v>
      </c>
      <c r="E348" s="58">
        <f t="shared" si="184"/>
        <v>0</v>
      </c>
      <c r="F348" s="56">
        <f t="shared" si="199"/>
        <v>0</v>
      </c>
      <c r="G348" s="57">
        <f t="shared" si="200"/>
        <v>0</v>
      </c>
      <c r="H348" s="57">
        <f t="shared" si="201"/>
        <v>0</v>
      </c>
      <c r="I348" s="58">
        <f t="shared" si="185"/>
        <v>0</v>
      </c>
      <c r="J348" s="56">
        <f t="shared" si="202"/>
        <v>-4.5840923263889651E-10</v>
      </c>
      <c r="K348" s="57">
        <f t="shared" si="203"/>
        <v>1.5280307754629884E-12</v>
      </c>
      <c r="L348" s="57">
        <f t="shared" si="204"/>
        <v>-1.5280307754629884E-12</v>
      </c>
      <c r="M348" s="58">
        <f t="shared" si="186"/>
        <v>0</v>
      </c>
      <c r="N348" s="56">
        <f t="shared" si="205"/>
        <v>0</v>
      </c>
      <c r="O348" s="57">
        <f t="shared" si="206"/>
        <v>0</v>
      </c>
      <c r="P348" s="57">
        <f t="shared" si="207"/>
        <v>0</v>
      </c>
      <c r="Q348" s="58">
        <f t="shared" si="187"/>
        <v>0</v>
      </c>
      <c r="R348" s="84">
        <f t="shared" si="208"/>
        <v>-1.8546006031195714E-9</v>
      </c>
      <c r="S348" s="85">
        <f t="shared" si="209"/>
        <v>0</v>
      </c>
      <c r="T348" s="86">
        <f t="shared" si="188"/>
        <v>-5.4092517590987501E-12</v>
      </c>
      <c r="U348" s="87">
        <f t="shared" si="210"/>
        <v>0</v>
      </c>
      <c r="V348" s="84">
        <f t="shared" si="211"/>
        <v>0</v>
      </c>
      <c r="W348" s="85">
        <f t="shared" si="212"/>
        <v>0</v>
      </c>
      <c r="X348" s="86">
        <f t="shared" si="189"/>
        <v>0</v>
      </c>
      <c r="Y348" s="87">
        <f t="shared" si="213"/>
        <v>0</v>
      </c>
      <c r="Z348" s="101">
        <f t="shared" si="214"/>
        <v>0</v>
      </c>
      <c r="AA348" s="85">
        <f t="shared" si="215"/>
        <v>0</v>
      </c>
      <c r="AB348" s="86">
        <f t="shared" si="190"/>
        <v>0</v>
      </c>
      <c r="AC348" s="87">
        <f t="shared" si="216"/>
        <v>0</v>
      </c>
      <c r="AD348" s="132">
        <f t="shared" si="219"/>
        <v>0</v>
      </c>
      <c r="AE348" s="132">
        <f t="shared" si="191"/>
        <v>0</v>
      </c>
      <c r="AF348" s="132">
        <f t="shared" si="217"/>
        <v>0</v>
      </c>
      <c r="AG348" s="133">
        <f t="shared" si="192"/>
        <v>0</v>
      </c>
      <c r="AH348" s="124">
        <f t="shared" si="218"/>
        <v>0</v>
      </c>
      <c r="AI348" s="125">
        <f t="shared" si="193"/>
        <v>0</v>
      </c>
      <c r="AJ348" s="125">
        <v>0</v>
      </c>
      <c r="AK348" s="126">
        <f t="shared" si="194"/>
        <v>0</v>
      </c>
      <c r="AL348" s="22">
        <f t="shared" si="195"/>
        <v>-1.7059560703688965E-9</v>
      </c>
      <c r="AM348" s="22">
        <f t="shared" si="195"/>
        <v>9.7156482385588129E-13</v>
      </c>
      <c r="AN348" s="22">
        <f t="shared" si="195"/>
        <v>-6.3808165829546311E-12</v>
      </c>
      <c r="AO348" s="23">
        <f t="shared" si="195"/>
        <v>0</v>
      </c>
    </row>
    <row r="349" spans="1:41" x14ac:dyDescent="0.25">
      <c r="A349" s="7">
        <v>328</v>
      </c>
      <c r="B349" s="56">
        <f t="shared" si="196"/>
        <v>6.0761023134117857E-10</v>
      </c>
      <c r="C349" s="57">
        <f t="shared" si="197"/>
        <v>-5.5697604539608039E-13</v>
      </c>
      <c r="D349" s="57">
        <f t="shared" si="198"/>
        <v>5.5697604539608039E-13</v>
      </c>
      <c r="E349" s="58">
        <f t="shared" si="184"/>
        <v>0</v>
      </c>
      <c r="F349" s="56">
        <f t="shared" si="199"/>
        <v>0</v>
      </c>
      <c r="G349" s="57">
        <f t="shared" si="200"/>
        <v>0</v>
      </c>
      <c r="H349" s="57">
        <f t="shared" si="201"/>
        <v>0</v>
      </c>
      <c r="I349" s="58">
        <f t="shared" si="185"/>
        <v>0</v>
      </c>
      <c r="J349" s="56">
        <f t="shared" si="202"/>
        <v>-4.5993726341435953E-10</v>
      </c>
      <c r="K349" s="57">
        <f t="shared" si="203"/>
        <v>1.5331242113811985E-12</v>
      </c>
      <c r="L349" s="57">
        <f t="shared" si="204"/>
        <v>-1.5331242113811985E-12</v>
      </c>
      <c r="M349" s="58">
        <f t="shared" si="186"/>
        <v>0</v>
      </c>
      <c r="N349" s="56">
        <f t="shared" si="205"/>
        <v>0</v>
      </c>
      <c r="O349" s="57">
        <f t="shared" si="206"/>
        <v>0</v>
      </c>
      <c r="P349" s="57">
        <f t="shared" si="207"/>
        <v>0</v>
      </c>
      <c r="Q349" s="58">
        <f t="shared" si="187"/>
        <v>0</v>
      </c>
      <c r="R349" s="84">
        <f t="shared" si="208"/>
        <v>-1.8576916041247708E-9</v>
      </c>
      <c r="S349" s="85">
        <f t="shared" si="209"/>
        <v>0</v>
      </c>
      <c r="T349" s="86">
        <f t="shared" si="188"/>
        <v>-5.4182671786972482E-12</v>
      </c>
      <c r="U349" s="87">
        <f t="shared" si="210"/>
        <v>0</v>
      </c>
      <c r="V349" s="84">
        <f t="shared" si="211"/>
        <v>0</v>
      </c>
      <c r="W349" s="85">
        <f t="shared" si="212"/>
        <v>0</v>
      </c>
      <c r="X349" s="86">
        <f t="shared" si="189"/>
        <v>0</v>
      </c>
      <c r="Y349" s="87">
        <f t="shared" si="213"/>
        <v>0</v>
      </c>
      <c r="Z349" s="101">
        <f t="shared" si="214"/>
        <v>0</v>
      </c>
      <c r="AA349" s="85">
        <f t="shared" si="215"/>
        <v>0</v>
      </c>
      <c r="AB349" s="86">
        <f t="shared" si="190"/>
        <v>0</v>
      </c>
      <c r="AC349" s="87">
        <f t="shared" si="216"/>
        <v>0</v>
      </c>
      <c r="AD349" s="132">
        <f t="shared" si="219"/>
        <v>0</v>
      </c>
      <c r="AE349" s="132">
        <f t="shared" si="191"/>
        <v>0</v>
      </c>
      <c r="AF349" s="132">
        <f t="shared" si="217"/>
        <v>0</v>
      </c>
      <c r="AG349" s="133">
        <f t="shared" si="192"/>
        <v>0</v>
      </c>
      <c r="AH349" s="124">
        <f t="shared" si="218"/>
        <v>0</v>
      </c>
      <c r="AI349" s="125">
        <f t="shared" si="193"/>
        <v>0</v>
      </c>
      <c r="AJ349" s="125">
        <v>0</v>
      </c>
      <c r="AK349" s="126">
        <f t="shared" si="194"/>
        <v>0</v>
      </c>
      <c r="AL349" s="22">
        <f t="shared" si="195"/>
        <v>-1.7100186361979518E-9</v>
      </c>
      <c r="AM349" s="22">
        <f t="shared" si="195"/>
        <v>9.761481659851181E-13</v>
      </c>
      <c r="AN349" s="22">
        <f t="shared" si="195"/>
        <v>-6.3944153446823663E-12</v>
      </c>
      <c r="AO349" s="23">
        <f t="shared" si="195"/>
        <v>0</v>
      </c>
    </row>
    <row r="350" spans="1:41" x14ac:dyDescent="0.25">
      <c r="A350" s="7">
        <v>329</v>
      </c>
      <c r="B350" s="56">
        <f t="shared" si="196"/>
        <v>6.0816720738657462E-10</v>
      </c>
      <c r="C350" s="57">
        <f t="shared" si="197"/>
        <v>-5.5748660677102669E-13</v>
      </c>
      <c r="D350" s="57">
        <f t="shared" si="198"/>
        <v>5.5748660677102669E-13</v>
      </c>
      <c r="E350" s="58">
        <f t="shared" si="184"/>
        <v>0</v>
      </c>
      <c r="F350" s="56">
        <f t="shared" si="199"/>
        <v>0</v>
      </c>
      <c r="G350" s="57">
        <f t="shared" si="200"/>
        <v>0</v>
      </c>
      <c r="H350" s="57">
        <f t="shared" si="201"/>
        <v>0</v>
      </c>
      <c r="I350" s="58">
        <f t="shared" si="185"/>
        <v>0</v>
      </c>
      <c r="J350" s="56">
        <f t="shared" si="202"/>
        <v>-4.6147038762574074E-10</v>
      </c>
      <c r="K350" s="57">
        <f t="shared" si="203"/>
        <v>1.5382346254191359E-12</v>
      </c>
      <c r="L350" s="57">
        <f t="shared" si="204"/>
        <v>-1.5382346254191359E-12</v>
      </c>
      <c r="M350" s="58">
        <f t="shared" si="186"/>
        <v>0</v>
      </c>
      <c r="N350" s="56">
        <f t="shared" si="205"/>
        <v>0</v>
      </c>
      <c r="O350" s="57">
        <f t="shared" si="206"/>
        <v>0</v>
      </c>
      <c r="P350" s="57">
        <f t="shared" si="207"/>
        <v>0</v>
      </c>
      <c r="Q350" s="58">
        <f t="shared" si="187"/>
        <v>0</v>
      </c>
      <c r="R350" s="84">
        <f t="shared" si="208"/>
        <v>-1.8607877567983121E-9</v>
      </c>
      <c r="S350" s="85">
        <f t="shared" si="209"/>
        <v>0</v>
      </c>
      <c r="T350" s="86">
        <f t="shared" si="188"/>
        <v>-5.4272976239950773E-12</v>
      </c>
      <c r="U350" s="87">
        <f t="shared" si="210"/>
        <v>0</v>
      </c>
      <c r="V350" s="84">
        <f t="shared" si="211"/>
        <v>0</v>
      </c>
      <c r="W350" s="85">
        <f t="shared" si="212"/>
        <v>0</v>
      </c>
      <c r="X350" s="86">
        <f t="shared" si="189"/>
        <v>0</v>
      </c>
      <c r="Y350" s="87">
        <f t="shared" si="213"/>
        <v>0</v>
      </c>
      <c r="Z350" s="101">
        <f t="shared" si="214"/>
        <v>0</v>
      </c>
      <c r="AA350" s="85">
        <f t="shared" si="215"/>
        <v>0</v>
      </c>
      <c r="AB350" s="86">
        <f t="shared" si="190"/>
        <v>0</v>
      </c>
      <c r="AC350" s="87">
        <f t="shared" si="216"/>
        <v>0</v>
      </c>
      <c r="AD350" s="132">
        <f t="shared" si="219"/>
        <v>0</v>
      </c>
      <c r="AE350" s="132">
        <f t="shared" si="191"/>
        <v>0</v>
      </c>
      <c r="AF350" s="132">
        <f t="shared" si="217"/>
        <v>0</v>
      </c>
      <c r="AG350" s="133">
        <f t="shared" si="192"/>
        <v>0</v>
      </c>
      <c r="AH350" s="124">
        <f t="shared" si="218"/>
        <v>0</v>
      </c>
      <c r="AI350" s="125">
        <f t="shared" si="193"/>
        <v>0</v>
      </c>
      <c r="AJ350" s="125">
        <v>0</v>
      </c>
      <c r="AK350" s="126">
        <f t="shared" si="194"/>
        <v>0</v>
      </c>
      <c r="AL350" s="22">
        <f t="shared" si="195"/>
        <v>-1.7140909370374781E-9</v>
      </c>
      <c r="AM350" s="22">
        <f t="shared" si="195"/>
        <v>9.8074801864810906E-13</v>
      </c>
      <c r="AN350" s="22">
        <f t="shared" si="195"/>
        <v>-6.4080456426431863E-12</v>
      </c>
      <c r="AO350" s="23">
        <f t="shared" si="195"/>
        <v>0</v>
      </c>
    </row>
    <row r="351" spans="1:41" x14ac:dyDescent="0.25">
      <c r="A351" s="7">
        <v>330</v>
      </c>
      <c r="B351" s="56">
        <f t="shared" si="196"/>
        <v>6.0872469399334567E-10</v>
      </c>
      <c r="C351" s="57">
        <f t="shared" si="197"/>
        <v>-5.5799763616056689E-13</v>
      </c>
      <c r="D351" s="57">
        <f t="shared" si="198"/>
        <v>5.5799763616056689E-13</v>
      </c>
      <c r="E351" s="58">
        <f t="shared" si="184"/>
        <v>0</v>
      </c>
      <c r="F351" s="56">
        <f t="shared" si="199"/>
        <v>0</v>
      </c>
      <c r="G351" s="57">
        <f t="shared" si="200"/>
        <v>0</v>
      </c>
      <c r="H351" s="57">
        <f t="shared" si="201"/>
        <v>0</v>
      </c>
      <c r="I351" s="58">
        <f t="shared" si="185"/>
        <v>0</v>
      </c>
      <c r="J351" s="56">
        <f t="shared" si="202"/>
        <v>-4.6300862225115988E-10</v>
      </c>
      <c r="K351" s="57">
        <f t="shared" si="203"/>
        <v>1.5433620741705331E-12</v>
      </c>
      <c r="L351" s="57">
        <f t="shared" si="204"/>
        <v>-1.5433620741705331E-12</v>
      </c>
      <c r="M351" s="58">
        <f t="shared" si="186"/>
        <v>0</v>
      </c>
      <c r="N351" s="56">
        <f t="shared" si="205"/>
        <v>0</v>
      </c>
      <c r="O351" s="57">
        <f t="shared" si="206"/>
        <v>0</v>
      </c>
      <c r="P351" s="57">
        <f t="shared" si="207"/>
        <v>0</v>
      </c>
      <c r="Q351" s="58">
        <f t="shared" si="187"/>
        <v>0</v>
      </c>
      <c r="R351" s="84">
        <f t="shared" si="208"/>
        <v>-1.8638890697263096E-9</v>
      </c>
      <c r="S351" s="85">
        <f t="shared" si="209"/>
        <v>0</v>
      </c>
      <c r="T351" s="86">
        <f t="shared" si="188"/>
        <v>-5.4363431200350697E-12</v>
      </c>
      <c r="U351" s="87">
        <f t="shared" si="210"/>
        <v>0</v>
      </c>
      <c r="V351" s="84">
        <f t="shared" si="211"/>
        <v>0</v>
      </c>
      <c r="W351" s="85">
        <f t="shared" si="212"/>
        <v>0</v>
      </c>
      <c r="X351" s="86">
        <f t="shared" si="189"/>
        <v>0</v>
      </c>
      <c r="Y351" s="87">
        <f t="shared" si="213"/>
        <v>0</v>
      </c>
      <c r="Z351" s="101">
        <f t="shared" si="214"/>
        <v>0</v>
      </c>
      <c r="AA351" s="85">
        <f t="shared" si="215"/>
        <v>0</v>
      </c>
      <c r="AB351" s="86">
        <f t="shared" si="190"/>
        <v>0</v>
      </c>
      <c r="AC351" s="87">
        <f t="shared" si="216"/>
        <v>0</v>
      </c>
      <c r="AD351" s="132">
        <f t="shared" si="219"/>
        <v>0</v>
      </c>
      <c r="AE351" s="132">
        <f t="shared" si="191"/>
        <v>0</v>
      </c>
      <c r="AF351" s="132">
        <f t="shared" si="217"/>
        <v>0</v>
      </c>
      <c r="AG351" s="133">
        <f t="shared" si="192"/>
        <v>0</v>
      </c>
      <c r="AH351" s="124">
        <f t="shared" si="218"/>
        <v>0</v>
      </c>
      <c r="AI351" s="125">
        <f t="shared" si="193"/>
        <v>0</v>
      </c>
      <c r="AJ351" s="125">
        <v>0</v>
      </c>
      <c r="AK351" s="126">
        <f t="shared" si="194"/>
        <v>0</v>
      </c>
      <c r="AL351" s="22">
        <f t="shared" si="195"/>
        <v>-1.7181729979841238E-9</v>
      </c>
      <c r="AM351" s="22">
        <f t="shared" si="195"/>
        <v>9.8536443800996623E-13</v>
      </c>
      <c r="AN351" s="22">
        <f t="shared" si="195"/>
        <v>-6.4217075580450358E-12</v>
      </c>
      <c r="AO351" s="23">
        <f t="shared" si="195"/>
        <v>0</v>
      </c>
    </row>
    <row r="352" spans="1:41" x14ac:dyDescent="0.25">
      <c r="A352" s="7">
        <v>331</v>
      </c>
      <c r="B352" s="56">
        <f t="shared" si="196"/>
        <v>6.0928269162950629E-10</v>
      </c>
      <c r="C352" s="57">
        <f t="shared" si="197"/>
        <v>-5.5850913399371408E-13</v>
      </c>
      <c r="D352" s="57">
        <f t="shared" si="198"/>
        <v>5.5850913399371408E-13</v>
      </c>
      <c r="E352" s="58">
        <f t="shared" si="184"/>
        <v>0</v>
      </c>
      <c r="F352" s="56">
        <f t="shared" si="199"/>
        <v>0</v>
      </c>
      <c r="G352" s="57">
        <f t="shared" si="200"/>
        <v>0</v>
      </c>
      <c r="H352" s="57">
        <f t="shared" si="201"/>
        <v>0</v>
      </c>
      <c r="I352" s="58">
        <f t="shared" si="185"/>
        <v>0</v>
      </c>
      <c r="J352" s="56">
        <f t="shared" si="202"/>
        <v>-4.6455198432533042E-10</v>
      </c>
      <c r="K352" s="57">
        <f t="shared" si="203"/>
        <v>1.5485066144177681E-12</v>
      </c>
      <c r="L352" s="57">
        <f t="shared" si="204"/>
        <v>-1.5485066144177681E-12</v>
      </c>
      <c r="M352" s="58">
        <f t="shared" si="186"/>
        <v>0</v>
      </c>
      <c r="N352" s="56">
        <f t="shared" si="205"/>
        <v>0</v>
      </c>
      <c r="O352" s="57">
        <f t="shared" si="206"/>
        <v>0</v>
      </c>
      <c r="P352" s="57">
        <f t="shared" si="207"/>
        <v>0</v>
      </c>
      <c r="Q352" s="58">
        <f t="shared" si="187"/>
        <v>0</v>
      </c>
      <c r="R352" s="84">
        <f t="shared" si="208"/>
        <v>-1.866995551509187E-9</v>
      </c>
      <c r="S352" s="85">
        <f t="shared" si="209"/>
        <v>0</v>
      </c>
      <c r="T352" s="86">
        <f t="shared" si="188"/>
        <v>-5.4454036919017959E-12</v>
      </c>
      <c r="U352" s="87">
        <f t="shared" si="210"/>
        <v>0</v>
      </c>
      <c r="V352" s="84">
        <f t="shared" si="211"/>
        <v>0</v>
      </c>
      <c r="W352" s="85">
        <f t="shared" si="212"/>
        <v>0</v>
      </c>
      <c r="X352" s="86">
        <f t="shared" si="189"/>
        <v>0</v>
      </c>
      <c r="Y352" s="87">
        <f t="shared" si="213"/>
        <v>0</v>
      </c>
      <c r="Z352" s="101">
        <f t="shared" si="214"/>
        <v>0</v>
      </c>
      <c r="AA352" s="85">
        <f t="shared" si="215"/>
        <v>0</v>
      </c>
      <c r="AB352" s="86">
        <f t="shared" si="190"/>
        <v>0</v>
      </c>
      <c r="AC352" s="87">
        <f t="shared" si="216"/>
        <v>0</v>
      </c>
      <c r="AD352" s="132">
        <f t="shared" si="219"/>
        <v>0</v>
      </c>
      <c r="AE352" s="132">
        <f t="shared" si="191"/>
        <v>0</v>
      </c>
      <c r="AF352" s="132">
        <f t="shared" si="217"/>
        <v>0</v>
      </c>
      <c r="AG352" s="133">
        <f t="shared" si="192"/>
        <v>0</v>
      </c>
      <c r="AH352" s="124">
        <f t="shared" si="218"/>
        <v>0</v>
      </c>
      <c r="AI352" s="125">
        <f t="shared" si="193"/>
        <v>0</v>
      </c>
      <c r="AJ352" s="125">
        <v>0</v>
      </c>
      <c r="AK352" s="126">
        <f t="shared" si="194"/>
        <v>0</v>
      </c>
      <c r="AL352" s="22">
        <f t="shared" si="195"/>
        <v>-1.7222648442050112E-9</v>
      </c>
      <c r="AM352" s="22">
        <f t="shared" si="195"/>
        <v>9.8999748042405408E-13</v>
      </c>
      <c r="AN352" s="22">
        <f t="shared" si="195"/>
        <v>-6.43540117232585E-12</v>
      </c>
      <c r="AO352" s="23">
        <f t="shared" si="195"/>
        <v>0</v>
      </c>
    </row>
    <row r="353" spans="1:41" x14ac:dyDescent="0.25">
      <c r="A353" s="7">
        <v>332</v>
      </c>
      <c r="B353" s="56">
        <f t="shared" si="196"/>
        <v>6.0984120076350002E-10</v>
      </c>
      <c r="C353" s="57">
        <f t="shared" si="197"/>
        <v>-5.5902110069987498E-13</v>
      </c>
      <c r="D353" s="57">
        <f t="shared" si="198"/>
        <v>5.5902110069987498E-13</v>
      </c>
      <c r="E353" s="58">
        <f t="shared" si="184"/>
        <v>0</v>
      </c>
      <c r="F353" s="56">
        <f t="shared" si="199"/>
        <v>0</v>
      </c>
      <c r="G353" s="57">
        <f t="shared" si="200"/>
        <v>0</v>
      </c>
      <c r="H353" s="57">
        <f t="shared" si="201"/>
        <v>0</v>
      </c>
      <c r="I353" s="58">
        <f t="shared" si="185"/>
        <v>0</v>
      </c>
      <c r="J353" s="56">
        <f t="shared" si="202"/>
        <v>-4.6610049093974819E-10</v>
      </c>
      <c r="K353" s="57">
        <f t="shared" si="203"/>
        <v>1.553668303132494E-12</v>
      </c>
      <c r="L353" s="57">
        <f t="shared" si="204"/>
        <v>-1.553668303132494E-12</v>
      </c>
      <c r="M353" s="58">
        <f t="shared" si="186"/>
        <v>0</v>
      </c>
      <c r="N353" s="56">
        <f t="shared" si="205"/>
        <v>0</v>
      </c>
      <c r="O353" s="57">
        <f t="shared" si="206"/>
        <v>0</v>
      </c>
      <c r="P353" s="57">
        <f t="shared" si="207"/>
        <v>0</v>
      </c>
      <c r="Q353" s="58">
        <f t="shared" si="187"/>
        <v>0</v>
      </c>
      <c r="R353" s="84">
        <f t="shared" si="208"/>
        <v>-1.8701072107617023E-9</v>
      </c>
      <c r="S353" s="85">
        <f t="shared" si="209"/>
        <v>0</v>
      </c>
      <c r="T353" s="86">
        <f t="shared" si="188"/>
        <v>-5.4544793647216319E-12</v>
      </c>
      <c r="U353" s="87">
        <f t="shared" si="210"/>
        <v>0</v>
      </c>
      <c r="V353" s="84">
        <f t="shared" si="211"/>
        <v>0</v>
      </c>
      <c r="W353" s="85">
        <f t="shared" si="212"/>
        <v>0</v>
      </c>
      <c r="X353" s="86">
        <f t="shared" si="189"/>
        <v>0</v>
      </c>
      <c r="Y353" s="87">
        <f t="shared" si="213"/>
        <v>0</v>
      </c>
      <c r="Z353" s="101">
        <f t="shared" si="214"/>
        <v>0</v>
      </c>
      <c r="AA353" s="85">
        <f t="shared" si="215"/>
        <v>0</v>
      </c>
      <c r="AB353" s="86">
        <f t="shared" si="190"/>
        <v>0</v>
      </c>
      <c r="AC353" s="87">
        <f t="shared" si="216"/>
        <v>0</v>
      </c>
      <c r="AD353" s="132">
        <f t="shared" si="219"/>
        <v>0</v>
      </c>
      <c r="AE353" s="132">
        <f t="shared" si="191"/>
        <v>0</v>
      </c>
      <c r="AF353" s="132">
        <f t="shared" si="217"/>
        <v>0</v>
      </c>
      <c r="AG353" s="133">
        <f t="shared" si="192"/>
        <v>0</v>
      </c>
      <c r="AH353" s="124">
        <f t="shared" si="218"/>
        <v>0</v>
      </c>
      <c r="AI353" s="125">
        <f t="shared" si="193"/>
        <v>0</v>
      </c>
      <c r="AJ353" s="125">
        <v>0</v>
      </c>
      <c r="AK353" s="126">
        <f t="shared" si="194"/>
        <v>0</v>
      </c>
      <c r="AL353" s="22">
        <f t="shared" si="195"/>
        <v>-1.7263665009379505E-9</v>
      </c>
      <c r="AM353" s="22">
        <f t="shared" si="195"/>
        <v>9.9464720243261904E-13</v>
      </c>
      <c r="AN353" s="22">
        <f t="shared" si="195"/>
        <v>-6.4491265671542509E-12</v>
      </c>
      <c r="AO353" s="23">
        <f t="shared" si="195"/>
        <v>0</v>
      </c>
    </row>
    <row r="354" spans="1:41" x14ac:dyDescent="0.25">
      <c r="A354" s="7">
        <v>333</v>
      </c>
      <c r="B354" s="56">
        <f t="shared" si="196"/>
        <v>6.1040022186419992E-10</v>
      </c>
      <c r="C354" s="57">
        <f t="shared" si="197"/>
        <v>-5.5953353670884987E-13</v>
      </c>
      <c r="D354" s="57">
        <f t="shared" si="198"/>
        <v>5.5953353670884987E-13</v>
      </c>
      <c r="E354" s="58">
        <f t="shared" si="184"/>
        <v>0</v>
      </c>
      <c r="F354" s="56">
        <f t="shared" si="199"/>
        <v>0</v>
      </c>
      <c r="G354" s="57">
        <f t="shared" si="200"/>
        <v>0</v>
      </c>
      <c r="H354" s="57">
        <f t="shared" si="201"/>
        <v>0</v>
      </c>
      <c r="I354" s="58">
        <f t="shared" si="185"/>
        <v>0</v>
      </c>
      <c r="J354" s="56">
        <f t="shared" si="202"/>
        <v>-4.6765415924288071E-10</v>
      </c>
      <c r="K354" s="57">
        <f t="shared" si="203"/>
        <v>1.5588471974762691E-12</v>
      </c>
      <c r="L354" s="57">
        <f t="shared" si="204"/>
        <v>-1.5588471974762691E-12</v>
      </c>
      <c r="M354" s="58">
        <f t="shared" si="186"/>
        <v>0</v>
      </c>
      <c r="N354" s="56">
        <f t="shared" si="205"/>
        <v>0</v>
      </c>
      <c r="O354" s="57">
        <f t="shared" si="206"/>
        <v>0</v>
      </c>
      <c r="P354" s="57">
        <f t="shared" si="207"/>
        <v>0</v>
      </c>
      <c r="Q354" s="58">
        <f t="shared" si="187"/>
        <v>0</v>
      </c>
      <c r="R354" s="84">
        <f t="shared" si="208"/>
        <v>-1.8732240561129718E-9</v>
      </c>
      <c r="S354" s="85">
        <f t="shared" si="209"/>
        <v>0</v>
      </c>
      <c r="T354" s="86">
        <f t="shared" si="188"/>
        <v>-5.4635701636628346E-12</v>
      </c>
      <c r="U354" s="87">
        <f t="shared" si="210"/>
        <v>0</v>
      </c>
      <c r="V354" s="84">
        <f t="shared" si="211"/>
        <v>0</v>
      </c>
      <c r="W354" s="85">
        <f t="shared" si="212"/>
        <v>0</v>
      </c>
      <c r="X354" s="86">
        <f t="shared" si="189"/>
        <v>0</v>
      </c>
      <c r="Y354" s="87">
        <f t="shared" si="213"/>
        <v>0</v>
      </c>
      <c r="Z354" s="101">
        <f t="shared" si="214"/>
        <v>0</v>
      </c>
      <c r="AA354" s="85">
        <f t="shared" si="215"/>
        <v>0</v>
      </c>
      <c r="AB354" s="86">
        <f t="shared" si="190"/>
        <v>0</v>
      </c>
      <c r="AC354" s="87">
        <f t="shared" si="216"/>
        <v>0</v>
      </c>
      <c r="AD354" s="132">
        <f t="shared" si="219"/>
        <v>0</v>
      </c>
      <c r="AE354" s="132">
        <f t="shared" si="191"/>
        <v>0</v>
      </c>
      <c r="AF354" s="132">
        <f t="shared" si="217"/>
        <v>0</v>
      </c>
      <c r="AG354" s="133">
        <f t="shared" si="192"/>
        <v>0</v>
      </c>
      <c r="AH354" s="124">
        <f t="shared" si="218"/>
        <v>0</v>
      </c>
      <c r="AI354" s="125">
        <f t="shared" si="193"/>
        <v>0</v>
      </c>
      <c r="AJ354" s="125">
        <v>0</v>
      </c>
      <c r="AK354" s="126">
        <f t="shared" si="194"/>
        <v>0</v>
      </c>
      <c r="AL354" s="22">
        <f t="shared" si="195"/>
        <v>-1.7304779934916526E-9</v>
      </c>
      <c r="AM354" s="22">
        <f t="shared" si="195"/>
        <v>9.9931366076741912E-13</v>
      </c>
      <c r="AN354" s="22">
        <f t="shared" si="195"/>
        <v>-6.4628838244302537E-12</v>
      </c>
      <c r="AO354" s="23">
        <f t="shared" si="195"/>
        <v>0</v>
      </c>
    </row>
    <row r="355" spans="1:41" x14ac:dyDescent="0.25">
      <c r="A355" s="7">
        <v>334</v>
      </c>
      <c r="B355" s="56">
        <f t="shared" si="196"/>
        <v>6.1095975540090877E-10</v>
      </c>
      <c r="C355" s="57">
        <f t="shared" si="197"/>
        <v>-5.6004644245083307E-13</v>
      </c>
      <c r="D355" s="57">
        <f t="shared" si="198"/>
        <v>5.6004644245083307E-13</v>
      </c>
      <c r="E355" s="58">
        <f t="shared" si="184"/>
        <v>0</v>
      </c>
      <c r="F355" s="56">
        <f t="shared" si="199"/>
        <v>0</v>
      </c>
      <c r="G355" s="57">
        <f t="shared" si="200"/>
        <v>0</v>
      </c>
      <c r="H355" s="57">
        <f t="shared" si="201"/>
        <v>0</v>
      </c>
      <c r="I355" s="58">
        <f t="shared" si="185"/>
        <v>0</v>
      </c>
      <c r="J355" s="56">
        <f t="shared" si="202"/>
        <v>-4.6921300644035701E-10</v>
      </c>
      <c r="K355" s="57">
        <f t="shared" si="203"/>
        <v>1.5640433548011901E-12</v>
      </c>
      <c r="L355" s="57">
        <f t="shared" si="204"/>
        <v>-1.5640433548011901E-12</v>
      </c>
      <c r="M355" s="58">
        <f t="shared" si="186"/>
        <v>0</v>
      </c>
      <c r="N355" s="56">
        <f t="shared" si="205"/>
        <v>0</v>
      </c>
      <c r="O355" s="57">
        <f t="shared" si="206"/>
        <v>0</v>
      </c>
      <c r="P355" s="57">
        <f t="shared" si="207"/>
        <v>0</v>
      </c>
      <c r="Q355" s="58">
        <f t="shared" si="187"/>
        <v>0</v>
      </c>
      <c r="R355" s="84">
        <f t="shared" si="208"/>
        <v>-1.8763460962064935E-9</v>
      </c>
      <c r="S355" s="85">
        <f t="shared" si="209"/>
        <v>0</v>
      </c>
      <c r="T355" s="86">
        <f t="shared" si="188"/>
        <v>-5.4726761139356065E-12</v>
      </c>
      <c r="U355" s="87">
        <f t="shared" si="210"/>
        <v>0</v>
      </c>
      <c r="V355" s="84">
        <f t="shared" si="211"/>
        <v>0</v>
      </c>
      <c r="W355" s="85">
        <f t="shared" si="212"/>
        <v>0</v>
      </c>
      <c r="X355" s="86">
        <f t="shared" si="189"/>
        <v>0</v>
      </c>
      <c r="Y355" s="87">
        <f t="shared" si="213"/>
        <v>0</v>
      </c>
      <c r="Z355" s="101">
        <f t="shared" si="214"/>
        <v>0</v>
      </c>
      <c r="AA355" s="85">
        <f t="shared" si="215"/>
        <v>0</v>
      </c>
      <c r="AB355" s="86">
        <f t="shared" si="190"/>
        <v>0</v>
      </c>
      <c r="AC355" s="87">
        <f t="shared" si="216"/>
        <v>0</v>
      </c>
      <c r="AD355" s="132">
        <f t="shared" si="219"/>
        <v>0</v>
      </c>
      <c r="AE355" s="132">
        <f t="shared" si="191"/>
        <v>0</v>
      </c>
      <c r="AF355" s="132">
        <f t="shared" si="217"/>
        <v>0</v>
      </c>
      <c r="AG355" s="133">
        <f t="shared" si="192"/>
        <v>0</v>
      </c>
      <c r="AH355" s="124">
        <f t="shared" si="218"/>
        <v>0</v>
      </c>
      <c r="AI355" s="125">
        <f t="shared" si="193"/>
        <v>0</v>
      </c>
      <c r="AJ355" s="125">
        <v>0</v>
      </c>
      <c r="AK355" s="126">
        <f t="shared" si="194"/>
        <v>0</v>
      </c>
      <c r="AL355" s="22">
        <f t="shared" si="195"/>
        <v>-1.7345993472459418E-9</v>
      </c>
      <c r="AM355" s="22">
        <f t="shared" si="195"/>
        <v>1.003996912350357E-12</v>
      </c>
      <c r="AN355" s="22">
        <f t="shared" si="195"/>
        <v>-6.4766730262859632E-12</v>
      </c>
      <c r="AO355" s="23">
        <f t="shared" si="195"/>
        <v>0</v>
      </c>
    </row>
    <row r="356" spans="1:41" x14ac:dyDescent="0.25">
      <c r="A356" s="7">
        <v>335</v>
      </c>
      <c r="B356" s="56">
        <f t="shared" si="196"/>
        <v>6.115198018433596E-10</v>
      </c>
      <c r="C356" s="57">
        <f t="shared" si="197"/>
        <v>-5.6055981835641297E-13</v>
      </c>
      <c r="D356" s="57">
        <f t="shared" si="198"/>
        <v>5.6055981835641297E-13</v>
      </c>
      <c r="E356" s="58">
        <f t="shared" si="184"/>
        <v>0</v>
      </c>
      <c r="F356" s="56">
        <f t="shared" si="199"/>
        <v>0</v>
      </c>
      <c r="G356" s="57">
        <f t="shared" si="200"/>
        <v>0</v>
      </c>
      <c r="H356" s="57">
        <f t="shared" si="201"/>
        <v>0</v>
      </c>
      <c r="I356" s="58">
        <f t="shared" si="185"/>
        <v>0</v>
      </c>
      <c r="J356" s="56">
        <f t="shared" si="202"/>
        <v>-4.7077704979515823E-10</v>
      </c>
      <c r="K356" s="57">
        <f t="shared" si="203"/>
        <v>1.5692568326505276E-12</v>
      </c>
      <c r="L356" s="57">
        <f t="shared" si="204"/>
        <v>-1.5692568326505276E-12</v>
      </c>
      <c r="M356" s="58">
        <f t="shared" si="186"/>
        <v>0</v>
      </c>
      <c r="N356" s="56">
        <f t="shared" si="205"/>
        <v>0</v>
      </c>
      <c r="O356" s="57">
        <f t="shared" si="206"/>
        <v>0</v>
      </c>
      <c r="P356" s="57">
        <f t="shared" si="207"/>
        <v>0</v>
      </c>
      <c r="Q356" s="58">
        <f t="shared" si="187"/>
        <v>0</v>
      </c>
      <c r="R356" s="84">
        <f t="shared" si="208"/>
        <v>-1.8794733397001709E-9</v>
      </c>
      <c r="S356" s="85">
        <f t="shared" si="209"/>
        <v>0</v>
      </c>
      <c r="T356" s="86">
        <f t="shared" si="188"/>
        <v>-5.4817972407921651E-12</v>
      </c>
      <c r="U356" s="87">
        <f t="shared" si="210"/>
        <v>0</v>
      </c>
      <c r="V356" s="84">
        <f t="shared" si="211"/>
        <v>0</v>
      </c>
      <c r="W356" s="85">
        <f t="shared" si="212"/>
        <v>0</v>
      </c>
      <c r="X356" s="86">
        <f t="shared" si="189"/>
        <v>0</v>
      </c>
      <c r="Y356" s="87">
        <f t="shared" si="213"/>
        <v>0</v>
      </c>
      <c r="Z356" s="101">
        <f t="shared" si="214"/>
        <v>0</v>
      </c>
      <c r="AA356" s="85">
        <f t="shared" si="215"/>
        <v>0</v>
      </c>
      <c r="AB356" s="86">
        <f t="shared" si="190"/>
        <v>0</v>
      </c>
      <c r="AC356" s="87">
        <f t="shared" si="216"/>
        <v>0</v>
      </c>
      <c r="AD356" s="132">
        <f t="shared" si="219"/>
        <v>0</v>
      </c>
      <c r="AE356" s="132">
        <f t="shared" si="191"/>
        <v>0</v>
      </c>
      <c r="AF356" s="132">
        <f t="shared" si="217"/>
        <v>0</v>
      </c>
      <c r="AG356" s="133">
        <f t="shared" si="192"/>
        <v>0</v>
      </c>
      <c r="AH356" s="124">
        <f t="shared" si="218"/>
        <v>0</v>
      </c>
      <c r="AI356" s="125">
        <f t="shared" si="193"/>
        <v>0</v>
      </c>
      <c r="AJ356" s="125">
        <v>0</v>
      </c>
      <c r="AK356" s="126">
        <f t="shared" si="194"/>
        <v>0</v>
      </c>
      <c r="AL356" s="22">
        <f t="shared" si="195"/>
        <v>-1.7387305876519694E-9</v>
      </c>
      <c r="AM356" s="22">
        <f t="shared" si="195"/>
        <v>1.0086970142941146E-12</v>
      </c>
      <c r="AN356" s="22">
        <f t="shared" si="195"/>
        <v>-6.4904942550862796E-12</v>
      </c>
      <c r="AO356" s="23">
        <f t="shared" si="195"/>
        <v>0</v>
      </c>
    </row>
    <row r="357" spans="1:41" x14ac:dyDescent="0.25">
      <c r="A357" s="7">
        <v>336</v>
      </c>
      <c r="B357" s="56">
        <f t="shared" si="196"/>
        <v>6.1208036166171597E-10</v>
      </c>
      <c r="C357" s="57">
        <f t="shared" si="197"/>
        <v>-5.6107366485657299E-13</v>
      </c>
      <c r="D357" s="57">
        <f t="shared" si="198"/>
        <v>5.6107366485657299E-13</v>
      </c>
      <c r="E357" s="58">
        <f t="shared" si="184"/>
        <v>0</v>
      </c>
      <c r="F357" s="56">
        <f t="shared" si="199"/>
        <v>0</v>
      </c>
      <c r="G357" s="57">
        <f t="shared" si="200"/>
        <v>0</v>
      </c>
      <c r="H357" s="57">
        <f t="shared" si="201"/>
        <v>0</v>
      </c>
      <c r="I357" s="58">
        <f t="shared" si="185"/>
        <v>0</v>
      </c>
      <c r="J357" s="56">
        <f t="shared" si="202"/>
        <v>-4.7234630662780874E-10</v>
      </c>
      <c r="K357" s="57">
        <f t="shared" si="203"/>
        <v>1.5744876887593625E-12</v>
      </c>
      <c r="L357" s="57">
        <f t="shared" si="204"/>
        <v>-1.5744876887593625E-12</v>
      </c>
      <c r="M357" s="58">
        <f t="shared" si="186"/>
        <v>0</v>
      </c>
      <c r="N357" s="56">
        <f t="shared" si="205"/>
        <v>0</v>
      </c>
      <c r="O357" s="57">
        <f t="shared" si="206"/>
        <v>0</v>
      </c>
      <c r="P357" s="57">
        <f t="shared" si="207"/>
        <v>0</v>
      </c>
      <c r="Q357" s="58">
        <f t="shared" si="187"/>
        <v>0</v>
      </c>
      <c r="R357" s="84">
        <f t="shared" si="208"/>
        <v>-1.8826057952663381E-9</v>
      </c>
      <c r="S357" s="85">
        <f t="shared" si="209"/>
        <v>0</v>
      </c>
      <c r="T357" s="86">
        <f t="shared" si="188"/>
        <v>-5.4909335695268193E-12</v>
      </c>
      <c r="U357" s="87">
        <f t="shared" si="210"/>
        <v>0</v>
      </c>
      <c r="V357" s="84">
        <f t="shared" si="211"/>
        <v>0</v>
      </c>
      <c r="W357" s="85">
        <f t="shared" si="212"/>
        <v>0</v>
      </c>
      <c r="X357" s="86">
        <f t="shared" si="189"/>
        <v>0</v>
      </c>
      <c r="Y357" s="87">
        <f t="shared" si="213"/>
        <v>0</v>
      </c>
      <c r="Z357" s="101">
        <f t="shared" si="214"/>
        <v>0</v>
      </c>
      <c r="AA357" s="85">
        <f t="shared" si="215"/>
        <v>0</v>
      </c>
      <c r="AB357" s="86">
        <f t="shared" si="190"/>
        <v>0</v>
      </c>
      <c r="AC357" s="87">
        <f t="shared" si="216"/>
        <v>0</v>
      </c>
      <c r="AD357" s="132">
        <f t="shared" si="219"/>
        <v>0</v>
      </c>
      <c r="AE357" s="132">
        <f t="shared" si="191"/>
        <v>0</v>
      </c>
      <c r="AF357" s="132">
        <f t="shared" si="217"/>
        <v>0</v>
      </c>
      <c r="AG357" s="133">
        <f t="shared" si="192"/>
        <v>0</v>
      </c>
      <c r="AH357" s="124">
        <f t="shared" si="218"/>
        <v>0</v>
      </c>
      <c r="AI357" s="125">
        <f t="shared" si="193"/>
        <v>0</v>
      </c>
      <c r="AJ357" s="125">
        <v>0</v>
      </c>
      <c r="AK357" s="126">
        <f t="shared" si="194"/>
        <v>0</v>
      </c>
      <c r="AL357" s="22">
        <f t="shared" si="195"/>
        <v>-1.7428717402324308E-9</v>
      </c>
      <c r="AM357" s="22">
        <f t="shared" si="195"/>
        <v>1.0134140239027895E-12</v>
      </c>
      <c r="AN357" s="22">
        <f t="shared" si="195"/>
        <v>-6.5043475934296083E-12</v>
      </c>
      <c r="AO357" s="23">
        <f t="shared" si="195"/>
        <v>0</v>
      </c>
    </row>
    <row r="358" spans="1:41" x14ac:dyDescent="0.25">
      <c r="A358" s="7">
        <v>337</v>
      </c>
      <c r="B358" s="56">
        <f t="shared" si="196"/>
        <v>6.1264143532657251E-10</v>
      </c>
      <c r="C358" s="57">
        <f t="shared" si="197"/>
        <v>-5.6158798238269145E-13</v>
      </c>
      <c r="D358" s="57">
        <f t="shared" si="198"/>
        <v>5.6158798238269145E-13</v>
      </c>
      <c r="E358" s="58">
        <f t="shared" si="184"/>
        <v>0</v>
      </c>
      <c r="F358" s="56">
        <f t="shared" si="199"/>
        <v>0</v>
      </c>
      <c r="G358" s="57">
        <f t="shared" si="200"/>
        <v>0</v>
      </c>
      <c r="H358" s="57">
        <f t="shared" si="201"/>
        <v>0</v>
      </c>
      <c r="I358" s="58">
        <f t="shared" si="185"/>
        <v>0</v>
      </c>
      <c r="J358" s="56">
        <f t="shared" si="202"/>
        <v>-4.7392079431656805E-10</v>
      </c>
      <c r="K358" s="57">
        <f t="shared" si="203"/>
        <v>1.579735981055227E-12</v>
      </c>
      <c r="L358" s="57">
        <f t="shared" si="204"/>
        <v>-1.579735981055227E-12</v>
      </c>
      <c r="M358" s="58">
        <f t="shared" si="186"/>
        <v>0</v>
      </c>
      <c r="N358" s="56">
        <f t="shared" si="205"/>
        <v>0</v>
      </c>
      <c r="O358" s="57">
        <f t="shared" si="206"/>
        <v>0</v>
      </c>
      <c r="P358" s="57">
        <f t="shared" si="207"/>
        <v>0</v>
      </c>
      <c r="Q358" s="58">
        <f t="shared" si="187"/>
        <v>0</v>
      </c>
      <c r="R358" s="84">
        <f t="shared" si="208"/>
        <v>-1.8857434715917822E-9</v>
      </c>
      <c r="S358" s="85">
        <f t="shared" si="209"/>
        <v>0</v>
      </c>
      <c r="T358" s="86">
        <f t="shared" si="188"/>
        <v>-5.5000851254760314E-12</v>
      </c>
      <c r="U358" s="87">
        <f t="shared" si="210"/>
        <v>0</v>
      </c>
      <c r="V358" s="84">
        <f t="shared" si="211"/>
        <v>0</v>
      </c>
      <c r="W358" s="85">
        <f t="shared" si="212"/>
        <v>0</v>
      </c>
      <c r="X358" s="86">
        <f t="shared" si="189"/>
        <v>0</v>
      </c>
      <c r="Y358" s="87">
        <f t="shared" si="213"/>
        <v>0</v>
      </c>
      <c r="Z358" s="101">
        <f t="shared" si="214"/>
        <v>0</v>
      </c>
      <c r="AA358" s="85">
        <f t="shared" si="215"/>
        <v>0</v>
      </c>
      <c r="AB358" s="86">
        <f t="shared" si="190"/>
        <v>0</v>
      </c>
      <c r="AC358" s="87">
        <f t="shared" si="216"/>
        <v>0</v>
      </c>
      <c r="AD358" s="132">
        <f t="shared" si="219"/>
        <v>0</v>
      </c>
      <c r="AE358" s="132">
        <f t="shared" si="191"/>
        <v>0</v>
      </c>
      <c r="AF358" s="132">
        <f t="shared" si="217"/>
        <v>0</v>
      </c>
      <c r="AG358" s="133">
        <f t="shared" si="192"/>
        <v>0</v>
      </c>
      <c r="AH358" s="124">
        <f t="shared" si="218"/>
        <v>0</v>
      </c>
      <c r="AI358" s="125">
        <f t="shared" si="193"/>
        <v>0</v>
      </c>
      <c r="AJ358" s="125">
        <v>0</v>
      </c>
      <c r="AK358" s="126">
        <f t="shared" si="194"/>
        <v>0</v>
      </c>
      <c r="AL358" s="22">
        <f t="shared" si="195"/>
        <v>-1.7470228305817777E-9</v>
      </c>
      <c r="AM358" s="22">
        <f t="shared" si="195"/>
        <v>1.0181479986725356E-12</v>
      </c>
      <c r="AN358" s="22">
        <f t="shared" si="195"/>
        <v>-6.518233124148567E-12</v>
      </c>
      <c r="AO358" s="23">
        <f t="shared" si="195"/>
        <v>0</v>
      </c>
    </row>
    <row r="359" spans="1:41" x14ac:dyDescent="0.25">
      <c r="A359" s="7">
        <v>338</v>
      </c>
      <c r="B359" s="56">
        <f t="shared" si="196"/>
        <v>6.1320302330895522E-10</v>
      </c>
      <c r="C359" s="57">
        <f t="shared" si="197"/>
        <v>-5.621027713665423E-13</v>
      </c>
      <c r="D359" s="57">
        <f t="shared" si="198"/>
        <v>5.621027713665423E-13</v>
      </c>
      <c r="E359" s="58">
        <f t="shared" si="184"/>
        <v>0</v>
      </c>
      <c r="F359" s="56">
        <f t="shared" si="199"/>
        <v>0</v>
      </c>
      <c r="G359" s="57">
        <f t="shared" si="200"/>
        <v>0</v>
      </c>
      <c r="H359" s="57">
        <f t="shared" si="201"/>
        <v>0</v>
      </c>
      <c r="I359" s="58">
        <f t="shared" si="185"/>
        <v>0</v>
      </c>
      <c r="J359" s="56">
        <f t="shared" si="202"/>
        <v>-4.7550053029762325E-10</v>
      </c>
      <c r="K359" s="57">
        <f t="shared" si="203"/>
        <v>1.5850017676587442E-12</v>
      </c>
      <c r="L359" s="57">
        <f t="shared" si="204"/>
        <v>-1.5850017676587442E-12</v>
      </c>
      <c r="M359" s="58">
        <f t="shared" si="186"/>
        <v>0</v>
      </c>
      <c r="N359" s="56">
        <f t="shared" si="205"/>
        <v>0</v>
      </c>
      <c r="O359" s="57">
        <f t="shared" si="206"/>
        <v>0</v>
      </c>
      <c r="P359" s="57">
        <f t="shared" si="207"/>
        <v>0</v>
      </c>
      <c r="Q359" s="58">
        <f t="shared" si="187"/>
        <v>0</v>
      </c>
      <c r="R359" s="84">
        <f t="shared" si="208"/>
        <v>-1.8888863773777685E-9</v>
      </c>
      <c r="S359" s="85">
        <f t="shared" si="209"/>
        <v>0</v>
      </c>
      <c r="T359" s="86">
        <f t="shared" si="188"/>
        <v>-5.5092519340184918E-12</v>
      </c>
      <c r="U359" s="87">
        <f t="shared" si="210"/>
        <v>0</v>
      </c>
      <c r="V359" s="84">
        <f t="shared" si="211"/>
        <v>0</v>
      </c>
      <c r="W359" s="85">
        <f t="shared" si="212"/>
        <v>0</v>
      </c>
      <c r="X359" s="86">
        <f t="shared" si="189"/>
        <v>0</v>
      </c>
      <c r="Y359" s="87">
        <f t="shared" si="213"/>
        <v>0</v>
      </c>
      <c r="Z359" s="101">
        <f t="shared" si="214"/>
        <v>0</v>
      </c>
      <c r="AA359" s="85">
        <f t="shared" si="215"/>
        <v>0</v>
      </c>
      <c r="AB359" s="86">
        <f t="shared" si="190"/>
        <v>0</v>
      </c>
      <c r="AC359" s="87">
        <f t="shared" si="216"/>
        <v>0</v>
      </c>
      <c r="AD359" s="132">
        <f t="shared" si="219"/>
        <v>0</v>
      </c>
      <c r="AE359" s="132">
        <f t="shared" si="191"/>
        <v>0</v>
      </c>
      <c r="AF359" s="132">
        <f t="shared" si="217"/>
        <v>0</v>
      </c>
      <c r="AG359" s="133">
        <f t="shared" si="192"/>
        <v>0</v>
      </c>
      <c r="AH359" s="124">
        <f t="shared" si="218"/>
        <v>0</v>
      </c>
      <c r="AI359" s="125">
        <f t="shared" si="193"/>
        <v>0</v>
      </c>
      <c r="AJ359" s="125">
        <v>0</v>
      </c>
      <c r="AK359" s="126">
        <f t="shared" si="194"/>
        <v>0</v>
      </c>
      <c r="AL359" s="22">
        <f t="shared" si="195"/>
        <v>-1.7511838843664365E-9</v>
      </c>
      <c r="AM359" s="22">
        <f t="shared" si="195"/>
        <v>1.0228989962922019E-12</v>
      </c>
      <c r="AN359" s="22">
        <f t="shared" si="195"/>
        <v>-6.5321509303106941E-12</v>
      </c>
      <c r="AO359" s="23">
        <f t="shared" si="195"/>
        <v>0</v>
      </c>
    </row>
    <row r="360" spans="1:41" x14ac:dyDescent="0.25">
      <c r="A360" s="7">
        <v>339</v>
      </c>
      <c r="B360" s="56">
        <f t="shared" si="196"/>
        <v>6.137651260803218E-10</v>
      </c>
      <c r="C360" s="57">
        <f t="shared" si="197"/>
        <v>-5.6261803224029499E-13</v>
      </c>
      <c r="D360" s="57">
        <f t="shared" si="198"/>
        <v>5.6261803224029499E-13</v>
      </c>
      <c r="E360" s="58">
        <f t="shared" si="184"/>
        <v>0</v>
      </c>
      <c r="F360" s="56">
        <f t="shared" si="199"/>
        <v>0</v>
      </c>
      <c r="G360" s="57">
        <f t="shared" si="200"/>
        <v>0</v>
      </c>
      <c r="H360" s="57">
        <f t="shared" si="201"/>
        <v>0</v>
      </c>
      <c r="I360" s="58">
        <f t="shared" si="185"/>
        <v>0</v>
      </c>
      <c r="J360" s="56">
        <f t="shared" si="202"/>
        <v>-4.7708553206528201E-10</v>
      </c>
      <c r="K360" s="57">
        <f t="shared" si="203"/>
        <v>1.5902851068842735E-12</v>
      </c>
      <c r="L360" s="57">
        <f t="shared" si="204"/>
        <v>-1.5902851068842735E-12</v>
      </c>
      <c r="M360" s="58">
        <f t="shared" si="186"/>
        <v>0</v>
      </c>
      <c r="N360" s="56">
        <f t="shared" si="205"/>
        <v>0</v>
      </c>
      <c r="O360" s="57">
        <f t="shared" si="206"/>
        <v>0</v>
      </c>
      <c r="P360" s="57">
        <f t="shared" si="207"/>
        <v>0</v>
      </c>
      <c r="Q360" s="58">
        <f t="shared" si="187"/>
        <v>0</v>
      </c>
      <c r="R360" s="84">
        <f t="shared" si="208"/>
        <v>-1.8920345213400649E-9</v>
      </c>
      <c r="S360" s="85">
        <f t="shared" si="209"/>
        <v>0</v>
      </c>
      <c r="T360" s="86">
        <f t="shared" si="188"/>
        <v>-5.5184340205751894E-12</v>
      </c>
      <c r="U360" s="87">
        <f t="shared" si="210"/>
        <v>0</v>
      </c>
      <c r="V360" s="84">
        <f t="shared" si="211"/>
        <v>0</v>
      </c>
      <c r="W360" s="85">
        <f t="shared" si="212"/>
        <v>0</v>
      </c>
      <c r="X360" s="86">
        <f t="shared" si="189"/>
        <v>0</v>
      </c>
      <c r="Y360" s="87">
        <f t="shared" si="213"/>
        <v>0</v>
      </c>
      <c r="Z360" s="101">
        <f t="shared" si="214"/>
        <v>0</v>
      </c>
      <c r="AA360" s="85">
        <f t="shared" si="215"/>
        <v>0</v>
      </c>
      <c r="AB360" s="86">
        <f t="shared" si="190"/>
        <v>0</v>
      </c>
      <c r="AC360" s="87">
        <f t="shared" si="216"/>
        <v>0</v>
      </c>
      <c r="AD360" s="132">
        <f t="shared" si="219"/>
        <v>0</v>
      </c>
      <c r="AE360" s="132">
        <f t="shared" si="191"/>
        <v>0</v>
      </c>
      <c r="AF360" s="132">
        <f t="shared" si="217"/>
        <v>0</v>
      </c>
      <c r="AG360" s="133">
        <f t="shared" si="192"/>
        <v>0</v>
      </c>
      <c r="AH360" s="124">
        <f t="shared" si="218"/>
        <v>0</v>
      </c>
      <c r="AI360" s="125">
        <f t="shared" si="193"/>
        <v>0</v>
      </c>
      <c r="AJ360" s="125">
        <v>0</v>
      </c>
      <c r="AK360" s="126">
        <f t="shared" si="194"/>
        <v>0</v>
      </c>
      <c r="AL360" s="22">
        <f t="shared" si="195"/>
        <v>-1.7553549273250251E-9</v>
      </c>
      <c r="AM360" s="22">
        <f t="shared" si="195"/>
        <v>1.0276670746439784E-12</v>
      </c>
      <c r="AN360" s="22">
        <f t="shared" si="195"/>
        <v>-6.5461010952191683E-12</v>
      </c>
      <c r="AO360" s="23">
        <f t="shared" si="195"/>
        <v>0</v>
      </c>
    </row>
    <row r="361" spans="1:41" x14ac:dyDescent="0.25">
      <c r="A361" s="7">
        <v>340</v>
      </c>
      <c r="B361" s="56">
        <f t="shared" si="196"/>
        <v>6.1432774411256215E-10</v>
      </c>
      <c r="C361" s="57">
        <f t="shared" si="197"/>
        <v>-5.631337654365153E-13</v>
      </c>
      <c r="D361" s="57">
        <f t="shared" si="198"/>
        <v>5.631337654365153E-13</v>
      </c>
      <c r="E361" s="58">
        <f t="shared" si="184"/>
        <v>0</v>
      </c>
      <c r="F361" s="56">
        <f t="shared" si="199"/>
        <v>0</v>
      </c>
      <c r="G361" s="57">
        <f t="shared" si="200"/>
        <v>0</v>
      </c>
      <c r="H361" s="57">
        <f t="shared" si="201"/>
        <v>0</v>
      </c>
      <c r="I361" s="58">
        <f t="shared" si="185"/>
        <v>0</v>
      </c>
      <c r="J361" s="56">
        <f t="shared" si="202"/>
        <v>-4.7867581717216627E-10</v>
      </c>
      <c r="K361" s="57">
        <f t="shared" si="203"/>
        <v>1.5955860572405543E-12</v>
      </c>
      <c r="L361" s="57">
        <f t="shared" si="204"/>
        <v>-1.5955860572405543E-12</v>
      </c>
      <c r="M361" s="58">
        <f t="shared" si="186"/>
        <v>0</v>
      </c>
      <c r="N361" s="56">
        <f t="shared" si="205"/>
        <v>0</v>
      </c>
      <c r="O361" s="57">
        <f t="shared" si="206"/>
        <v>0</v>
      </c>
      <c r="P361" s="57">
        <f t="shared" si="207"/>
        <v>0</v>
      </c>
      <c r="Q361" s="58">
        <f t="shared" si="187"/>
        <v>0</v>
      </c>
      <c r="R361" s="84">
        <f t="shared" si="208"/>
        <v>-1.8951879122089651E-9</v>
      </c>
      <c r="S361" s="85">
        <f t="shared" si="209"/>
        <v>0</v>
      </c>
      <c r="T361" s="86">
        <f t="shared" si="188"/>
        <v>-5.5276314106094819E-12</v>
      </c>
      <c r="U361" s="87">
        <f t="shared" si="210"/>
        <v>0</v>
      </c>
      <c r="V361" s="84">
        <f t="shared" si="211"/>
        <v>0</v>
      </c>
      <c r="W361" s="85">
        <f t="shared" si="212"/>
        <v>0</v>
      </c>
      <c r="X361" s="86">
        <f t="shared" si="189"/>
        <v>0</v>
      </c>
      <c r="Y361" s="87">
        <f t="shared" si="213"/>
        <v>0</v>
      </c>
      <c r="Z361" s="101">
        <f t="shared" si="214"/>
        <v>0</v>
      </c>
      <c r="AA361" s="85">
        <f t="shared" si="215"/>
        <v>0</v>
      </c>
      <c r="AB361" s="86">
        <f t="shared" si="190"/>
        <v>0</v>
      </c>
      <c r="AC361" s="87">
        <f t="shared" si="216"/>
        <v>0</v>
      </c>
      <c r="AD361" s="132">
        <f t="shared" si="219"/>
        <v>0</v>
      </c>
      <c r="AE361" s="132">
        <f t="shared" si="191"/>
        <v>0</v>
      </c>
      <c r="AF361" s="132">
        <f t="shared" si="217"/>
        <v>0</v>
      </c>
      <c r="AG361" s="133">
        <f t="shared" si="192"/>
        <v>0</v>
      </c>
      <c r="AH361" s="124">
        <f t="shared" si="218"/>
        <v>0</v>
      </c>
      <c r="AI361" s="125">
        <f t="shared" si="193"/>
        <v>0</v>
      </c>
      <c r="AJ361" s="125">
        <v>0</v>
      </c>
      <c r="AK361" s="126">
        <f t="shared" si="194"/>
        <v>0</v>
      </c>
      <c r="AL361" s="22">
        <f t="shared" si="195"/>
        <v>-1.7595359852685691E-9</v>
      </c>
      <c r="AM361" s="22">
        <f t="shared" si="195"/>
        <v>1.032452291804039E-12</v>
      </c>
      <c r="AN361" s="22">
        <f t="shared" si="195"/>
        <v>-6.5600837024135209E-12</v>
      </c>
      <c r="AO361" s="23">
        <f t="shared" si="195"/>
        <v>0</v>
      </c>
    </row>
    <row r="362" spans="1:41" x14ac:dyDescent="0.25">
      <c r="A362" s="7">
        <v>341</v>
      </c>
      <c r="B362" s="56">
        <f t="shared" si="196"/>
        <v>6.1489087787799865E-10</v>
      </c>
      <c r="C362" s="57">
        <f t="shared" si="197"/>
        <v>-5.6364997138816545E-13</v>
      </c>
      <c r="D362" s="57">
        <f t="shared" si="198"/>
        <v>5.6364997138816545E-13</v>
      </c>
      <c r="E362" s="58">
        <f t="shared" si="184"/>
        <v>0</v>
      </c>
      <c r="F362" s="56">
        <f t="shared" si="199"/>
        <v>0</v>
      </c>
      <c r="G362" s="57">
        <f t="shared" si="200"/>
        <v>0</v>
      </c>
      <c r="H362" s="57">
        <f t="shared" si="201"/>
        <v>0</v>
      </c>
      <c r="I362" s="58">
        <f t="shared" si="185"/>
        <v>0</v>
      </c>
      <c r="J362" s="56">
        <f t="shared" si="202"/>
        <v>-4.8027140322940686E-10</v>
      </c>
      <c r="K362" s="57">
        <f t="shared" si="203"/>
        <v>1.6009046774313563E-12</v>
      </c>
      <c r="L362" s="57">
        <f t="shared" si="204"/>
        <v>-1.6009046774313563E-12</v>
      </c>
      <c r="M362" s="58">
        <f t="shared" si="186"/>
        <v>0</v>
      </c>
      <c r="N362" s="56">
        <f t="shared" si="205"/>
        <v>0</v>
      </c>
      <c r="O362" s="57">
        <f t="shared" si="206"/>
        <v>0</v>
      </c>
      <c r="P362" s="57">
        <f t="shared" si="207"/>
        <v>0</v>
      </c>
      <c r="Q362" s="58">
        <f t="shared" si="187"/>
        <v>0</v>
      </c>
      <c r="R362" s="84">
        <f t="shared" si="208"/>
        <v>-1.8983465587293134E-9</v>
      </c>
      <c r="S362" s="85">
        <f t="shared" si="209"/>
        <v>0</v>
      </c>
      <c r="T362" s="86">
        <f t="shared" si="188"/>
        <v>-5.5368441296271644E-12</v>
      </c>
      <c r="U362" s="87">
        <f t="shared" si="210"/>
        <v>0</v>
      </c>
      <c r="V362" s="84">
        <f t="shared" si="211"/>
        <v>0</v>
      </c>
      <c r="W362" s="85">
        <f t="shared" si="212"/>
        <v>0</v>
      </c>
      <c r="X362" s="86">
        <f t="shared" si="189"/>
        <v>0</v>
      </c>
      <c r="Y362" s="87">
        <f t="shared" si="213"/>
        <v>0</v>
      </c>
      <c r="Z362" s="101">
        <f t="shared" si="214"/>
        <v>0</v>
      </c>
      <c r="AA362" s="85">
        <f t="shared" si="215"/>
        <v>0</v>
      </c>
      <c r="AB362" s="86">
        <f t="shared" si="190"/>
        <v>0</v>
      </c>
      <c r="AC362" s="87">
        <f t="shared" si="216"/>
        <v>0</v>
      </c>
      <c r="AD362" s="132">
        <f t="shared" si="219"/>
        <v>0</v>
      </c>
      <c r="AE362" s="132">
        <f t="shared" si="191"/>
        <v>0</v>
      </c>
      <c r="AF362" s="132">
        <f t="shared" si="217"/>
        <v>0</v>
      </c>
      <c r="AG362" s="133">
        <f t="shared" si="192"/>
        <v>0</v>
      </c>
      <c r="AH362" s="124">
        <f t="shared" si="218"/>
        <v>0</v>
      </c>
      <c r="AI362" s="125">
        <f t="shared" si="193"/>
        <v>0</v>
      </c>
      <c r="AJ362" s="125">
        <v>0</v>
      </c>
      <c r="AK362" s="126">
        <f t="shared" si="194"/>
        <v>0</v>
      </c>
      <c r="AL362" s="22">
        <f t="shared" si="195"/>
        <v>-1.7637270840807217E-9</v>
      </c>
      <c r="AM362" s="22">
        <f t="shared" si="195"/>
        <v>1.0372547060431909E-12</v>
      </c>
      <c r="AN362" s="22">
        <f t="shared" si="195"/>
        <v>-6.574098835670355E-12</v>
      </c>
      <c r="AO362" s="23">
        <f t="shared" si="195"/>
        <v>0</v>
      </c>
    </row>
    <row r="363" spans="1:41" x14ac:dyDescent="0.25">
      <c r="A363" s="7">
        <v>342</v>
      </c>
      <c r="B363" s="56">
        <f t="shared" si="196"/>
        <v>6.1545452784938686E-10</v>
      </c>
      <c r="C363" s="57">
        <f t="shared" si="197"/>
        <v>-5.6416665052860465E-13</v>
      </c>
      <c r="D363" s="57">
        <f t="shared" si="198"/>
        <v>5.6416665052860465E-13</v>
      </c>
      <c r="E363" s="58">
        <f t="shared" si="184"/>
        <v>0</v>
      </c>
      <c r="F363" s="56">
        <f t="shared" si="199"/>
        <v>0</v>
      </c>
      <c r="G363" s="57">
        <f t="shared" si="200"/>
        <v>0</v>
      </c>
      <c r="H363" s="57">
        <f t="shared" si="201"/>
        <v>0</v>
      </c>
      <c r="I363" s="58">
        <f t="shared" si="185"/>
        <v>0</v>
      </c>
      <c r="J363" s="56">
        <f t="shared" si="202"/>
        <v>-4.8187230790683824E-10</v>
      </c>
      <c r="K363" s="57">
        <f t="shared" si="203"/>
        <v>1.6062410263561275E-12</v>
      </c>
      <c r="L363" s="57">
        <f t="shared" si="204"/>
        <v>-1.6062410263561275E-12</v>
      </c>
      <c r="M363" s="58">
        <f t="shared" si="186"/>
        <v>0</v>
      </c>
      <c r="N363" s="56">
        <f t="shared" si="205"/>
        <v>0</v>
      </c>
      <c r="O363" s="57">
        <f t="shared" si="206"/>
        <v>0</v>
      </c>
      <c r="P363" s="57">
        <f t="shared" si="207"/>
        <v>0</v>
      </c>
      <c r="Q363" s="58">
        <f t="shared" si="187"/>
        <v>0</v>
      </c>
      <c r="R363" s="84">
        <f t="shared" si="208"/>
        <v>-1.901510469660529E-9</v>
      </c>
      <c r="S363" s="85">
        <f t="shared" si="209"/>
        <v>0</v>
      </c>
      <c r="T363" s="86">
        <f t="shared" si="188"/>
        <v>-5.5460722031765429E-12</v>
      </c>
      <c r="U363" s="87">
        <f t="shared" si="210"/>
        <v>0</v>
      </c>
      <c r="V363" s="84">
        <f t="shared" si="211"/>
        <v>0</v>
      </c>
      <c r="W363" s="85">
        <f t="shared" si="212"/>
        <v>0</v>
      </c>
      <c r="X363" s="86">
        <f t="shared" si="189"/>
        <v>0</v>
      </c>
      <c r="Y363" s="87">
        <f t="shared" si="213"/>
        <v>0</v>
      </c>
      <c r="Z363" s="101">
        <f t="shared" si="214"/>
        <v>0</v>
      </c>
      <c r="AA363" s="85">
        <f t="shared" si="215"/>
        <v>0</v>
      </c>
      <c r="AB363" s="86">
        <f t="shared" si="190"/>
        <v>0</v>
      </c>
      <c r="AC363" s="87">
        <f t="shared" si="216"/>
        <v>0</v>
      </c>
      <c r="AD363" s="132">
        <f t="shared" si="219"/>
        <v>0</v>
      </c>
      <c r="AE363" s="132">
        <f t="shared" si="191"/>
        <v>0</v>
      </c>
      <c r="AF363" s="132">
        <f t="shared" si="217"/>
        <v>0</v>
      </c>
      <c r="AG363" s="133">
        <f t="shared" si="192"/>
        <v>0</v>
      </c>
      <c r="AH363" s="124">
        <f t="shared" si="218"/>
        <v>0</v>
      </c>
      <c r="AI363" s="125">
        <f t="shared" si="193"/>
        <v>0</v>
      </c>
      <c r="AJ363" s="125">
        <v>0</v>
      </c>
      <c r="AK363" s="126">
        <f t="shared" si="194"/>
        <v>0</v>
      </c>
      <c r="AL363" s="22">
        <f t="shared" si="195"/>
        <v>-1.7679282497179804E-9</v>
      </c>
      <c r="AM363" s="22">
        <f t="shared" si="195"/>
        <v>1.0420743758275228E-12</v>
      </c>
      <c r="AN363" s="22">
        <f t="shared" si="195"/>
        <v>-6.5881465790040659E-12</v>
      </c>
      <c r="AO363" s="23">
        <f t="shared" si="195"/>
        <v>0</v>
      </c>
    </row>
    <row r="364" spans="1:41" x14ac:dyDescent="0.25">
      <c r="A364" s="7">
        <v>343</v>
      </c>
      <c r="B364" s="56">
        <f t="shared" si="196"/>
        <v>6.1601869449991544E-10</v>
      </c>
      <c r="C364" s="57">
        <f t="shared" si="197"/>
        <v>-5.6468380329158909E-13</v>
      </c>
      <c r="D364" s="57">
        <f t="shared" si="198"/>
        <v>5.6468380329158909E-13</v>
      </c>
      <c r="E364" s="58">
        <f t="shared" si="184"/>
        <v>0</v>
      </c>
      <c r="F364" s="56">
        <f t="shared" si="199"/>
        <v>0</v>
      </c>
      <c r="G364" s="57">
        <f t="shared" si="200"/>
        <v>0</v>
      </c>
      <c r="H364" s="57">
        <f t="shared" si="201"/>
        <v>0</v>
      </c>
      <c r="I364" s="58">
        <f t="shared" si="185"/>
        <v>0</v>
      </c>
      <c r="J364" s="56">
        <f t="shared" si="202"/>
        <v>-4.8347854893319439E-10</v>
      </c>
      <c r="K364" s="57">
        <f t="shared" si="203"/>
        <v>1.6115951631106481E-12</v>
      </c>
      <c r="L364" s="57">
        <f t="shared" si="204"/>
        <v>-1.6115951631106481E-12</v>
      </c>
      <c r="M364" s="58">
        <f t="shared" si="186"/>
        <v>0</v>
      </c>
      <c r="N364" s="56">
        <f t="shared" si="205"/>
        <v>0</v>
      </c>
      <c r="O364" s="57">
        <f t="shared" si="206"/>
        <v>0</v>
      </c>
      <c r="P364" s="57">
        <f t="shared" si="207"/>
        <v>0</v>
      </c>
      <c r="Q364" s="58">
        <f t="shared" si="187"/>
        <v>0</v>
      </c>
      <c r="R364" s="84">
        <f t="shared" si="208"/>
        <v>-1.90467965377663E-9</v>
      </c>
      <c r="S364" s="85">
        <f t="shared" si="209"/>
        <v>0</v>
      </c>
      <c r="T364" s="86">
        <f t="shared" si="188"/>
        <v>-5.5553156568485047E-12</v>
      </c>
      <c r="U364" s="87">
        <f t="shared" si="210"/>
        <v>0</v>
      </c>
      <c r="V364" s="84">
        <f t="shared" si="211"/>
        <v>0</v>
      </c>
      <c r="W364" s="85">
        <f t="shared" si="212"/>
        <v>0</v>
      </c>
      <c r="X364" s="86">
        <f t="shared" si="189"/>
        <v>0</v>
      </c>
      <c r="Y364" s="87">
        <f t="shared" si="213"/>
        <v>0</v>
      </c>
      <c r="Z364" s="101">
        <f t="shared" si="214"/>
        <v>0</v>
      </c>
      <c r="AA364" s="85">
        <f t="shared" si="215"/>
        <v>0</v>
      </c>
      <c r="AB364" s="86">
        <f t="shared" si="190"/>
        <v>0</v>
      </c>
      <c r="AC364" s="87">
        <f t="shared" si="216"/>
        <v>0</v>
      </c>
      <c r="AD364" s="132">
        <f t="shared" si="219"/>
        <v>0</v>
      </c>
      <c r="AE364" s="132">
        <f t="shared" si="191"/>
        <v>0</v>
      </c>
      <c r="AF364" s="132">
        <f t="shared" si="217"/>
        <v>0</v>
      </c>
      <c r="AG364" s="133">
        <f t="shared" si="192"/>
        <v>0</v>
      </c>
      <c r="AH364" s="124">
        <f t="shared" si="218"/>
        <v>0</v>
      </c>
      <c r="AI364" s="125">
        <f t="shared" si="193"/>
        <v>0</v>
      </c>
      <c r="AJ364" s="125">
        <v>0</v>
      </c>
      <c r="AK364" s="126">
        <f t="shared" si="194"/>
        <v>0</v>
      </c>
      <c r="AL364" s="22">
        <f t="shared" si="195"/>
        <v>-1.7721395082099089E-9</v>
      </c>
      <c r="AM364" s="22">
        <f t="shared" si="195"/>
        <v>1.046911359819059E-12</v>
      </c>
      <c r="AN364" s="22">
        <f t="shared" si="195"/>
        <v>-6.6022270166675638E-12</v>
      </c>
      <c r="AO364" s="23">
        <f t="shared" si="195"/>
        <v>0</v>
      </c>
    </row>
    <row r="365" spans="1:41" x14ac:dyDescent="0.25">
      <c r="A365" s="7">
        <v>344</v>
      </c>
      <c r="B365" s="56">
        <f t="shared" si="196"/>
        <v>6.1658337830320701E-10</v>
      </c>
      <c r="C365" s="57">
        <f t="shared" si="197"/>
        <v>-5.6520143011127307E-13</v>
      </c>
      <c r="D365" s="57">
        <f t="shared" si="198"/>
        <v>5.6520143011127307E-13</v>
      </c>
      <c r="E365" s="58">
        <f t="shared" si="184"/>
        <v>0</v>
      </c>
      <c r="F365" s="56">
        <f t="shared" si="199"/>
        <v>0</v>
      </c>
      <c r="G365" s="57">
        <f t="shared" si="200"/>
        <v>0</v>
      </c>
      <c r="H365" s="57">
        <f t="shared" si="201"/>
        <v>0</v>
      </c>
      <c r="I365" s="58">
        <f t="shared" si="185"/>
        <v>0</v>
      </c>
      <c r="J365" s="56">
        <f t="shared" si="202"/>
        <v>-4.8509014409630503E-10</v>
      </c>
      <c r="K365" s="57">
        <f t="shared" si="203"/>
        <v>1.6169671469876836E-12</v>
      </c>
      <c r="L365" s="57">
        <f t="shared" si="204"/>
        <v>-1.6169671469876836E-12</v>
      </c>
      <c r="M365" s="58">
        <f t="shared" si="186"/>
        <v>0</v>
      </c>
      <c r="N365" s="56">
        <f t="shared" si="205"/>
        <v>0</v>
      </c>
      <c r="O365" s="57">
        <f t="shared" si="206"/>
        <v>0</v>
      </c>
      <c r="P365" s="57">
        <f t="shared" si="207"/>
        <v>0</v>
      </c>
      <c r="Q365" s="58">
        <f t="shared" si="187"/>
        <v>0</v>
      </c>
      <c r="R365" s="84">
        <f t="shared" si="208"/>
        <v>-1.9078541198662576E-9</v>
      </c>
      <c r="S365" s="85">
        <f t="shared" si="209"/>
        <v>0</v>
      </c>
      <c r="T365" s="86">
        <f t="shared" si="188"/>
        <v>-5.5645745162765853E-12</v>
      </c>
      <c r="U365" s="87">
        <f t="shared" si="210"/>
        <v>0</v>
      </c>
      <c r="V365" s="84">
        <f t="shared" si="211"/>
        <v>0</v>
      </c>
      <c r="W365" s="85">
        <f t="shared" si="212"/>
        <v>0</v>
      </c>
      <c r="X365" s="86">
        <f t="shared" si="189"/>
        <v>0</v>
      </c>
      <c r="Y365" s="87">
        <f t="shared" si="213"/>
        <v>0</v>
      </c>
      <c r="Z365" s="101">
        <f t="shared" si="214"/>
        <v>0</v>
      </c>
      <c r="AA365" s="85">
        <f t="shared" si="215"/>
        <v>0</v>
      </c>
      <c r="AB365" s="86">
        <f t="shared" si="190"/>
        <v>0</v>
      </c>
      <c r="AC365" s="87">
        <f t="shared" si="216"/>
        <v>0</v>
      </c>
      <c r="AD365" s="132">
        <f t="shared" si="219"/>
        <v>0</v>
      </c>
      <c r="AE365" s="132">
        <f t="shared" si="191"/>
        <v>0</v>
      </c>
      <c r="AF365" s="132">
        <f t="shared" si="217"/>
        <v>0</v>
      </c>
      <c r="AG365" s="133">
        <f t="shared" si="192"/>
        <v>0</v>
      </c>
      <c r="AH365" s="124">
        <f t="shared" si="218"/>
        <v>0</v>
      </c>
      <c r="AI365" s="125">
        <f t="shared" si="193"/>
        <v>0</v>
      </c>
      <c r="AJ365" s="125">
        <v>0</v>
      </c>
      <c r="AK365" s="126">
        <f t="shared" si="194"/>
        <v>0</v>
      </c>
      <c r="AL365" s="22">
        <f t="shared" si="195"/>
        <v>-1.7763608856593556E-9</v>
      </c>
      <c r="AM365" s="22">
        <f t="shared" si="195"/>
        <v>1.0517657168764105E-12</v>
      </c>
      <c r="AN365" s="22">
        <f t="shared" si="195"/>
        <v>-6.616340233152996E-12</v>
      </c>
      <c r="AO365" s="23">
        <f t="shared" si="195"/>
        <v>0</v>
      </c>
    </row>
    <row r="366" spans="1:41" x14ac:dyDescent="0.25">
      <c r="A366" s="7">
        <v>345</v>
      </c>
      <c r="B366" s="56">
        <f t="shared" si="196"/>
        <v>6.1714857973331828E-10</v>
      </c>
      <c r="C366" s="57">
        <f t="shared" si="197"/>
        <v>-5.6571953142220843E-13</v>
      </c>
      <c r="D366" s="57">
        <f t="shared" si="198"/>
        <v>5.6571953142220843E-13</v>
      </c>
      <c r="E366" s="58">
        <f t="shared" si="184"/>
        <v>0</v>
      </c>
      <c r="F366" s="56">
        <f t="shared" si="199"/>
        <v>0</v>
      </c>
      <c r="G366" s="57">
        <f t="shared" si="200"/>
        <v>0</v>
      </c>
      <c r="H366" s="57">
        <f t="shared" si="201"/>
        <v>0</v>
      </c>
      <c r="I366" s="58">
        <f t="shared" si="185"/>
        <v>0</v>
      </c>
      <c r="J366" s="56">
        <f t="shared" si="202"/>
        <v>-4.867071112432927E-10</v>
      </c>
      <c r="K366" s="57">
        <f t="shared" si="203"/>
        <v>1.6223570374776424E-12</v>
      </c>
      <c r="L366" s="57">
        <f t="shared" si="204"/>
        <v>-1.6223570374776424E-12</v>
      </c>
      <c r="M366" s="58">
        <f t="shared" si="186"/>
        <v>0</v>
      </c>
      <c r="N366" s="56">
        <f t="shared" si="205"/>
        <v>0</v>
      </c>
      <c r="O366" s="57">
        <f t="shared" si="206"/>
        <v>0</v>
      </c>
      <c r="P366" s="57">
        <f t="shared" si="207"/>
        <v>0</v>
      </c>
      <c r="Q366" s="58">
        <f t="shared" si="187"/>
        <v>0</v>
      </c>
      <c r="R366" s="84">
        <f t="shared" si="208"/>
        <v>-1.9110338767327016E-9</v>
      </c>
      <c r="S366" s="85">
        <f t="shared" si="209"/>
        <v>0</v>
      </c>
      <c r="T366" s="86">
        <f t="shared" si="188"/>
        <v>-5.5738488071370462E-12</v>
      </c>
      <c r="U366" s="87">
        <f t="shared" si="210"/>
        <v>0</v>
      </c>
      <c r="V366" s="84">
        <f t="shared" si="211"/>
        <v>0</v>
      </c>
      <c r="W366" s="85">
        <f t="shared" si="212"/>
        <v>0</v>
      </c>
      <c r="X366" s="86">
        <f t="shared" si="189"/>
        <v>0</v>
      </c>
      <c r="Y366" s="87">
        <f t="shared" si="213"/>
        <v>0</v>
      </c>
      <c r="Z366" s="101">
        <f t="shared" si="214"/>
        <v>0</v>
      </c>
      <c r="AA366" s="85">
        <f t="shared" si="215"/>
        <v>0</v>
      </c>
      <c r="AB366" s="86">
        <f t="shared" si="190"/>
        <v>0</v>
      </c>
      <c r="AC366" s="87">
        <f t="shared" si="216"/>
        <v>0</v>
      </c>
      <c r="AD366" s="132">
        <f t="shared" si="219"/>
        <v>0</v>
      </c>
      <c r="AE366" s="132">
        <f t="shared" si="191"/>
        <v>0</v>
      </c>
      <c r="AF366" s="132">
        <f t="shared" si="217"/>
        <v>0</v>
      </c>
      <c r="AG366" s="133">
        <f t="shared" si="192"/>
        <v>0</v>
      </c>
      <c r="AH366" s="124">
        <f t="shared" si="218"/>
        <v>0</v>
      </c>
      <c r="AI366" s="125">
        <f t="shared" si="193"/>
        <v>0</v>
      </c>
      <c r="AJ366" s="125">
        <v>0</v>
      </c>
      <c r="AK366" s="126">
        <f t="shared" si="194"/>
        <v>0</v>
      </c>
      <c r="AL366" s="22">
        <f t="shared" si="195"/>
        <v>-1.780592408242676E-9</v>
      </c>
      <c r="AM366" s="22">
        <f t="shared" si="195"/>
        <v>1.0566375060554338E-12</v>
      </c>
      <c r="AN366" s="22">
        <f t="shared" si="195"/>
        <v>-6.6304863131924801E-12</v>
      </c>
      <c r="AO366" s="23">
        <f t="shared" si="195"/>
        <v>0</v>
      </c>
    </row>
    <row r="367" spans="1:41" x14ac:dyDescent="0.25">
      <c r="A367" s="7">
        <v>346</v>
      </c>
      <c r="B367" s="56">
        <f t="shared" si="196"/>
        <v>6.1771429926474051E-10</v>
      </c>
      <c r="C367" s="57">
        <f t="shared" si="197"/>
        <v>-5.6623810765934546E-13</v>
      </c>
      <c r="D367" s="57">
        <f t="shared" si="198"/>
        <v>5.6623810765934546E-13</v>
      </c>
      <c r="E367" s="58">
        <f t="shared" si="184"/>
        <v>0</v>
      </c>
      <c r="F367" s="56">
        <f t="shared" si="199"/>
        <v>0</v>
      </c>
      <c r="G367" s="57">
        <f t="shared" si="200"/>
        <v>0</v>
      </c>
      <c r="H367" s="57">
        <f t="shared" si="201"/>
        <v>0</v>
      </c>
      <c r="I367" s="58">
        <f t="shared" si="185"/>
        <v>0</v>
      </c>
      <c r="J367" s="56">
        <f t="shared" si="202"/>
        <v>-4.8832946828077037E-10</v>
      </c>
      <c r="K367" s="57">
        <f t="shared" si="203"/>
        <v>1.6277648942692347E-12</v>
      </c>
      <c r="L367" s="57">
        <f t="shared" si="204"/>
        <v>-1.6277648942692347E-12</v>
      </c>
      <c r="M367" s="58">
        <f t="shared" si="186"/>
        <v>0</v>
      </c>
      <c r="N367" s="56">
        <f t="shared" si="205"/>
        <v>0</v>
      </c>
      <c r="O367" s="57">
        <f t="shared" si="206"/>
        <v>0</v>
      </c>
      <c r="P367" s="57">
        <f t="shared" si="207"/>
        <v>0</v>
      </c>
      <c r="Q367" s="58">
        <f t="shared" si="187"/>
        <v>0</v>
      </c>
      <c r="R367" s="84">
        <f t="shared" si="208"/>
        <v>-1.914218933193923E-9</v>
      </c>
      <c r="S367" s="85">
        <f t="shared" si="209"/>
        <v>0</v>
      </c>
      <c r="T367" s="86">
        <f t="shared" si="188"/>
        <v>-5.5831385551489424E-12</v>
      </c>
      <c r="U367" s="87">
        <f t="shared" si="210"/>
        <v>0</v>
      </c>
      <c r="V367" s="84">
        <f t="shared" si="211"/>
        <v>0</v>
      </c>
      <c r="W367" s="85">
        <f t="shared" si="212"/>
        <v>0</v>
      </c>
      <c r="X367" s="86">
        <f t="shared" si="189"/>
        <v>0</v>
      </c>
      <c r="Y367" s="87">
        <f t="shared" si="213"/>
        <v>0</v>
      </c>
      <c r="Z367" s="101">
        <f t="shared" si="214"/>
        <v>0</v>
      </c>
      <c r="AA367" s="85">
        <f t="shared" si="215"/>
        <v>0</v>
      </c>
      <c r="AB367" s="86">
        <f t="shared" si="190"/>
        <v>0</v>
      </c>
      <c r="AC367" s="87">
        <f t="shared" si="216"/>
        <v>0</v>
      </c>
      <c r="AD367" s="132">
        <f t="shared" si="219"/>
        <v>0</v>
      </c>
      <c r="AE367" s="132">
        <f t="shared" si="191"/>
        <v>0</v>
      </c>
      <c r="AF367" s="132">
        <f t="shared" si="217"/>
        <v>0</v>
      </c>
      <c r="AG367" s="133">
        <f t="shared" si="192"/>
        <v>0</v>
      </c>
      <c r="AH367" s="124">
        <f t="shared" si="218"/>
        <v>0</v>
      </c>
      <c r="AI367" s="125">
        <f t="shared" si="193"/>
        <v>0</v>
      </c>
      <c r="AJ367" s="125">
        <v>0</v>
      </c>
      <c r="AK367" s="126">
        <f t="shared" si="194"/>
        <v>0</v>
      </c>
      <c r="AL367" s="22">
        <f t="shared" si="195"/>
        <v>-1.7848341022099528E-9</v>
      </c>
      <c r="AM367" s="22">
        <f t="shared" si="195"/>
        <v>1.0615267866098892E-12</v>
      </c>
      <c r="AN367" s="22">
        <f t="shared" si="195"/>
        <v>-6.6446653417588318E-12</v>
      </c>
      <c r="AO367" s="23">
        <f t="shared" si="195"/>
        <v>0</v>
      </c>
    </row>
    <row r="368" spans="1:41" x14ac:dyDescent="0.25">
      <c r="A368" s="7">
        <v>347</v>
      </c>
      <c r="B368" s="56">
        <f t="shared" si="196"/>
        <v>6.1828053737239987E-10</v>
      </c>
      <c r="C368" s="57">
        <f t="shared" si="197"/>
        <v>-5.6675715925803318E-13</v>
      </c>
      <c r="D368" s="57">
        <f t="shared" si="198"/>
        <v>5.6675715925803318E-13</v>
      </c>
      <c r="E368" s="58">
        <f t="shared" si="184"/>
        <v>0</v>
      </c>
      <c r="F368" s="56">
        <f t="shared" si="199"/>
        <v>0</v>
      </c>
      <c r="G368" s="57">
        <f t="shared" si="200"/>
        <v>0</v>
      </c>
      <c r="H368" s="57">
        <f t="shared" si="201"/>
        <v>0</v>
      </c>
      <c r="I368" s="58">
        <f t="shared" si="185"/>
        <v>0</v>
      </c>
      <c r="J368" s="56">
        <f t="shared" si="202"/>
        <v>-4.8995723317503962E-10</v>
      </c>
      <c r="K368" s="57">
        <f t="shared" si="203"/>
        <v>1.6331907772501321E-12</v>
      </c>
      <c r="L368" s="57">
        <f t="shared" si="204"/>
        <v>-1.6331907772501321E-12</v>
      </c>
      <c r="M368" s="58">
        <f t="shared" si="186"/>
        <v>0</v>
      </c>
      <c r="N368" s="56">
        <f t="shared" si="205"/>
        <v>0</v>
      </c>
      <c r="O368" s="57">
        <f t="shared" si="206"/>
        <v>0</v>
      </c>
      <c r="P368" s="57">
        <f t="shared" si="207"/>
        <v>0</v>
      </c>
      <c r="Q368" s="58">
        <f t="shared" si="187"/>
        <v>0</v>
      </c>
      <c r="R368" s="84">
        <f t="shared" si="208"/>
        <v>-1.9174092980825797E-9</v>
      </c>
      <c r="S368" s="85">
        <f t="shared" si="209"/>
        <v>0</v>
      </c>
      <c r="T368" s="86">
        <f t="shared" si="188"/>
        <v>-5.5924437860741912E-12</v>
      </c>
      <c r="U368" s="87">
        <f t="shared" si="210"/>
        <v>0</v>
      </c>
      <c r="V368" s="84">
        <f t="shared" si="211"/>
        <v>0</v>
      </c>
      <c r="W368" s="85">
        <f t="shared" si="212"/>
        <v>0</v>
      </c>
      <c r="X368" s="86">
        <f t="shared" si="189"/>
        <v>0</v>
      </c>
      <c r="Y368" s="87">
        <f t="shared" si="213"/>
        <v>0</v>
      </c>
      <c r="Z368" s="101">
        <f t="shared" si="214"/>
        <v>0</v>
      </c>
      <c r="AA368" s="85">
        <f t="shared" si="215"/>
        <v>0</v>
      </c>
      <c r="AB368" s="86">
        <f t="shared" si="190"/>
        <v>0</v>
      </c>
      <c r="AC368" s="87">
        <f t="shared" si="216"/>
        <v>0</v>
      </c>
      <c r="AD368" s="132">
        <f t="shared" si="219"/>
        <v>0</v>
      </c>
      <c r="AE368" s="132">
        <f t="shared" si="191"/>
        <v>0</v>
      </c>
      <c r="AF368" s="132">
        <f t="shared" si="217"/>
        <v>0</v>
      </c>
      <c r="AG368" s="133">
        <f t="shared" si="192"/>
        <v>0</v>
      </c>
      <c r="AH368" s="124">
        <f t="shared" si="218"/>
        <v>0</v>
      </c>
      <c r="AI368" s="125">
        <f t="shared" si="193"/>
        <v>0</v>
      </c>
      <c r="AJ368" s="125">
        <v>0</v>
      </c>
      <c r="AK368" s="126">
        <f t="shared" si="194"/>
        <v>0</v>
      </c>
      <c r="AL368" s="22">
        <f t="shared" si="195"/>
        <v>-1.7890859938852196E-9</v>
      </c>
      <c r="AM368" s="22">
        <f t="shared" si="195"/>
        <v>1.0664336179920988E-12</v>
      </c>
      <c r="AN368" s="22">
        <f t="shared" si="195"/>
        <v>-6.6588774040662899E-12</v>
      </c>
      <c r="AO368" s="23">
        <f t="shared" si="195"/>
        <v>0</v>
      </c>
    </row>
    <row r="369" spans="1:41" x14ac:dyDescent="0.25">
      <c r="A369" s="7">
        <v>348</v>
      </c>
      <c r="B369" s="56">
        <f t="shared" si="196"/>
        <v>6.1884729453165792E-10</v>
      </c>
      <c r="C369" s="57">
        <f t="shared" si="197"/>
        <v>-5.672766866540198E-13</v>
      </c>
      <c r="D369" s="57">
        <f t="shared" si="198"/>
        <v>5.672766866540198E-13</v>
      </c>
      <c r="E369" s="58">
        <f t="shared" si="184"/>
        <v>0</v>
      </c>
      <c r="F369" s="56">
        <f t="shared" si="199"/>
        <v>0</v>
      </c>
      <c r="G369" s="57">
        <f t="shared" si="200"/>
        <v>0</v>
      </c>
      <c r="H369" s="57">
        <f t="shared" si="201"/>
        <v>0</v>
      </c>
      <c r="I369" s="58">
        <f t="shared" si="185"/>
        <v>0</v>
      </c>
      <c r="J369" s="56">
        <f t="shared" si="202"/>
        <v>-4.9159042395228971E-10</v>
      </c>
      <c r="K369" s="57">
        <f t="shared" si="203"/>
        <v>1.6386347465076325E-12</v>
      </c>
      <c r="L369" s="57">
        <f t="shared" si="204"/>
        <v>-1.6386347465076325E-12</v>
      </c>
      <c r="M369" s="58">
        <f t="shared" si="186"/>
        <v>0</v>
      </c>
      <c r="N369" s="56">
        <f t="shared" si="205"/>
        <v>0</v>
      </c>
      <c r="O369" s="57">
        <f t="shared" si="206"/>
        <v>0</v>
      </c>
      <c r="P369" s="57">
        <f t="shared" si="207"/>
        <v>0</v>
      </c>
      <c r="Q369" s="58">
        <f t="shared" si="187"/>
        <v>0</v>
      </c>
      <c r="R369" s="84">
        <f t="shared" si="208"/>
        <v>-1.9206049802460507E-9</v>
      </c>
      <c r="S369" s="85">
        <f t="shared" si="209"/>
        <v>0</v>
      </c>
      <c r="T369" s="86">
        <f t="shared" si="188"/>
        <v>-5.6017645257176482E-12</v>
      </c>
      <c r="U369" s="87">
        <f t="shared" si="210"/>
        <v>0</v>
      </c>
      <c r="V369" s="84">
        <f t="shared" si="211"/>
        <v>0</v>
      </c>
      <c r="W369" s="85">
        <f t="shared" si="212"/>
        <v>0</v>
      </c>
      <c r="X369" s="86">
        <f t="shared" si="189"/>
        <v>0</v>
      </c>
      <c r="Y369" s="87">
        <f t="shared" si="213"/>
        <v>0</v>
      </c>
      <c r="Z369" s="101">
        <f t="shared" si="214"/>
        <v>0</v>
      </c>
      <c r="AA369" s="85">
        <f t="shared" si="215"/>
        <v>0</v>
      </c>
      <c r="AB369" s="86">
        <f t="shared" si="190"/>
        <v>0</v>
      </c>
      <c r="AC369" s="87">
        <f t="shared" si="216"/>
        <v>0</v>
      </c>
      <c r="AD369" s="132">
        <f t="shared" si="219"/>
        <v>0</v>
      </c>
      <c r="AE369" s="132">
        <f t="shared" si="191"/>
        <v>0</v>
      </c>
      <c r="AF369" s="132">
        <f t="shared" si="217"/>
        <v>0</v>
      </c>
      <c r="AG369" s="133">
        <f t="shared" si="192"/>
        <v>0</v>
      </c>
      <c r="AH369" s="124">
        <f t="shared" si="218"/>
        <v>0</v>
      </c>
      <c r="AI369" s="125">
        <f t="shared" si="193"/>
        <v>0</v>
      </c>
      <c r="AJ369" s="125">
        <v>0</v>
      </c>
      <c r="AK369" s="126">
        <f t="shared" si="194"/>
        <v>0</v>
      </c>
      <c r="AL369" s="22">
        <f t="shared" si="195"/>
        <v>-1.7933481096666825E-9</v>
      </c>
      <c r="AM369" s="22">
        <f t="shared" si="195"/>
        <v>1.0713580598536126E-12</v>
      </c>
      <c r="AN369" s="22">
        <f t="shared" si="195"/>
        <v>-6.6731225855712608E-12</v>
      </c>
      <c r="AO369" s="23">
        <f t="shared" si="195"/>
        <v>0</v>
      </c>
    </row>
    <row r="370" spans="1:41" x14ac:dyDescent="0.25">
      <c r="A370" s="7">
        <v>349</v>
      </c>
      <c r="B370" s="56">
        <f t="shared" si="196"/>
        <v>6.1941457121831196E-10</v>
      </c>
      <c r="C370" s="57">
        <f t="shared" si="197"/>
        <v>-5.6779669028345263E-13</v>
      </c>
      <c r="D370" s="57">
        <f t="shared" si="198"/>
        <v>5.6779669028345263E-13</v>
      </c>
      <c r="E370" s="58">
        <f t="shared" si="184"/>
        <v>0</v>
      </c>
      <c r="F370" s="56">
        <f t="shared" si="199"/>
        <v>0</v>
      </c>
      <c r="G370" s="57">
        <f t="shared" si="200"/>
        <v>0</v>
      </c>
      <c r="H370" s="57">
        <f t="shared" si="201"/>
        <v>0</v>
      </c>
      <c r="I370" s="58">
        <f t="shared" si="185"/>
        <v>0</v>
      </c>
      <c r="J370" s="56">
        <f t="shared" si="202"/>
        <v>-4.9322905869879735E-10</v>
      </c>
      <c r="K370" s="57">
        <f t="shared" si="203"/>
        <v>1.6440968623293246E-12</v>
      </c>
      <c r="L370" s="57">
        <f t="shared" si="204"/>
        <v>-1.6440968623293246E-12</v>
      </c>
      <c r="M370" s="58">
        <f t="shared" si="186"/>
        <v>0</v>
      </c>
      <c r="N370" s="56">
        <f t="shared" si="205"/>
        <v>0</v>
      </c>
      <c r="O370" s="57">
        <f t="shared" si="206"/>
        <v>0</v>
      </c>
      <c r="P370" s="57">
        <f t="shared" si="207"/>
        <v>0</v>
      </c>
      <c r="Q370" s="58">
        <f t="shared" si="187"/>
        <v>0</v>
      </c>
      <c r="R370" s="84">
        <f t="shared" si="208"/>
        <v>-1.9238059885464608E-9</v>
      </c>
      <c r="S370" s="85">
        <f t="shared" si="209"/>
        <v>0</v>
      </c>
      <c r="T370" s="86">
        <f t="shared" si="188"/>
        <v>-5.6111007999271777E-12</v>
      </c>
      <c r="U370" s="87">
        <f t="shared" si="210"/>
        <v>0</v>
      </c>
      <c r="V370" s="84">
        <f t="shared" si="211"/>
        <v>0</v>
      </c>
      <c r="W370" s="85">
        <f t="shared" si="212"/>
        <v>0</v>
      </c>
      <c r="X370" s="86">
        <f t="shared" si="189"/>
        <v>0</v>
      </c>
      <c r="Y370" s="87">
        <f t="shared" si="213"/>
        <v>0</v>
      </c>
      <c r="Z370" s="101">
        <f t="shared" si="214"/>
        <v>0</v>
      </c>
      <c r="AA370" s="85">
        <f t="shared" si="215"/>
        <v>0</v>
      </c>
      <c r="AB370" s="86">
        <f t="shared" si="190"/>
        <v>0</v>
      </c>
      <c r="AC370" s="87">
        <f t="shared" si="216"/>
        <v>0</v>
      </c>
      <c r="AD370" s="132">
        <f t="shared" si="219"/>
        <v>0</v>
      </c>
      <c r="AE370" s="132">
        <f t="shared" si="191"/>
        <v>0</v>
      </c>
      <c r="AF370" s="132">
        <f t="shared" si="217"/>
        <v>0</v>
      </c>
      <c r="AG370" s="133">
        <f t="shared" si="192"/>
        <v>0</v>
      </c>
      <c r="AH370" s="124">
        <f t="shared" si="218"/>
        <v>0</v>
      </c>
      <c r="AI370" s="125">
        <f t="shared" si="193"/>
        <v>0</v>
      </c>
      <c r="AJ370" s="125">
        <v>0</v>
      </c>
      <c r="AK370" s="126">
        <f t="shared" si="194"/>
        <v>0</v>
      </c>
      <c r="AL370" s="22">
        <f t="shared" si="195"/>
        <v>-1.7976204760269462E-9</v>
      </c>
      <c r="AM370" s="22">
        <f t="shared" si="195"/>
        <v>1.0763001720458719E-12</v>
      </c>
      <c r="AN370" s="22">
        <f t="shared" si="195"/>
        <v>-6.6874009719730494E-12</v>
      </c>
      <c r="AO370" s="23">
        <f t="shared" si="195"/>
        <v>0</v>
      </c>
    </row>
    <row r="371" spans="1:41" x14ac:dyDescent="0.25">
      <c r="A371" s="7">
        <v>350</v>
      </c>
      <c r="B371" s="56">
        <f t="shared" si="196"/>
        <v>6.1998236790859539E-10</v>
      </c>
      <c r="C371" s="57">
        <f t="shared" si="197"/>
        <v>-5.6831717058287909E-13</v>
      </c>
      <c r="D371" s="57">
        <f t="shared" si="198"/>
        <v>5.6831717058287909E-13</v>
      </c>
      <c r="E371" s="58">
        <f t="shared" si="184"/>
        <v>0</v>
      </c>
      <c r="F371" s="56">
        <f t="shared" si="199"/>
        <v>0</v>
      </c>
      <c r="G371" s="57">
        <f t="shared" si="200"/>
        <v>0</v>
      </c>
      <c r="H371" s="57">
        <f t="shared" si="201"/>
        <v>0</v>
      </c>
      <c r="I371" s="58">
        <f t="shared" si="185"/>
        <v>0</v>
      </c>
      <c r="J371" s="56">
        <f t="shared" si="202"/>
        <v>-4.9487315556112672E-10</v>
      </c>
      <c r="K371" s="57">
        <f t="shared" si="203"/>
        <v>1.6495771852037558E-12</v>
      </c>
      <c r="L371" s="57">
        <f t="shared" si="204"/>
        <v>-1.6495771852037558E-12</v>
      </c>
      <c r="M371" s="58">
        <f t="shared" si="186"/>
        <v>0</v>
      </c>
      <c r="N371" s="56">
        <f t="shared" si="205"/>
        <v>0</v>
      </c>
      <c r="O371" s="57">
        <f t="shared" si="206"/>
        <v>0</v>
      </c>
      <c r="P371" s="57">
        <f t="shared" si="207"/>
        <v>0</v>
      </c>
      <c r="Q371" s="58">
        <f t="shared" si="187"/>
        <v>0</v>
      </c>
      <c r="R371" s="84">
        <f t="shared" si="208"/>
        <v>-1.9270123318607049E-9</v>
      </c>
      <c r="S371" s="85">
        <f t="shared" si="209"/>
        <v>0</v>
      </c>
      <c r="T371" s="86">
        <f t="shared" si="188"/>
        <v>-5.6204526345937226E-12</v>
      </c>
      <c r="U371" s="87">
        <f t="shared" si="210"/>
        <v>0</v>
      </c>
      <c r="V371" s="84">
        <f t="shared" si="211"/>
        <v>0</v>
      </c>
      <c r="W371" s="85">
        <f t="shared" si="212"/>
        <v>0</v>
      </c>
      <c r="X371" s="86">
        <f t="shared" si="189"/>
        <v>0</v>
      </c>
      <c r="Y371" s="87">
        <f t="shared" si="213"/>
        <v>0</v>
      </c>
      <c r="Z371" s="101">
        <f t="shared" si="214"/>
        <v>0</v>
      </c>
      <c r="AA371" s="85">
        <f t="shared" si="215"/>
        <v>0</v>
      </c>
      <c r="AB371" s="86">
        <f t="shared" si="190"/>
        <v>0</v>
      </c>
      <c r="AC371" s="87">
        <f t="shared" si="216"/>
        <v>0</v>
      </c>
      <c r="AD371" s="132">
        <f t="shared" si="219"/>
        <v>0</v>
      </c>
      <c r="AE371" s="132">
        <f t="shared" si="191"/>
        <v>0</v>
      </c>
      <c r="AF371" s="132">
        <f t="shared" si="217"/>
        <v>0</v>
      </c>
      <c r="AG371" s="133">
        <f t="shared" si="192"/>
        <v>0</v>
      </c>
      <c r="AH371" s="124">
        <f t="shared" si="218"/>
        <v>0</v>
      </c>
      <c r="AI371" s="125">
        <f t="shared" si="193"/>
        <v>0</v>
      </c>
      <c r="AJ371" s="125">
        <v>0</v>
      </c>
      <c r="AK371" s="126">
        <f t="shared" si="194"/>
        <v>0</v>
      </c>
      <c r="AL371" s="22">
        <f t="shared" si="195"/>
        <v>-1.8019031195132363E-9</v>
      </c>
      <c r="AM371" s="22">
        <f t="shared" si="195"/>
        <v>1.0812600146208767E-12</v>
      </c>
      <c r="AN371" s="22">
        <f t="shared" si="195"/>
        <v>-6.7017126492145993E-12</v>
      </c>
      <c r="AO371" s="23">
        <f t="shared" si="195"/>
        <v>0</v>
      </c>
    </row>
    <row r="372" spans="1:41" x14ac:dyDescent="0.25">
      <c r="A372" s="7">
        <v>351</v>
      </c>
      <c r="B372" s="56">
        <f t="shared" si="196"/>
        <v>6.2055068507917829E-10</v>
      </c>
      <c r="C372" s="57">
        <f t="shared" si="197"/>
        <v>-5.6883812798924671E-13</v>
      </c>
      <c r="D372" s="57">
        <f t="shared" si="198"/>
        <v>5.6883812798924671E-13</v>
      </c>
      <c r="E372" s="58">
        <f t="shared" si="184"/>
        <v>0</v>
      </c>
      <c r="F372" s="56">
        <f t="shared" si="199"/>
        <v>0</v>
      </c>
      <c r="G372" s="57">
        <f t="shared" si="200"/>
        <v>0</v>
      </c>
      <c r="H372" s="57">
        <f t="shared" si="201"/>
        <v>0</v>
      </c>
      <c r="I372" s="58">
        <f t="shared" si="185"/>
        <v>0</v>
      </c>
      <c r="J372" s="56">
        <f t="shared" si="202"/>
        <v>-4.9652273274633044E-10</v>
      </c>
      <c r="K372" s="57">
        <f t="shared" si="203"/>
        <v>1.6550757758211016E-12</v>
      </c>
      <c r="L372" s="57">
        <f t="shared" si="204"/>
        <v>-1.6550757758211016E-12</v>
      </c>
      <c r="M372" s="58">
        <f t="shared" si="186"/>
        <v>0</v>
      </c>
      <c r="N372" s="56">
        <f t="shared" si="205"/>
        <v>0</v>
      </c>
      <c r="O372" s="57">
        <f t="shared" si="206"/>
        <v>0</v>
      </c>
      <c r="P372" s="57">
        <f t="shared" si="207"/>
        <v>0</v>
      </c>
      <c r="Q372" s="58">
        <f t="shared" si="187"/>
        <v>0</v>
      </c>
      <c r="R372" s="84">
        <f t="shared" si="208"/>
        <v>-1.930224019080473E-9</v>
      </c>
      <c r="S372" s="85">
        <f t="shared" si="209"/>
        <v>0</v>
      </c>
      <c r="T372" s="86">
        <f t="shared" si="188"/>
        <v>-5.6298200556513799E-12</v>
      </c>
      <c r="U372" s="87">
        <f t="shared" si="210"/>
        <v>0</v>
      </c>
      <c r="V372" s="84">
        <f t="shared" si="211"/>
        <v>0</v>
      </c>
      <c r="W372" s="85">
        <f t="shared" si="212"/>
        <v>0</v>
      </c>
      <c r="X372" s="86">
        <f t="shared" si="189"/>
        <v>0</v>
      </c>
      <c r="Y372" s="87">
        <f t="shared" si="213"/>
        <v>0</v>
      </c>
      <c r="Z372" s="101">
        <f t="shared" si="214"/>
        <v>0</v>
      </c>
      <c r="AA372" s="85">
        <f t="shared" si="215"/>
        <v>0</v>
      </c>
      <c r="AB372" s="86">
        <f t="shared" si="190"/>
        <v>0</v>
      </c>
      <c r="AC372" s="87">
        <f t="shared" si="216"/>
        <v>0</v>
      </c>
      <c r="AD372" s="132">
        <f t="shared" si="219"/>
        <v>0</v>
      </c>
      <c r="AE372" s="132">
        <f t="shared" si="191"/>
        <v>0</v>
      </c>
      <c r="AF372" s="132">
        <f t="shared" si="217"/>
        <v>0</v>
      </c>
      <c r="AG372" s="133">
        <f t="shared" si="192"/>
        <v>0</v>
      </c>
      <c r="AH372" s="124">
        <f t="shared" si="218"/>
        <v>0</v>
      </c>
      <c r="AI372" s="125">
        <f t="shared" si="193"/>
        <v>0</v>
      </c>
      <c r="AJ372" s="125">
        <v>0</v>
      </c>
      <c r="AK372" s="126">
        <f t="shared" si="194"/>
        <v>0</v>
      </c>
      <c r="AL372" s="22">
        <f t="shared" si="195"/>
        <v>-1.8061960667476252E-9</v>
      </c>
      <c r="AM372" s="22">
        <f t="shared" si="195"/>
        <v>1.0862376478318549E-12</v>
      </c>
      <c r="AN372" s="22">
        <f t="shared" si="195"/>
        <v>-6.7160577034832344E-12</v>
      </c>
      <c r="AO372" s="23">
        <f t="shared" si="195"/>
        <v>0</v>
      </c>
    </row>
    <row r="373" spans="1:41" x14ac:dyDescent="0.25">
      <c r="A373" s="7">
        <v>352</v>
      </c>
      <c r="B373" s="56">
        <f t="shared" si="196"/>
        <v>6.2111952320716758E-10</v>
      </c>
      <c r="C373" s="57">
        <f t="shared" si="197"/>
        <v>-5.6935956293990364E-13</v>
      </c>
      <c r="D373" s="57">
        <f t="shared" si="198"/>
        <v>5.6935956293990364E-13</v>
      </c>
      <c r="E373" s="58">
        <f t="shared" si="184"/>
        <v>0</v>
      </c>
      <c r="F373" s="56">
        <f t="shared" si="199"/>
        <v>0</v>
      </c>
      <c r="G373" s="57">
        <f t="shared" si="200"/>
        <v>0</v>
      </c>
      <c r="H373" s="57">
        <f t="shared" si="201"/>
        <v>0</v>
      </c>
      <c r="I373" s="58">
        <f t="shared" si="185"/>
        <v>0</v>
      </c>
      <c r="J373" s="56">
        <f t="shared" si="202"/>
        <v>-4.9817780852215156E-10</v>
      </c>
      <c r="K373" s="57">
        <f t="shared" si="203"/>
        <v>1.6605926950738386E-12</v>
      </c>
      <c r="L373" s="57">
        <f t="shared" si="204"/>
        <v>-1.6605926950738386E-12</v>
      </c>
      <c r="M373" s="58">
        <f t="shared" si="186"/>
        <v>0</v>
      </c>
      <c r="N373" s="56">
        <f t="shared" si="205"/>
        <v>0</v>
      </c>
      <c r="O373" s="57">
        <f t="shared" si="206"/>
        <v>0</v>
      </c>
      <c r="P373" s="57">
        <f t="shared" si="207"/>
        <v>0</v>
      </c>
      <c r="Q373" s="58">
        <f t="shared" si="187"/>
        <v>0</v>
      </c>
      <c r="R373" s="84">
        <f t="shared" si="208"/>
        <v>-1.933441059112274E-9</v>
      </c>
      <c r="S373" s="85">
        <f t="shared" si="209"/>
        <v>0</v>
      </c>
      <c r="T373" s="86">
        <f t="shared" si="188"/>
        <v>-5.639203089077466E-12</v>
      </c>
      <c r="U373" s="87">
        <f t="shared" si="210"/>
        <v>0</v>
      </c>
      <c r="V373" s="84">
        <f t="shared" si="211"/>
        <v>0</v>
      </c>
      <c r="W373" s="85">
        <f t="shared" si="212"/>
        <v>0</v>
      </c>
      <c r="X373" s="86">
        <f t="shared" si="189"/>
        <v>0</v>
      </c>
      <c r="Y373" s="87">
        <f t="shared" si="213"/>
        <v>0</v>
      </c>
      <c r="Z373" s="101">
        <f t="shared" si="214"/>
        <v>0</v>
      </c>
      <c r="AA373" s="85">
        <f t="shared" si="215"/>
        <v>0</v>
      </c>
      <c r="AB373" s="86">
        <f t="shared" si="190"/>
        <v>0</v>
      </c>
      <c r="AC373" s="87">
        <f t="shared" si="216"/>
        <v>0</v>
      </c>
      <c r="AD373" s="132">
        <f t="shared" si="219"/>
        <v>0</v>
      </c>
      <c r="AE373" s="132">
        <f t="shared" si="191"/>
        <v>0</v>
      </c>
      <c r="AF373" s="132">
        <f t="shared" si="217"/>
        <v>0</v>
      </c>
      <c r="AG373" s="133">
        <f t="shared" si="192"/>
        <v>0</v>
      </c>
      <c r="AH373" s="124">
        <f t="shared" si="218"/>
        <v>0</v>
      </c>
      <c r="AI373" s="125">
        <f t="shared" si="193"/>
        <v>0</v>
      </c>
      <c r="AJ373" s="125">
        <v>0</v>
      </c>
      <c r="AK373" s="126">
        <f t="shared" si="194"/>
        <v>0</v>
      </c>
      <c r="AL373" s="22">
        <f t="shared" si="195"/>
        <v>-1.8104993444272578E-9</v>
      </c>
      <c r="AM373" s="22">
        <f t="shared" si="195"/>
        <v>1.091233132133935E-12</v>
      </c>
      <c r="AN373" s="22">
        <f t="shared" si="195"/>
        <v>-6.7304362212114009E-12</v>
      </c>
      <c r="AO373" s="23">
        <f t="shared" si="195"/>
        <v>0</v>
      </c>
    </row>
    <row r="374" spans="1:41" x14ac:dyDescent="0.25">
      <c r="A374" s="7">
        <v>353</v>
      </c>
      <c r="B374" s="56">
        <f t="shared" si="196"/>
        <v>6.2168888277010744E-10</v>
      </c>
      <c r="C374" s="57">
        <f t="shared" si="197"/>
        <v>-5.6988147587259844E-13</v>
      </c>
      <c r="D374" s="57">
        <f t="shared" si="198"/>
        <v>5.6988147587259844E-13</v>
      </c>
      <c r="E374" s="58">
        <f t="shared" si="184"/>
        <v>0</v>
      </c>
      <c r="F374" s="56">
        <f t="shared" si="199"/>
        <v>0</v>
      </c>
      <c r="G374" s="57">
        <f t="shared" si="200"/>
        <v>0</v>
      </c>
      <c r="H374" s="57">
        <f t="shared" si="201"/>
        <v>0</v>
      </c>
      <c r="I374" s="58">
        <f t="shared" si="185"/>
        <v>0</v>
      </c>
      <c r="J374" s="56">
        <f t="shared" si="202"/>
        <v>-4.9983840121722544E-10</v>
      </c>
      <c r="K374" s="57">
        <f t="shared" si="203"/>
        <v>1.6661280040574182E-12</v>
      </c>
      <c r="L374" s="57">
        <f t="shared" si="204"/>
        <v>-1.6661280040574182E-12</v>
      </c>
      <c r="M374" s="58">
        <f t="shared" si="186"/>
        <v>0</v>
      </c>
      <c r="N374" s="56">
        <f t="shared" si="205"/>
        <v>0</v>
      </c>
      <c r="O374" s="57">
        <f t="shared" si="206"/>
        <v>0</v>
      </c>
      <c r="P374" s="57">
        <f t="shared" si="207"/>
        <v>0</v>
      </c>
      <c r="Q374" s="58">
        <f t="shared" si="187"/>
        <v>0</v>
      </c>
      <c r="R374" s="84">
        <f t="shared" si="208"/>
        <v>-1.9366634608774611E-9</v>
      </c>
      <c r="S374" s="85">
        <f t="shared" si="209"/>
        <v>0</v>
      </c>
      <c r="T374" s="86">
        <f t="shared" si="188"/>
        <v>-5.6486017608925948E-12</v>
      </c>
      <c r="U374" s="87">
        <f t="shared" si="210"/>
        <v>0</v>
      </c>
      <c r="V374" s="84">
        <f t="shared" si="211"/>
        <v>0</v>
      </c>
      <c r="W374" s="85">
        <f t="shared" si="212"/>
        <v>0</v>
      </c>
      <c r="X374" s="86">
        <f t="shared" si="189"/>
        <v>0</v>
      </c>
      <c r="Y374" s="87">
        <f t="shared" si="213"/>
        <v>0</v>
      </c>
      <c r="Z374" s="101">
        <f t="shared" si="214"/>
        <v>0</v>
      </c>
      <c r="AA374" s="85">
        <f t="shared" si="215"/>
        <v>0</v>
      </c>
      <c r="AB374" s="86">
        <f t="shared" si="190"/>
        <v>0</v>
      </c>
      <c r="AC374" s="87">
        <f t="shared" si="216"/>
        <v>0</v>
      </c>
      <c r="AD374" s="132">
        <f t="shared" si="219"/>
        <v>0</v>
      </c>
      <c r="AE374" s="132">
        <f t="shared" si="191"/>
        <v>0</v>
      </c>
      <c r="AF374" s="132">
        <f t="shared" si="217"/>
        <v>0</v>
      </c>
      <c r="AG374" s="133">
        <f t="shared" si="192"/>
        <v>0</v>
      </c>
      <c r="AH374" s="124">
        <f t="shared" si="218"/>
        <v>0</v>
      </c>
      <c r="AI374" s="125">
        <f t="shared" si="193"/>
        <v>0</v>
      </c>
      <c r="AJ374" s="125">
        <v>0</v>
      </c>
      <c r="AK374" s="126">
        <f t="shared" si="194"/>
        <v>0</v>
      </c>
      <c r="AL374" s="22">
        <f t="shared" si="195"/>
        <v>-1.8148129793245792E-9</v>
      </c>
      <c r="AM374" s="22">
        <f t="shared" si="195"/>
        <v>1.0962465281848198E-12</v>
      </c>
      <c r="AN374" s="22">
        <f t="shared" si="195"/>
        <v>-6.7448482890774141E-12</v>
      </c>
      <c r="AO374" s="23">
        <f t="shared" si="195"/>
        <v>0</v>
      </c>
    </row>
    <row r="375" spans="1:41" x14ac:dyDescent="0.25">
      <c r="A375" s="7">
        <v>354</v>
      </c>
      <c r="B375" s="56">
        <f t="shared" si="196"/>
        <v>6.2225876424598006E-10</v>
      </c>
      <c r="C375" s="57">
        <f t="shared" si="197"/>
        <v>-5.7040386722548168E-13</v>
      </c>
      <c r="D375" s="57">
        <f t="shared" si="198"/>
        <v>5.7040386722548168E-13</v>
      </c>
      <c r="E375" s="58">
        <f t="shared" si="184"/>
        <v>0</v>
      </c>
      <c r="F375" s="56">
        <f t="shared" si="199"/>
        <v>0</v>
      </c>
      <c r="G375" s="57">
        <f t="shared" si="200"/>
        <v>0</v>
      </c>
      <c r="H375" s="57">
        <f t="shared" si="201"/>
        <v>0</v>
      </c>
      <c r="I375" s="58">
        <f t="shared" si="185"/>
        <v>0</v>
      </c>
      <c r="J375" s="56">
        <f t="shared" si="202"/>
        <v>-5.0150452922128286E-10</v>
      </c>
      <c r="K375" s="57">
        <f t="shared" si="203"/>
        <v>1.671681764070943E-12</v>
      </c>
      <c r="L375" s="57">
        <f t="shared" si="204"/>
        <v>-1.671681764070943E-12</v>
      </c>
      <c r="M375" s="58">
        <f t="shared" si="186"/>
        <v>0</v>
      </c>
      <c r="N375" s="56">
        <f t="shared" si="205"/>
        <v>0</v>
      </c>
      <c r="O375" s="57">
        <f t="shared" si="206"/>
        <v>0</v>
      </c>
      <c r="P375" s="57">
        <f t="shared" si="207"/>
        <v>0</v>
      </c>
      <c r="Q375" s="58">
        <f t="shared" si="187"/>
        <v>0</v>
      </c>
      <c r="R375" s="84">
        <f t="shared" si="208"/>
        <v>-1.9398912333122569E-9</v>
      </c>
      <c r="S375" s="85">
        <f t="shared" si="209"/>
        <v>0</v>
      </c>
      <c r="T375" s="86">
        <f t="shared" si="188"/>
        <v>-5.6580160971607493E-12</v>
      </c>
      <c r="U375" s="87">
        <f t="shared" si="210"/>
        <v>0</v>
      </c>
      <c r="V375" s="84">
        <f t="shared" si="211"/>
        <v>0</v>
      </c>
      <c r="W375" s="85">
        <f t="shared" si="212"/>
        <v>0</v>
      </c>
      <c r="X375" s="86">
        <f t="shared" si="189"/>
        <v>0</v>
      </c>
      <c r="Y375" s="87">
        <f t="shared" si="213"/>
        <v>0</v>
      </c>
      <c r="Z375" s="101">
        <f t="shared" si="214"/>
        <v>0</v>
      </c>
      <c r="AA375" s="85">
        <f t="shared" si="215"/>
        <v>0</v>
      </c>
      <c r="AB375" s="86">
        <f t="shared" si="190"/>
        <v>0</v>
      </c>
      <c r="AC375" s="87">
        <f t="shared" si="216"/>
        <v>0</v>
      </c>
      <c r="AD375" s="132">
        <f t="shared" si="219"/>
        <v>0</v>
      </c>
      <c r="AE375" s="132">
        <f t="shared" si="191"/>
        <v>0</v>
      </c>
      <c r="AF375" s="132">
        <f t="shared" si="217"/>
        <v>0</v>
      </c>
      <c r="AG375" s="133">
        <f t="shared" si="192"/>
        <v>0</v>
      </c>
      <c r="AH375" s="124">
        <f t="shared" si="218"/>
        <v>0</v>
      </c>
      <c r="AI375" s="125">
        <f t="shared" si="193"/>
        <v>0</v>
      </c>
      <c r="AJ375" s="125">
        <v>0</v>
      </c>
      <c r="AK375" s="126">
        <f t="shared" si="194"/>
        <v>0</v>
      </c>
      <c r="AL375" s="22">
        <f t="shared" si="195"/>
        <v>-1.8191369982875598E-9</v>
      </c>
      <c r="AM375" s="22">
        <f t="shared" si="195"/>
        <v>1.1012778968454614E-12</v>
      </c>
      <c r="AN375" s="22">
        <f t="shared" si="195"/>
        <v>-6.7592939940062112E-12</v>
      </c>
      <c r="AO375" s="23">
        <f t="shared" si="195"/>
        <v>0</v>
      </c>
    </row>
    <row r="376" spans="1:41" x14ac:dyDescent="0.25">
      <c r="A376" s="7">
        <v>355</v>
      </c>
      <c r="B376" s="56">
        <f t="shared" si="196"/>
        <v>6.228291681132055E-10</v>
      </c>
      <c r="C376" s="57">
        <f t="shared" si="197"/>
        <v>-5.70926737437105E-13</v>
      </c>
      <c r="D376" s="57">
        <f t="shared" si="198"/>
        <v>5.70926737437105E-13</v>
      </c>
      <c r="E376" s="58">
        <f t="shared" si="184"/>
        <v>0</v>
      </c>
      <c r="F376" s="56">
        <f t="shared" si="199"/>
        <v>0</v>
      </c>
      <c r="G376" s="57">
        <f t="shared" si="200"/>
        <v>0</v>
      </c>
      <c r="H376" s="57">
        <f t="shared" si="201"/>
        <v>0</v>
      </c>
      <c r="I376" s="58">
        <f t="shared" si="185"/>
        <v>0</v>
      </c>
      <c r="J376" s="56">
        <f t="shared" si="202"/>
        <v>-5.0317621098535376E-10</v>
      </c>
      <c r="K376" s="57">
        <f t="shared" si="203"/>
        <v>1.6772540366178461E-12</v>
      </c>
      <c r="L376" s="57">
        <f t="shared" si="204"/>
        <v>-1.6772540366178461E-12</v>
      </c>
      <c r="M376" s="58">
        <f t="shared" si="186"/>
        <v>0</v>
      </c>
      <c r="N376" s="56">
        <f t="shared" si="205"/>
        <v>0</v>
      </c>
      <c r="O376" s="57">
        <f t="shared" si="206"/>
        <v>0</v>
      </c>
      <c r="P376" s="57">
        <f t="shared" si="207"/>
        <v>0</v>
      </c>
      <c r="Q376" s="58">
        <f t="shared" si="187"/>
        <v>0</v>
      </c>
      <c r="R376" s="84">
        <f t="shared" si="208"/>
        <v>-1.9431243853677775E-9</v>
      </c>
      <c r="S376" s="85">
        <f t="shared" si="209"/>
        <v>0</v>
      </c>
      <c r="T376" s="86">
        <f t="shared" si="188"/>
        <v>-5.6674461239893515E-12</v>
      </c>
      <c r="U376" s="87">
        <f t="shared" si="210"/>
        <v>0</v>
      </c>
      <c r="V376" s="84">
        <f t="shared" si="211"/>
        <v>0</v>
      </c>
      <c r="W376" s="85">
        <f t="shared" si="212"/>
        <v>0</v>
      </c>
      <c r="X376" s="86">
        <f t="shared" si="189"/>
        <v>0</v>
      </c>
      <c r="Y376" s="87">
        <f t="shared" si="213"/>
        <v>0</v>
      </c>
      <c r="Z376" s="101">
        <f t="shared" si="214"/>
        <v>0</v>
      </c>
      <c r="AA376" s="85">
        <f t="shared" si="215"/>
        <v>0</v>
      </c>
      <c r="AB376" s="86">
        <f t="shared" si="190"/>
        <v>0</v>
      </c>
      <c r="AC376" s="87">
        <f t="shared" si="216"/>
        <v>0</v>
      </c>
      <c r="AD376" s="132">
        <f t="shared" si="219"/>
        <v>0</v>
      </c>
      <c r="AE376" s="132">
        <f t="shared" si="191"/>
        <v>0</v>
      </c>
      <c r="AF376" s="132">
        <f t="shared" si="217"/>
        <v>0</v>
      </c>
      <c r="AG376" s="133">
        <f t="shared" si="192"/>
        <v>0</v>
      </c>
      <c r="AH376" s="124">
        <f t="shared" si="218"/>
        <v>0</v>
      </c>
      <c r="AI376" s="125">
        <f t="shared" si="193"/>
        <v>0</v>
      </c>
      <c r="AJ376" s="125">
        <v>0</v>
      </c>
      <c r="AK376" s="126">
        <f t="shared" si="194"/>
        <v>0</v>
      </c>
      <c r="AL376" s="22">
        <f t="shared" si="195"/>
        <v>-1.8234714282399258E-9</v>
      </c>
      <c r="AM376" s="22">
        <f t="shared" si="195"/>
        <v>1.1063272991807411E-12</v>
      </c>
      <c r="AN376" s="22">
        <f t="shared" si="195"/>
        <v>-6.7737734231700924E-12</v>
      </c>
      <c r="AO376" s="23">
        <f t="shared" si="195"/>
        <v>0</v>
      </c>
    </row>
    <row r="377" spans="1:41" x14ac:dyDescent="0.25">
      <c r="A377" s="7">
        <v>356</v>
      </c>
      <c r="B377" s="56">
        <f t="shared" si="196"/>
        <v>6.2340009485064256E-10</v>
      </c>
      <c r="C377" s="57">
        <f t="shared" si="197"/>
        <v>-5.714500869464223E-13</v>
      </c>
      <c r="D377" s="57">
        <f t="shared" si="198"/>
        <v>5.714500869464223E-13</v>
      </c>
      <c r="E377" s="58">
        <f t="shared" si="184"/>
        <v>0</v>
      </c>
      <c r="F377" s="56">
        <f t="shared" si="199"/>
        <v>0</v>
      </c>
      <c r="G377" s="57">
        <f t="shared" si="200"/>
        <v>0</v>
      </c>
      <c r="H377" s="57">
        <f t="shared" si="201"/>
        <v>0</v>
      </c>
      <c r="I377" s="58">
        <f t="shared" si="185"/>
        <v>0</v>
      </c>
      <c r="J377" s="56">
        <f t="shared" si="202"/>
        <v>-5.0485346502197157E-10</v>
      </c>
      <c r="K377" s="57">
        <f t="shared" si="203"/>
        <v>1.6828448834065721E-12</v>
      </c>
      <c r="L377" s="57">
        <f t="shared" si="204"/>
        <v>-1.6828448834065721E-12</v>
      </c>
      <c r="M377" s="58">
        <f t="shared" si="186"/>
        <v>0</v>
      </c>
      <c r="N377" s="56">
        <f t="shared" si="205"/>
        <v>0</v>
      </c>
      <c r="O377" s="57">
        <f t="shared" si="206"/>
        <v>0</v>
      </c>
      <c r="P377" s="57">
        <f t="shared" si="207"/>
        <v>0</v>
      </c>
      <c r="Q377" s="58">
        <f t="shared" si="187"/>
        <v>0</v>
      </c>
      <c r="R377" s="84">
        <f t="shared" si="208"/>
        <v>-1.9463629260100574E-9</v>
      </c>
      <c r="S377" s="85">
        <f t="shared" si="209"/>
        <v>0</v>
      </c>
      <c r="T377" s="86">
        <f t="shared" si="188"/>
        <v>-5.6768918675293344E-12</v>
      </c>
      <c r="U377" s="87">
        <f t="shared" si="210"/>
        <v>0</v>
      </c>
      <c r="V377" s="84">
        <f t="shared" si="211"/>
        <v>0</v>
      </c>
      <c r="W377" s="85">
        <f t="shared" si="212"/>
        <v>0</v>
      </c>
      <c r="X377" s="86">
        <f t="shared" si="189"/>
        <v>0</v>
      </c>
      <c r="Y377" s="87">
        <f t="shared" si="213"/>
        <v>0</v>
      </c>
      <c r="Z377" s="101">
        <f t="shared" si="214"/>
        <v>0</v>
      </c>
      <c r="AA377" s="85">
        <f t="shared" si="215"/>
        <v>0</v>
      </c>
      <c r="AB377" s="86">
        <f t="shared" si="190"/>
        <v>0</v>
      </c>
      <c r="AC377" s="87">
        <f t="shared" si="216"/>
        <v>0</v>
      </c>
      <c r="AD377" s="132">
        <f t="shared" si="219"/>
        <v>0</v>
      </c>
      <c r="AE377" s="132">
        <f t="shared" si="191"/>
        <v>0</v>
      </c>
      <c r="AF377" s="132">
        <f t="shared" si="217"/>
        <v>0</v>
      </c>
      <c r="AG377" s="133">
        <f t="shared" si="192"/>
        <v>0</v>
      </c>
      <c r="AH377" s="124">
        <f t="shared" si="218"/>
        <v>0</v>
      </c>
      <c r="AI377" s="125">
        <f t="shared" si="193"/>
        <v>0</v>
      </c>
      <c r="AJ377" s="125">
        <v>0</v>
      </c>
      <c r="AK377" s="126">
        <f t="shared" si="194"/>
        <v>0</v>
      </c>
      <c r="AL377" s="22">
        <f t="shared" si="195"/>
        <v>-1.8278162961813865E-9</v>
      </c>
      <c r="AM377" s="22">
        <f t="shared" si="195"/>
        <v>1.1113947964601498E-12</v>
      </c>
      <c r="AN377" s="22">
        <f t="shared" si="195"/>
        <v>-6.7882866639894841E-12</v>
      </c>
      <c r="AO377" s="23">
        <f t="shared" si="195"/>
        <v>0</v>
      </c>
    </row>
    <row r="378" spans="1:41" x14ac:dyDescent="0.25">
      <c r="A378" s="7">
        <v>357</v>
      </c>
      <c r="B378" s="56">
        <f t="shared" si="196"/>
        <v>6.2397154493758894E-10</v>
      </c>
      <c r="C378" s="57">
        <f t="shared" si="197"/>
        <v>-5.7197391619278989E-13</v>
      </c>
      <c r="D378" s="57">
        <f t="shared" si="198"/>
        <v>5.7197391619278989E-13</v>
      </c>
      <c r="E378" s="58">
        <f t="shared" si="184"/>
        <v>0</v>
      </c>
      <c r="F378" s="56">
        <f t="shared" si="199"/>
        <v>0</v>
      </c>
      <c r="G378" s="57">
        <f t="shared" si="200"/>
        <v>0</v>
      </c>
      <c r="H378" s="57">
        <f t="shared" si="201"/>
        <v>0</v>
      </c>
      <c r="I378" s="58">
        <f t="shared" si="185"/>
        <v>0</v>
      </c>
      <c r="J378" s="56">
        <f t="shared" si="202"/>
        <v>-5.0653630990537818E-10</v>
      </c>
      <c r="K378" s="57">
        <f t="shared" si="203"/>
        <v>1.6884543663512607E-12</v>
      </c>
      <c r="L378" s="57">
        <f t="shared" si="204"/>
        <v>-1.6884543663512607E-12</v>
      </c>
      <c r="M378" s="58">
        <f t="shared" si="186"/>
        <v>0</v>
      </c>
      <c r="N378" s="56">
        <f t="shared" si="205"/>
        <v>0</v>
      </c>
      <c r="O378" s="57">
        <f t="shared" si="206"/>
        <v>0</v>
      </c>
      <c r="P378" s="57">
        <f t="shared" si="207"/>
        <v>0</v>
      </c>
      <c r="Q378" s="58">
        <f t="shared" si="187"/>
        <v>0</v>
      </c>
      <c r="R378" s="84">
        <f t="shared" si="208"/>
        <v>-1.9496068642200744E-9</v>
      </c>
      <c r="S378" s="85">
        <f t="shared" si="209"/>
        <v>0</v>
      </c>
      <c r="T378" s="86">
        <f t="shared" si="188"/>
        <v>-5.686353353975217E-12</v>
      </c>
      <c r="U378" s="87">
        <f t="shared" si="210"/>
        <v>0</v>
      </c>
      <c r="V378" s="84">
        <f t="shared" si="211"/>
        <v>0</v>
      </c>
      <c r="W378" s="85">
        <f t="shared" si="212"/>
        <v>0</v>
      </c>
      <c r="X378" s="86">
        <f t="shared" si="189"/>
        <v>0</v>
      </c>
      <c r="Y378" s="87">
        <f t="shared" si="213"/>
        <v>0</v>
      </c>
      <c r="Z378" s="101">
        <f t="shared" si="214"/>
        <v>0</v>
      </c>
      <c r="AA378" s="85">
        <f t="shared" si="215"/>
        <v>0</v>
      </c>
      <c r="AB378" s="86">
        <f t="shared" si="190"/>
        <v>0</v>
      </c>
      <c r="AC378" s="87">
        <f t="shared" si="216"/>
        <v>0</v>
      </c>
      <c r="AD378" s="132">
        <f t="shared" si="219"/>
        <v>0</v>
      </c>
      <c r="AE378" s="132">
        <f t="shared" si="191"/>
        <v>0</v>
      </c>
      <c r="AF378" s="132">
        <f t="shared" si="217"/>
        <v>0</v>
      </c>
      <c r="AG378" s="133">
        <f t="shared" si="192"/>
        <v>0</v>
      </c>
      <c r="AH378" s="124">
        <f t="shared" si="218"/>
        <v>0</v>
      </c>
      <c r="AI378" s="125">
        <f t="shared" si="193"/>
        <v>0</v>
      </c>
      <c r="AJ378" s="125">
        <v>0</v>
      </c>
      <c r="AK378" s="126">
        <f t="shared" si="194"/>
        <v>0</v>
      </c>
      <c r="AL378" s="22">
        <f t="shared" si="195"/>
        <v>-1.8321716291878636E-9</v>
      </c>
      <c r="AM378" s="22">
        <f t="shared" si="195"/>
        <v>1.1164804501584709E-12</v>
      </c>
      <c r="AN378" s="22">
        <f t="shared" si="195"/>
        <v>-6.8028338041336875E-12</v>
      </c>
      <c r="AO378" s="23">
        <f t="shared" si="195"/>
        <v>0</v>
      </c>
    </row>
    <row r="379" spans="1:41" x14ac:dyDescent="0.25">
      <c r="A379" s="7">
        <v>358</v>
      </c>
      <c r="B379" s="56">
        <f t="shared" si="196"/>
        <v>6.2454351885378168E-10</v>
      </c>
      <c r="C379" s="57">
        <f t="shared" si="197"/>
        <v>-5.7249822561596655E-13</v>
      </c>
      <c r="D379" s="57">
        <f t="shared" si="198"/>
        <v>5.7249822561596655E-13</v>
      </c>
      <c r="E379" s="58">
        <f t="shared" si="184"/>
        <v>0</v>
      </c>
      <c r="F379" s="56">
        <f t="shared" si="199"/>
        <v>0</v>
      </c>
      <c r="G379" s="57">
        <f t="shared" si="200"/>
        <v>0</v>
      </c>
      <c r="H379" s="57">
        <f t="shared" si="201"/>
        <v>0</v>
      </c>
      <c r="I379" s="58">
        <f t="shared" si="185"/>
        <v>0</v>
      </c>
      <c r="J379" s="56">
        <f t="shared" si="202"/>
        <v>-5.0822476427172947E-10</v>
      </c>
      <c r="K379" s="57">
        <f t="shared" si="203"/>
        <v>1.6940825475724317E-12</v>
      </c>
      <c r="L379" s="57">
        <f t="shared" si="204"/>
        <v>-1.6940825475724317E-12</v>
      </c>
      <c r="M379" s="58">
        <f t="shared" si="186"/>
        <v>0</v>
      </c>
      <c r="N379" s="56">
        <f t="shared" si="205"/>
        <v>0</v>
      </c>
      <c r="O379" s="57">
        <f t="shared" si="206"/>
        <v>0</v>
      </c>
      <c r="P379" s="57">
        <f t="shared" si="207"/>
        <v>0</v>
      </c>
      <c r="Q379" s="58">
        <f t="shared" si="187"/>
        <v>0</v>
      </c>
      <c r="R379" s="84">
        <f t="shared" si="208"/>
        <v>-1.9528562089937746E-9</v>
      </c>
      <c r="S379" s="85">
        <f t="shared" si="209"/>
        <v>0</v>
      </c>
      <c r="T379" s="86">
        <f t="shared" si="188"/>
        <v>-5.6958306095651764E-12</v>
      </c>
      <c r="U379" s="87">
        <f t="shared" si="210"/>
        <v>0</v>
      </c>
      <c r="V379" s="84">
        <f t="shared" si="211"/>
        <v>0</v>
      </c>
      <c r="W379" s="85">
        <f t="shared" si="212"/>
        <v>0</v>
      </c>
      <c r="X379" s="86">
        <f t="shared" si="189"/>
        <v>0</v>
      </c>
      <c r="Y379" s="87">
        <f t="shared" si="213"/>
        <v>0</v>
      </c>
      <c r="Z379" s="101">
        <f t="shared" si="214"/>
        <v>0</v>
      </c>
      <c r="AA379" s="85">
        <f t="shared" si="215"/>
        <v>0</v>
      </c>
      <c r="AB379" s="86">
        <f t="shared" si="190"/>
        <v>0</v>
      </c>
      <c r="AC379" s="87">
        <f t="shared" si="216"/>
        <v>0</v>
      </c>
      <c r="AD379" s="132">
        <f t="shared" si="219"/>
        <v>0</v>
      </c>
      <c r="AE379" s="132">
        <f t="shared" si="191"/>
        <v>0</v>
      </c>
      <c r="AF379" s="132">
        <f t="shared" si="217"/>
        <v>0</v>
      </c>
      <c r="AG379" s="133">
        <f t="shared" si="192"/>
        <v>0</v>
      </c>
      <c r="AH379" s="124">
        <f t="shared" si="218"/>
        <v>0</v>
      </c>
      <c r="AI379" s="125">
        <f t="shared" si="193"/>
        <v>0</v>
      </c>
      <c r="AJ379" s="125">
        <v>0</v>
      </c>
      <c r="AK379" s="126">
        <f t="shared" si="194"/>
        <v>0</v>
      </c>
      <c r="AL379" s="22">
        <f t="shared" si="195"/>
        <v>-1.8365374544117223E-9</v>
      </c>
      <c r="AM379" s="22">
        <f t="shared" si="195"/>
        <v>1.1215843219564651E-12</v>
      </c>
      <c r="AN379" s="22">
        <f t="shared" si="195"/>
        <v>-6.8174149315216415E-12</v>
      </c>
      <c r="AO379" s="23">
        <f t="shared" si="195"/>
        <v>0</v>
      </c>
    </row>
    <row r="380" spans="1:41" x14ac:dyDescent="0.25">
      <c r="A380" s="7">
        <v>359</v>
      </c>
      <c r="B380" s="56">
        <f t="shared" si="196"/>
        <v>6.2511601707939768E-10</v>
      </c>
      <c r="C380" s="57">
        <f t="shared" si="197"/>
        <v>-5.7302301565611453E-13</v>
      </c>
      <c r="D380" s="57">
        <f t="shared" si="198"/>
        <v>5.7302301565611453E-13</v>
      </c>
      <c r="E380" s="58">
        <f t="shared" si="184"/>
        <v>0</v>
      </c>
      <c r="F380" s="56">
        <f t="shared" si="199"/>
        <v>0</v>
      </c>
      <c r="G380" s="57">
        <f t="shared" si="200"/>
        <v>0</v>
      </c>
      <c r="H380" s="57">
        <f t="shared" si="201"/>
        <v>0</v>
      </c>
      <c r="I380" s="58">
        <f t="shared" si="185"/>
        <v>0</v>
      </c>
      <c r="J380" s="56">
        <f t="shared" si="202"/>
        <v>-5.0991884681930193E-10</v>
      </c>
      <c r="K380" s="57">
        <f t="shared" si="203"/>
        <v>1.6997294893976733E-12</v>
      </c>
      <c r="L380" s="57">
        <f t="shared" si="204"/>
        <v>-1.6997294893976733E-12</v>
      </c>
      <c r="M380" s="58">
        <f t="shared" si="186"/>
        <v>0</v>
      </c>
      <c r="N380" s="56">
        <f t="shared" si="205"/>
        <v>0</v>
      </c>
      <c r="O380" s="57">
        <f t="shared" si="206"/>
        <v>0</v>
      </c>
      <c r="P380" s="57">
        <f t="shared" si="207"/>
        <v>0</v>
      </c>
      <c r="Q380" s="58">
        <f t="shared" si="187"/>
        <v>0</v>
      </c>
      <c r="R380" s="84">
        <f t="shared" si="208"/>
        <v>-1.9561109693420975E-9</v>
      </c>
      <c r="S380" s="85">
        <f t="shared" si="209"/>
        <v>0</v>
      </c>
      <c r="T380" s="86">
        <f t="shared" si="188"/>
        <v>-5.7053236605811182E-12</v>
      </c>
      <c r="U380" s="87">
        <f t="shared" si="210"/>
        <v>0</v>
      </c>
      <c r="V380" s="84">
        <f t="shared" si="211"/>
        <v>0</v>
      </c>
      <c r="W380" s="85">
        <f t="shared" si="212"/>
        <v>0</v>
      </c>
      <c r="X380" s="86">
        <f t="shared" si="189"/>
        <v>0</v>
      </c>
      <c r="Y380" s="87">
        <f t="shared" si="213"/>
        <v>0</v>
      </c>
      <c r="Z380" s="101">
        <f t="shared" si="214"/>
        <v>0</v>
      </c>
      <c r="AA380" s="85">
        <f t="shared" si="215"/>
        <v>0</v>
      </c>
      <c r="AB380" s="86">
        <f t="shared" si="190"/>
        <v>0</v>
      </c>
      <c r="AC380" s="87">
        <f t="shared" si="216"/>
        <v>0</v>
      </c>
      <c r="AD380" s="132">
        <f t="shared" si="219"/>
        <v>0</v>
      </c>
      <c r="AE380" s="132">
        <f t="shared" si="191"/>
        <v>0</v>
      </c>
      <c r="AF380" s="132">
        <f t="shared" si="217"/>
        <v>0</v>
      </c>
      <c r="AG380" s="133">
        <f t="shared" si="192"/>
        <v>0</v>
      </c>
      <c r="AH380" s="124">
        <f t="shared" si="218"/>
        <v>0</v>
      </c>
      <c r="AI380" s="125">
        <f t="shared" si="193"/>
        <v>0</v>
      </c>
      <c r="AJ380" s="125">
        <v>0</v>
      </c>
      <c r="AK380" s="126">
        <f t="shared" si="194"/>
        <v>0</v>
      </c>
      <c r="AL380" s="22">
        <f t="shared" si="195"/>
        <v>-1.8409137990820018E-9</v>
      </c>
      <c r="AM380" s="22">
        <f t="shared" si="195"/>
        <v>1.1267064737415587E-12</v>
      </c>
      <c r="AN380" s="22">
        <f t="shared" si="195"/>
        <v>-6.8320301343226765E-12</v>
      </c>
      <c r="AO380" s="23">
        <f t="shared" si="195"/>
        <v>0</v>
      </c>
    </row>
    <row r="381" spans="1:41" ht="14.4" thickBot="1" x14ac:dyDescent="0.3">
      <c r="A381" s="7">
        <v>360</v>
      </c>
      <c r="B381" s="60">
        <f t="shared" si="196"/>
        <v>6.2568904009505381E-10</v>
      </c>
      <c r="C381" s="61">
        <f t="shared" si="197"/>
        <v>-5.7354828675379931E-13</v>
      </c>
      <c r="D381" s="61">
        <f t="shared" si="198"/>
        <v>5.7354828675379931E-13</v>
      </c>
      <c r="E381" s="62">
        <f t="shared" si="184"/>
        <v>0</v>
      </c>
      <c r="F381" s="60">
        <f t="shared" si="199"/>
        <v>0</v>
      </c>
      <c r="G381" s="61">
        <f t="shared" si="200"/>
        <v>0</v>
      </c>
      <c r="H381" s="61">
        <f t="shared" si="201"/>
        <v>0</v>
      </c>
      <c r="I381" s="62">
        <f t="shared" si="185"/>
        <v>0</v>
      </c>
      <c r="J381" s="60">
        <f t="shared" si="202"/>
        <v>-5.1161857630869961E-10</v>
      </c>
      <c r="K381" s="61">
        <f t="shared" si="203"/>
        <v>1.7053952543623321E-12</v>
      </c>
      <c r="L381" s="61">
        <f t="shared" si="204"/>
        <v>-1.7053952543623321E-12</v>
      </c>
      <c r="M381" s="62">
        <f t="shared" si="186"/>
        <v>0</v>
      </c>
      <c r="N381" s="60">
        <f t="shared" si="205"/>
        <v>0</v>
      </c>
      <c r="O381" s="61">
        <f t="shared" si="206"/>
        <v>0</v>
      </c>
      <c r="P381" s="61">
        <f t="shared" si="207"/>
        <v>0</v>
      </c>
      <c r="Q381" s="62">
        <f t="shared" si="187"/>
        <v>0</v>
      </c>
      <c r="R381" s="92">
        <f t="shared" si="208"/>
        <v>-1.9593711542910011E-9</v>
      </c>
      <c r="S381" s="93">
        <f t="shared" si="209"/>
        <v>0</v>
      </c>
      <c r="T381" s="94">
        <f t="shared" si="188"/>
        <v>-5.7148325333487533E-12</v>
      </c>
      <c r="U381" s="95">
        <f t="shared" si="210"/>
        <v>0</v>
      </c>
      <c r="V381" s="92">
        <f t="shared" si="211"/>
        <v>0</v>
      </c>
      <c r="W381" s="93">
        <f t="shared" si="212"/>
        <v>0</v>
      </c>
      <c r="X381" s="94">
        <f t="shared" si="189"/>
        <v>0</v>
      </c>
      <c r="Y381" s="95">
        <f t="shared" si="213"/>
        <v>0</v>
      </c>
      <c r="Z381" s="102">
        <f t="shared" si="214"/>
        <v>0</v>
      </c>
      <c r="AA381" s="93">
        <f t="shared" si="215"/>
        <v>0</v>
      </c>
      <c r="AB381" s="94">
        <f t="shared" si="190"/>
        <v>0</v>
      </c>
      <c r="AC381" s="95">
        <f t="shared" si="216"/>
        <v>0</v>
      </c>
      <c r="AD381" s="132">
        <f t="shared" si="219"/>
        <v>0</v>
      </c>
      <c r="AE381" s="132">
        <f t="shared" si="191"/>
        <v>0</v>
      </c>
      <c r="AF381" s="132">
        <f t="shared" si="217"/>
        <v>0</v>
      </c>
      <c r="AG381" s="133">
        <f t="shared" si="192"/>
        <v>0</v>
      </c>
      <c r="AH381" s="127">
        <f t="shared" si="218"/>
        <v>0</v>
      </c>
      <c r="AI381" s="128">
        <f t="shared" si="193"/>
        <v>0</v>
      </c>
      <c r="AJ381" s="128">
        <v>0</v>
      </c>
      <c r="AK381" s="129">
        <f t="shared" si="194"/>
        <v>0</v>
      </c>
      <c r="AL381" s="24">
        <f t="shared" si="195"/>
        <v>-1.845300690504647E-9</v>
      </c>
      <c r="AM381" s="24">
        <f t="shared" si="195"/>
        <v>1.1318469676085327E-12</v>
      </c>
      <c r="AN381" s="24">
        <f t="shared" si="195"/>
        <v>-6.8466795009572856E-12</v>
      </c>
      <c r="AO381" s="25">
        <f t="shared" si="195"/>
        <v>0</v>
      </c>
    </row>
    <row r="382" spans="1:41" x14ac:dyDescent="0.25">
      <c r="A382" s="2"/>
    </row>
    <row r="383" spans="1:41" x14ac:dyDescent="0.25">
      <c r="A383" s="1"/>
    </row>
  </sheetData>
  <mergeCells count="30">
    <mergeCell ref="B20:E20"/>
    <mergeCell ref="F20:I20"/>
    <mergeCell ref="J20:M20"/>
    <mergeCell ref="N20:Q20"/>
    <mergeCell ref="R20:U20"/>
    <mergeCell ref="V20:W20"/>
    <mergeCell ref="Z3:AC3"/>
    <mergeCell ref="AD3:AG3"/>
    <mergeCell ref="AH3:AK3"/>
    <mergeCell ref="AL3:AO3"/>
    <mergeCell ref="V4:Y4"/>
    <mergeCell ref="V3:Y3"/>
    <mergeCell ref="Z20:AA20"/>
    <mergeCell ref="AD20:AG20"/>
    <mergeCell ref="AH20:AK20"/>
    <mergeCell ref="AL20:AO20"/>
    <mergeCell ref="Z4:AC4"/>
    <mergeCell ref="AD4:AG4"/>
    <mergeCell ref="AH4:AK4"/>
    <mergeCell ref="AL4:AO4"/>
    <mergeCell ref="B4:E4"/>
    <mergeCell ref="F4:I4"/>
    <mergeCell ref="J4:M4"/>
    <mergeCell ref="N4:Q4"/>
    <mergeCell ref="R4:U4"/>
    <mergeCell ref="B3:E3"/>
    <mergeCell ref="F3:I3"/>
    <mergeCell ref="J3:M3"/>
    <mergeCell ref="N3:Q3"/>
    <mergeCell ref="R3:U3"/>
  </mergeCells>
  <dataValidations count="1">
    <dataValidation type="list" allowBlank="1" showInputMessage="1" showErrorMessage="1" sqref="B4:AO4">
      <formula1>"קל""צ, קבועה צמודה , משתנה צמודה , משתנה לא צמודה, פרים, מט""ח, בלון, גרייס"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W384"/>
  <sheetViews>
    <sheetView rightToLeft="1" zoomScale="90" zoomScaleNormal="90" workbookViewId="0">
      <selection activeCell="A7" sqref="A7"/>
    </sheetView>
  </sheetViews>
  <sheetFormatPr defaultRowHeight="13.8" x14ac:dyDescent="0.25"/>
  <cols>
    <col min="1" max="1" width="9.19921875" bestFit="1" customWidth="1"/>
    <col min="2" max="2" width="15" bestFit="1" customWidth="1"/>
    <col min="3" max="3" width="10.19921875" bestFit="1" customWidth="1"/>
    <col min="4" max="4" width="5.19921875" bestFit="1" customWidth="1"/>
    <col min="5" max="5" width="7" bestFit="1" customWidth="1"/>
    <col min="6" max="6" width="15" bestFit="1" customWidth="1"/>
    <col min="7" max="7" width="9" bestFit="1" customWidth="1"/>
    <col min="8" max="8" width="6.8984375" bestFit="1" customWidth="1"/>
    <col min="9" max="9" width="7" bestFit="1" customWidth="1"/>
    <col min="10" max="10" width="15" bestFit="1" customWidth="1"/>
    <col min="11" max="11" width="10.19921875" bestFit="1" customWidth="1"/>
    <col min="12" max="12" width="6.69921875" bestFit="1" customWidth="1"/>
    <col min="13" max="13" width="7" bestFit="1" customWidth="1"/>
    <col min="14" max="14" width="15" bestFit="1" customWidth="1"/>
    <col min="15" max="15" width="9" bestFit="1" customWidth="1"/>
    <col min="16" max="16" width="5.19921875" bestFit="1" customWidth="1"/>
    <col min="17" max="17" width="7" bestFit="1" customWidth="1"/>
    <col min="18" max="18" width="15" bestFit="1" customWidth="1"/>
    <col min="19" max="19" width="9" bestFit="1" customWidth="1"/>
    <col min="20" max="20" width="9.69921875" bestFit="1" customWidth="1"/>
    <col min="21" max="21" width="7" bestFit="1" customWidth="1"/>
    <col min="22" max="22" width="15" bestFit="1" customWidth="1"/>
    <col min="23" max="23" width="10.59765625" bestFit="1" customWidth="1"/>
    <col min="24" max="25" width="7" bestFit="1" customWidth="1"/>
    <col min="26" max="26" width="15" bestFit="1" customWidth="1"/>
    <col min="27" max="27" width="10.09765625" bestFit="1" customWidth="1"/>
    <col min="28" max="29" width="7" bestFit="1" customWidth="1"/>
    <col min="30" max="30" width="15" bestFit="1" customWidth="1"/>
    <col min="31" max="31" width="8.09765625" bestFit="1" customWidth="1"/>
    <col min="32" max="32" width="5.19921875" bestFit="1" customWidth="1"/>
    <col min="33" max="33" width="5.59765625" bestFit="1" customWidth="1"/>
    <col min="34" max="34" width="15" bestFit="1" customWidth="1"/>
    <col min="35" max="35" width="8.09765625" bestFit="1" customWidth="1"/>
    <col min="36" max="36" width="5.09765625" bestFit="1" customWidth="1"/>
    <col min="37" max="37" width="10.09765625" bestFit="1" customWidth="1"/>
    <col min="38" max="38" width="20.3984375" bestFit="1" customWidth="1"/>
    <col min="39" max="39" width="10.59765625" bestFit="1" customWidth="1"/>
    <col min="40" max="40" width="7" bestFit="1" customWidth="1"/>
    <col min="41" max="41" width="10.09765625" bestFit="1" customWidth="1"/>
  </cols>
  <sheetData>
    <row r="1" spans="1:49" x14ac:dyDescent="0.25">
      <c r="C1">
        <v>1</v>
      </c>
      <c r="G1">
        <v>1</v>
      </c>
      <c r="K1">
        <v>1</v>
      </c>
      <c r="O1">
        <v>1</v>
      </c>
      <c r="S1">
        <v>1</v>
      </c>
      <c r="W1">
        <v>1</v>
      </c>
      <c r="AA1">
        <v>1</v>
      </c>
      <c r="AE1">
        <v>1</v>
      </c>
      <c r="AI1">
        <v>1</v>
      </c>
    </row>
    <row r="3" spans="1:49" ht="14.4" thickBot="1" x14ac:dyDescent="0.3"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>
        <v>11</v>
      </c>
      <c r="M3">
        <v>12</v>
      </c>
      <c r="N3">
        <v>13</v>
      </c>
      <c r="O3">
        <v>14</v>
      </c>
      <c r="P3">
        <v>15</v>
      </c>
      <c r="Q3">
        <v>16</v>
      </c>
      <c r="R3">
        <v>17</v>
      </c>
      <c r="S3">
        <v>18</v>
      </c>
      <c r="T3">
        <v>19</v>
      </c>
      <c r="U3">
        <v>20</v>
      </c>
      <c r="V3">
        <v>21</v>
      </c>
      <c r="W3">
        <v>22</v>
      </c>
      <c r="X3">
        <v>23</v>
      </c>
      <c r="Y3">
        <v>24</v>
      </c>
      <c r="Z3">
        <v>25</v>
      </c>
      <c r="AA3">
        <v>26</v>
      </c>
      <c r="AB3">
        <v>27</v>
      </c>
      <c r="AC3">
        <v>28</v>
      </c>
      <c r="AD3">
        <v>29</v>
      </c>
      <c r="AE3">
        <v>30</v>
      </c>
      <c r="AF3">
        <v>31</v>
      </c>
      <c r="AG3">
        <v>32</v>
      </c>
      <c r="AH3">
        <v>33</v>
      </c>
      <c r="AI3">
        <v>34</v>
      </c>
      <c r="AJ3">
        <v>35</v>
      </c>
      <c r="AK3">
        <v>36</v>
      </c>
      <c r="AL3">
        <v>37</v>
      </c>
      <c r="AM3">
        <v>38</v>
      </c>
      <c r="AN3">
        <v>39</v>
      </c>
      <c r="AO3">
        <v>40</v>
      </c>
    </row>
    <row r="4" spans="1:49" x14ac:dyDescent="0.25">
      <c r="A4" s="5"/>
      <c r="B4" s="192" t="s">
        <v>7</v>
      </c>
      <c r="C4" s="193"/>
      <c r="D4" s="193"/>
      <c r="E4" s="194"/>
      <c r="F4" s="192" t="s">
        <v>8</v>
      </c>
      <c r="G4" s="193"/>
      <c r="H4" s="193"/>
      <c r="I4" s="194"/>
      <c r="J4" s="192" t="s">
        <v>9</v>
      </c>
      <c r="K4" s="193"/>
      <c r="L4" s="193"/>
      <c r="M4" s="194"/>
      <c r="N4" s="192" t="s">
        <v>10</v>
      </c>
      <c r="O4" s="193"/>
      <c r="P4" s="193"/>
      <c r="Q4" s="194"/>
      <c r="R4" s="195" t="s">
        <v>11</v>
      </c>
      <c r="S4" s="196"/>
      <c r="T4" s="196"/>
      <c r="U4" s="197"/>
      <c r="V4" s="195" t="s">
        <v>12</v>
      </c>
      <c r="W4" s="196"/>
      <c r="X4" s="196"/>
      <c r="Y4" s="197"/>
      <c r="Z4" s="206" t="s">
        <v>13</v>
      </c>
      <c r="AA4" s="196"/>
      <c r="AB4" s="196"/>
      <c r="AC4" s="197"/>
      <c r="AD4" s="207" t="s">
        <v>14</v>
      </c>
      <c r="AE4" s="208"/>
      <c r="AF4" s="208"/>
      <c r="AG4" s="209"/>
      <c r="AH4" s="210" t="s">
        <v>29</v>
      </c>
      <c r="AI4" s="211"/>
      <c r="AJ4" s="211"/>
      <c r="AK4" s="212"/>
      <c r="AL4" s="213" t="s">
        <v>31</v>
      </c>
      <c r="AM4" s="214"/>
      <c r="AN4" s="214"/>
      <c r="AO4" s="215"/>
    </row>
    <row r="5" spans="1:49" ht="14.4" thickBot="1" x14ac:dyDescent="0.3">
      <c r="A5" s="5"/>
      <c r="B5" s="198" t="s">
        <v>15</v>
      </c>
      <c r="C5" s="199"/>
      <c r="D5" s="199"/>
      <c r="E5" s="200"/>
      <c r="F5" s="198" t="s">
        <v>16</v>
      </c>
      <c r="G5" s="199"/>
      <c r="H5" s="199"/>
      <c r="I5" s="200"/>
      <c r="J5" s="198" t="s">
        <v>16</v>
      </c>
      <c r="K5" s="199"/>
      <c r="L5" s="199"/>
      <c r="M5" s="200"/>
      <c r="N5" s="198" t="s">
        <v>16</v>
      </c>
      <c r="O5" s="199"/>
      <c r="P5" s="199"/>
      <c r="Q5" s="200"/>
      <c r="R5" s="201" t="s">
        <v>21</v>
      </c>
      <c r="S5" s="202"/>
      <c r="T5" s="202"/>
      <c r="U5" s="203"/>
      <c r="V5" s="201" t="s">
        <v>21</v>
      </c>
      <c r="W5" s="202"/>
      <c r="X5" s="202"/>
      <c r="Y5" s="203"/>
      <c r="Z5" s="221" t="s">
        <v>34</v>
      </c>
      <c r="AA5" s="202"/>
      <c r="AB5" s="202"/>
      <c r="AC5" s="203"/>
      <c r="AD5" s="222" t="s">
        <v>28</v>
      </c>
      <c r="AE5" s="223"/>
      <c r="AF5" s="223"/>
      <c r="AG5" s="224"/>
      <c r="AH5" s="225" t="s">
        <v>30</v>
      </c>
      <c r="AI5" s="226"/>
      <c r="AJ5" s="226"/>
      <c r="AK5" s="227"/>
      <c r="AL5" s="228" t="s">
        <v>30</v>
      </c>
      <c r="AM5" s="229"/>
      <c r="AN5" s="229"/>
      <c r="AO5" s="230"/>
    </row>
    <row r="6" spans="1:49" s="3" customFormat="1" x14ac:dyDescent="0.25">
      <c r="A6" s="6">
        <v>1118000</v>
      </c>
      <c r="B6" s="63" t="s">
        <v>17</v>
      </c>
      <c r="C6" s="167">
        <v>233000</v>
      </c>
      <c r="D6" s="64"/>
      <c r="E6" s="65"/>
      <c r="F6" s="63" t="s">
        <v>17</v>
      </c>
      <c r="G6" s="167">
        <v>234000</v>
      </c>
      <c r="H6" s="64"/>
      <c r="I6" s="65"/>
      <c r="J6" s="63" t="s">
        <v>17</v>
      </c>
      <c r="K6" s="167"/>
      <c r="L6" s="64"/>
      <c r="M6" s="65"/>
      <c r="N6" s="63" t="s">
        <v>17</v>
      </c>
      <c r="O6" s="167"/>
      <c r="P6" s="64"/>
      <c r="Q6" s="65"/>
      <c r="R6" s="66" t="s">
        <v>17</v>
      </c>
      <c r="S6" s="167">
        <v>233000</v>
      </c>
      <c r="T6" s="67"/>
      <c r="U6" s="68"/>
      <c r="V6" s="66" t="s">
        <v>17</v>
      </c>
      <c r="W6" s="167"/>
      <c r="X6" s="67"/>
      <c r="Y6" s="68"/>
      <c r="Z6" s="96" t="s">
        <v>17</v>
      </c>
      <c r="AA6" s="167"/>
      <c r="AB6" s="67"/>
      <c r="AC6" s="68"/>
      <c r="AD6" s="134" t="s">
        <v>17</v>
      </c>
      <c r="AE6" s="167">
        <v>0</v>
      </c>
      <c r="AF6" s="135"/>
      <c r="AG6" s="136"/>
      <c r="AH6" s="106" t="s">
        <v>17</v>
      </c>
      <c r="AI6" s="167">
        <v>0</v>
      </c>
      <c r="AJ6" s="107"/>
      <c r="AK6" s="108"/>
      <c r="AL6" s="151" t="s">
        <v>17</v>
      </c>
      <c r="AM6" s="152">
        <f>AI6+AE6+AA6+W6+S6+O6+K6+G6+C6</f>
        <v>700000</v>
      </c>
      <c r="AN6" s="153"/>
      <c r="AO6" s="154"/>
    </row>
    <row r="7" spans="1:49" s="3" customFormat="1" x14ac:dyDescent="0.25">
      <c r="A7" s="6"/>
      <c r="B7" s="38" t="s">
        <v>19</v>
      </c>
      <c r="C7" s="168">
        <v>30</v>
      </c>
      <c r="D7" s="40"/>
      <c r="E7" s="41"/>
      <c r="F7" s="38" t="s">
        <v>19</v>
      </c>
      <c r="G7" s="168">
        <v>30</v>
      </c>
      <c r="H7" s="40"/>
      <c r="I7" s="41"/>
      <c r="J7" s="38" t="s">
        <v>19</v>
      </c>
      <c r="K7" s="168">
        <v>25</v>
      </c>
      <c r="L7" s="40"/>
      <c r="M7" s="41"/>
      <c r="N7" s="38" t="s">
        <v>19</v>
      </c>
      <c r="O7" s="168"/>
      <c r="P7" s="40"/>
      <c r="Q7" s="41"/>
      <c r="R7" s="69" t="s">
        <v>19</v>
      </c>
      <c r="S7" s="168">
        <v>20</v>
      </c>
      <c r="T7" s="71"/>
      <c r="U7" s="72"/>
      <c r="V7" s="69" t="s">
        <v>19</v>
      </c>
      <c r="W7" s="168"/>
      <c r="X7" s="71"/>
      <c r="Y7" s="72"/>
      <c r="Z7" s="97" t="s">
        <v>19</v>
      </c>
      <c r="AA7" s="168"/>
      <c r="AB7" s="71"/>
      <c r="AC7" s="72"/>
      <c r="AD7" s="137" t="s">
        <v>19</v>
      </c>
      <c r="AE7" s="168">
        <v>0</v>
      </c>
      <c r="AF7" s="139"/>
      <c r="AG7" s="140"/>
      <c r="AH7" s="109" t="s">
        <v>19</v>
      </c>
      <c r="AI7" s="168">
        <v>0</v>
      </c>
      <c r="AJ7" s="110"/>
      <c r="AK7" s="111"/>
      <c r="AL7" s="9" t="s">
        <v>32</v>
      </c>
      <c r="AM7" s="11">
        <f>MAX(B7:AK7)</f>
        <v>30</v>
      </c>
      <c r="AN7" s="11"/>
      <c r="AO7" s="12"/>
    </row>
    <row r="8" spans="1:49" s="3" customFormat="1" x14ac:dyDescent="0.25">
      <c r="A8" s="6"/>
      <c r="B8" s="38" t="s">
        <v>0</v>
      </c>
      <c r="C8" s="42">
        <f>C7*12</f>
        <v>360</v>
      </c>
      <c r="D8" s="40"/>
      <c r="E8" s="41"/>
      <c r="F8" s="38" t="s">
        <v>0</v>
      </c>
      <c r="G8" s="42">
        <f>G7*12</f>
        <v>360</v>
      </c>
      <c r="H8" s="40"/>
      <c r="I8" s="41"/>
      <c r="J8" s="38" t="s">
        <v>0</v>
      </c>
      <c r="K8" s="42">
        <f>K7*12</f>
        <v>300</v>
      </c>
      <c r="L8" s="40"/>
      <c r="M8" s="41"/>
      <c r="N8" s="38" t="s">
        <v>0</v>
      </c>
      <c r="O8" s="42">
        <f>O7*12</f>
        <v>0</v>
      </c>
      <c r="P8" s="40"/>
      <c r="Q8" s="41"/>
      <c r="R8" s="69" t="s">
        <v>0</v>
      </c>
      <c r="S8" s="70">
        <f>S7*12</f>
        <v>240</v>
      </c>
      <c r="T8" s="71"/>
      <c r="U8" s="72"/>
      <c r="V8" s="69" t="s">
        <v>0</v>
      </c>
      <c r="W8" s="70">
        <f>W7*12</f>
        <v>0</v>
      </c>
      <c r="X8" s="71"/>
      <c r="Y8" s="72"/>
      <c r="Z8" s="97" t="s">
        <v>0</v>
      </c>
      <c r="AA8" s="70">
        <f>AA7*12</f>
        <v>0</v>
      </c>
      <c r="AB8" s="71"/>
      <c r="AC8" s="72"/>
      <c r="AD8" s="137" t="s">
        <v>0</v>
      </c>
      <c r="AE8" s="138">
        <f>AE7*12</f>
        <v>0</v>
      </c>
      <c r="AF8" s="139"/>
      <c r="AG8" s="140"/>
      <c r="AH8" s="109" t="s">
        <v>0</v>
      </c>
      <c r="AI8" s="110">
        <f>AI7*12</f>
        <v>0</v>
      </c>
      <c r="AJ8" s="110"/>
      <c r="AK8" s="111"/>
      <c r="AL8" s="9" t="s">
        <v>0</v>
      </c>
      <c r="AM8" s="11">
        <f>AM7*12</f>
        <v>360</v>
      </c>
      <c r="AN8" s="11"/>
      <c r="AO8" s="12"/>
    </row>
    <row r="9" spans="1:49" s="3" customFormat="1" x14ac:dyDescent="0.25">
      <c r="A9" s="6"/>
      <c r="B9" s="38" t="s">
        <v>1</v>
      </c>
      <c r="C9" s="172">
        <v>1.2500000000000001E-2</v>
      </c>
      <c r="D9" s="40"/>
      <c r="E9" s="41"/>
      <c r="F9" s="38" t="s">
        <v>1</v>
      </c>
      <c r="G9" s="172">
        <v>4.4400000000000002E-2</v>
      </c>
      <c r="H9" s="40"/>
      <c r="I9" s="41"/>
      <c r="J9" s="38" t="s">
        <v>1</v>
      </c>
      <c r="K9" s="172">
        <v>0.04</v>
      </c>
      <c r="L9" s="40"/>
      <c r="M9" s="41"/>
      <c r="N9" s="38" t="s">
        <v>1</v>
      </c>
      <c r="O9" s="169"/>
      <c r="P9" s="40"/>
      <c r="Q9" s="41"/>
      <c r="R9" s="69" t="s">
        <v>1</v>
      </c>
      <c r="S9" s="172">
        <v>3.49E-2</v>
      </c>
      <c r="T9" s="71"/>
      <c r="U9" s="72"/>
      <c r="V9" s="69" t="s">
        <v>1</v>
      </c>
      <c r="W9" s="169"/>
      <c r="X9" s="71"/>
      <c r="Y9" s="72"/>
      <c r="Z9" s="97" t="s">
        <v>1</v>
      </c>
      <c r="AA9" s="169"/>
      <c r="AB9" s="71"/>
      <c r="AC9" s="72"/>
      <c r="AD9" s="137" t="s">
        <v>1</v>
      </c>
      <c r="AE9" s="169">
        <v>0</v>
      </c>
      <c r="AF9" s="139"/>
      <c r="AG9" s="140"/>
      <c r="AH9" s="109" t="s">
        <v>1</v>
      </c>
      <c r="AI9" s="169">
        <v>0</v>
      </c>
      <c r="AJ9" s="110"/>
      <c r="AK9" s="111"/>
      <c r="AL9" s="9" t="s">
        <v>1</v>
      </c>
      <c r="AM9" s="13"/>
      <c r="AN9" s="11"/>
      <c r="AO9" s="12"/>
    </row>
    <row r="10" spans="1:49" s="3" customFormat="1" x14ac:dyDescent="0.25">
      <c r="A10" s="6"/>
      <c r="B10" s="38" t="s">
        <v>2</v>
      </c>
      <c r="C10" s="43">
        <f>C9/12</f>
        <v>1.0416666666666667E-3</v>
      </c>
      <c r="D10" s="40"/>
      <c r="E10" s="41"/>
      <c r="F10" s="38" t="s">
        <v>2</v>
      </c>
      <c r="G10" s="43">
        <f>G9/12</f>
        <v>3.7000000000000002E-3</v>
      </c>
      <c r="H10" s="40"/>
      <c r="I10" s="41"/>
      <c r="J10" s="38" t="s">
        <v>2</v>
      </c>
      <c r="K10" s="43">
        <f>K9/12</f>
        <v>3.3333333333333335E-3</v>
      </c>
      <c r="L10" s="40"/>
      <c r="M10" s="41"/>
      <c r="N10" s="38" t="s">
        <v>2</v>
      </c>
      <c r="O10" s="43">
        <f>O9/12</f>
        <v>0</v>
      </c>
      <c r="P10" s="40"/>
      <c r="Q10" s="41"/>
      <c r="R10" s="69" t="s">
        <v>2</v>
      </c>
      <c r="S10" s="73">
        <f>S9/12</f>
        <v>2.9083333333333335E-3</v>
      </c>
      <c r="T10" s="71"/>
      <c r="U10" s="72"/>
      <c r="V10" s="69" t="s">
        <v>2</v>
      </c>
      <c r="W10" s="73">
        <f>W9/12</f>
        <v>0</v>
      </c>
      <c r="X10" s="71"/>
      <c r="Y10" s="72"/>
      <c r="Z10" s="97" t="s">
        <v>2</v>
      </c>
      <c r="AA10" s="73">
        <f>AA9/12</f>
        <v>0</v>
      </c>
      <c r="AB10" s="71"/>
      <c r="AC10" s="72"/>
      <c r="AD10" s="137" t="s">
        <v>2</v>
      </c>
      <c r="AE10" s="141">
        <f>AE9/12</f>
        <v>0</v>
      </c>
      <c r="AF10" s="139"/>
      <c r="AG10" s="140"/>
      <c r="AH10" s="109" t="s">
        <v>2</v>
      </c>
      <c r="AI10" s="112">
        <f>AI9/12</f>
        <v>0</v>
      </c>
      <c r="AJ10" s="110"/>
      <c r="AK10" s="111"/>
      <c r="AL10" s="9" t="s">
        <v>2</v>
      </c>
      <c r="AM10" s="14"/>
      <c r="AN10" s="11"/>
      <c r="AO10" s="12"/>
    </row>
    <row r="11" spans="1:49" s="3" customFormat="1" x14ac:dyDescent="0.25">
      <c r="A11" s="6"/>
      <c r="B11" s="38" t="s">
        <v>38</v>
      </c>
      <c r="C11" s="42">
        <v>0</v>
      </c>
      <c r="D11" s="40"/>
      <c r="E11" s="41"/>
      <c r="F11" s="38" t="s">
        <v>38</v>
      </c>
      <c r="G11" s="42">
        <v>0</v>
      </c>
      <c r="H11" s="40"/>
      <c r="I11" s="41"/>
      <c r="J11" s="38" t="s">
        <v>38</v>
      </c>
      <c r="K11" s="42">
        <v>0</v>
      </c>
      <c r="L11" s="40"/>
      <c r="M11" s="41"/>
      <c r="N11" s="38" t="s">
        <v>38</v>
      </c>
      <c r="O11" s="42">
        <v>0</v>
      </c>
      <c r="P11" s="40"/>
      <c r="Q11" s="41"/>
      <c r="R11" s="69" t="s">
        <v>38</v>
      </c>
      <c r="S11" s="170">
        <v>0.02</v>
      </c>
      <c r="T11" s="71"/>
      <c r="U11" s="72"/>
      <c r="V11" s="69" t="s">
        <v>38</v>
      </c>
      <c r="W11" s="170"/>
      <c r="X11" s="71"/>
      <c r="Y11" s="72"/>
      <c r="Z11" s="97" t="s">
        <v>38</v>
      </c>
      <c r="AA11" s="170"/>
      <c r="AB11" s="71"/>
      <c r="AC11" s="72"/>
      <c r="AD11" s="137" t="s">
        <v>38</v>
      </c>
      <c r="AE11" s="168">
        <v>0</v>
      </c>
      <c r="AF11" s="139"/>
      <c r="AG11" s="140"/>
      <c r="AH11" s="109" t="s">
        <v>38</v>
      </c>
      <c r="AI11" s="170">
        <v>0</v>
      </c>
      <c r="AJ11" s="110"/>
      <c r="AK11" s="111"/>
      <c r="AL11" s="9" t="s">
        <v>38</v>
      </c>
      <c r="AM11" s="15"/>
      <c r="AN11" s="11"/>
      <c r="AO11" s="12"/>
      <c r="AW11" s="171"/>
    </row>
    <row r="12" spans="1:49" s="3" customFormat="1" x14ac:dyDescent="0.25">
      <c r="A12" s="6"/>
      <c r="B12" s="38" t="s">
        <v>39</v>
      </c>
      <c r="C12" s="42">
        <v>0</v>
      </c>
      <c r="D12" s="40"/>
      <c r="E12" s="41"/>
      <c r="F12" s="38" t="s">
        <v>39</v>
      </c>
      <c r="G12" s="42">
        <v>0</v>
      </c>
      <c r="H12" s="40"/>
      <c r="I12" s="41"/>
      <c r="J12" s="38" t="s">
        <v>39</v>
      </c>
      <c r="K12" s="42">
        <v>0</v>
      </c>
      <c r="L12" s="40"/>
      <c r="M12" s="41"/>
      <c r="N12" s="38" t="s">
        <v>39</v>
      </c>
      <c r="O12" s="42">
        <v>0</v>
      </c>
      <c r="P12" s="40"/>
      <c r="Q12" s="41"/>
      <c r="R12" s="69" t="s">
        <v>39</v>
      </c>
      <c r="S12" s="74">
        <f>S11/12</f>
        <v>1.6666666666666668E-3</v>
      </c>
      <c r="T12" s="71"/>
      <c r="U12" s="72"/>
      <c r="V12" s="69" t="s">
        <v>39</v>
      </c>
      <c r="W12" s="74">
        <f>W11/12</f>
        <v>0</v>
      </c>
      <c r="X12" s="71"/>
      <c r="Y12" s="72"/>
      <c r="Z12" s="97" t="s">
        <v>39</v>
      </c>
      <c r="AA12" s="74">
        <f>AA11/12</f>
        <v>0</v>
      </c>
      <c r="AB12" s="71"/>
      <c r="AC12" s="72"/>
      <c r="AD12" s="137" t="s">
        <v>39</v>
      </c>
      <c r="AE12" s="138">
        <f>AE11/12</f>
        <v>0</v>
      </c>
      <c r="AF12" s="139"/>
      <c r="AG12" s="140"/>
      <c r="AH12" s="109" t="s">
        <v>39</v>
      </c>
      <c r="AI12" s="112">
        <f>AI11/12</f>
        <v>0</v>
      </c>
      <c r="AJ12" s="110"/>
      <c r="AK12" s="111"/>
      <c r="AL12" s="9" t="s">
        <v>39</v>
      </c>
      <c r="AM12" s="14"/>
      <c r="AN12" s="11"/>
      <c r="AO12" s="12"/>
    </row>
    <row r="13" spans="1:49" s="3" customFormat="1" x14ac:dyDescent="0.25">
      <c r="A13" s="6"/>
      <c r="B13" s="38" t="s">
        <v>3</v>
      </c>
      <c r="C13" s="39">
        <f>-PMT(C10,C8,C6)</f>
        <v>776.47642354000459</v>
      </c>
      <c r="D13" s="40"/>
      <c r="E13" s="41"/>
      <c r="F13" s="38" t="s">
        <v>3</v>
      </c>
      <c r="G13" s="39">
        <f>-PMT(G10,G8,G6)</f>
        <v>1177.3159947447593</v>
      </c>
      <c r="H13" s="40"/>
      <c r="I13" s="41"/>
      <c r="J13" s="38" t="s">
        <v>3</v>
      </c>
      <c r="K13" s="39">
        <f>-PMT(K10,K8,K6)</f>
        <v>0</v>
      </c>
      <c r="L13" s="40"/>
      <c r="M13" s="41"/>
      <c r="N13" s="38" t="s">
        <v>3</v>
      </c>
      <c r="O13" s="39" t="e">
        <f>-PMT(O10,O8,O6)</f>
        <v>#NUM!</v>
      </c>
      <c r="P13" s="40"/>
      <c r="Q13" s="41"/>
      <c r="R13" s="69" t="s">
        <v>3</v>
      </c>
      <c r="S13" s="75">
        <f>-PMT(S10,S8,S6)</f>
        <v>1350.1091583835978</v>
      </c>
      <c r="T13" s="71"/>
      <c r="U13" s="72"/>
      <c r="V13" s="69" t="s">
        <v>3</v>
      </c>
      <c r="W13" s="75" t="e">
        <f>-PMT(W10,W8,W6)</f>
        <v>#NUM!</v>
      </c>
      <c r="X13" s="71"/>
      <c r="Y13" s="72"/>
      <c r="Z13" s="97" t="s">
        <v>3</v>
      </c>
      <c r="AA13" s="75" t="e">
        <f>-PMT(AA10,AA8,AA6)</f>
        <v>#NUM!</v>
      </c>
      <c r="AB13" s="71"/>
      <c r="AC13" s="72"/>
      <c r="AD13" s="137" t="s">
        <v>3</v>
      </c>
      <c r="AE13" s="142">
        <f>AE6*AE10</f>
        <v>0</v>
      </c>
      <c r="AF13" s="139"/>
      <c r="AG13" s="140"/>
      <c r="AH13" s="109" t="s">
        <v>3</v>
      </c>
      <c r="AI13" s="113"/>
      <c r="AJ13" s="110"/>
      <c r="AK13" s="111"/>
      <c r="AL13" s="9" t="s">
        <v>33</v>
      </c>
      <c r="AM13" s="10" t="e">
        <f>AI13+AE13+AA13+W13+S13+O13+K13+G13+C13</f>
        <v>#NUM!</v>
      </c>
      <c r="AN13" s="11"/>
      <c r="AO13" s="12"/>
    </row>
    <row r="14" spans="1:49" s="3" customFormat="1" x14ac:dyDescent="0.25">
      <c r="A14" s="6"/>
      <c r="B14" s="38" t="s">
        <v>20</v>
      </c>
      <c r="C14" s="44">
        <f>C13</f>
        <v>776.47642354000459</v>
      </c>
      <c r="D14" s="40"/>
      <c r="E14" s="41"/>
      <c r="F14" s="38" t="s">
        <v>20</v>
      </c>
      <c r="G14" s="44">
        <f>G13</f>
        <v>1177.3159947447593</v>
      </c>
      <c r="H14" s="40"/>
      <c r="I14" s="41"/>
      <c r="J14" s="38" t="s">
        <v>20</v>
      </c>
      <c r="K14" s="44">
        <f>K13</f>
        <v>0</v>
      </c>
      <c r="L14" s="40"/>
      <c r="M14" s="41"/>
      <c r="N14" s="38" t="s">
        <v>20</v>
      </c>
      <c r="O14" s="44" t="e">
        <f>O13</f>
        <v>#NUM!</v>
      </c>
      <c r="P14" s="40"/>
      <c r="Q14" s="41"/>
      <c r="R14" s="69" t="s">
        <v>20</v>
      </c>
      <c r="S14" s="76">
        <f>MAX(U203:U382)</f>
        <v>2010.1054924486939</v>
      </c>
      <c r="T14" s="71"/>
      <c r="U14" s="72"/>
      <c r="V14" s="69" t="s">
        <v>20</v>
      </c>
      <c r="W14" s="76">
        <f>MAX(Y203:Y382)</f>
        <v>0</v>
      </c>
      <c r="X14" s="71"/>
      <c r="Y14" s="72"/>
      <c r="Z14" s="97" t="s">
        <v>20</v>
      </c>
      <c r="AA14" s="76">
        <f>MAX(AC203:AC382)</f>
        <v>0</v>
      </c>
      <c r="AB14" s="71"/>
      <c r="AC14" s="72"/>
      <c r="AD14" s="137" t="s">
        <v>20</v>
      </c>
      <c r="AE14" s="143">
        <f>AE6+AE13</f>
        <v>0</v>
      </c>
      <c r="AF14" s="139"/>
      <c r="AG14" s="140"/>
      <c r="AH14" s="109" t="s">
        <v>20</v>
      </c>
      <c r="AI14" s="114">
        <f>AI6*((1+AI10)*(1+AI12))^AI8</f>
        <v>0</v>
      </c>
      <c r="AJ14" s="110"/>
      <c r="AK14" s="111"/>
      <c r="AL14" s="9" t="s">
        <v>20</v>
      </c>
      <c r="AM14" s="10">
        <f>VLOOKUP(AM8,A3:AO382,41,0)</f>
        <v>1953.7924182847639</v>
      </c>
      <c r="AN14" s="11"/>
      <c r="AO14" s="12"/>
    </row>
    <row r="15" spans="1:49" s="8" customFormat="1" x14ac:dyDescent="0.25">
      <c r="B15" s="38" t="s">
        <v>5</v>
      </c>
      <c r="C15" s="39">
        <f>SUM(E23:E382)/C8</f>
        <v>776.47642354000482</v>
      </c>
      <c r="D15" s="45"/>
      <c r="E15" s="46"/>
      <c r="F15" s="38" t="s">
        <v>5</v>
      </c>
      <c r="G15" s="39">
        <f>SUM(I23:I382)/G8</f>
        <v>1177.3159947447671</v>
      </c>
      <c r="H15" s="45"/>
      <c r="I15" s="46"/>
      <c r="J15" s="38" t="s">
        <v>5</v>
      </c>
      <c r="K15" s="39">
        <f>SUM(M23:M382)/K8</f>
        <v>0</v>
      </c>
      <c r="L15" s="45"/>
      <c r="M15" s="46"/>
      <c r="N15" s="38" t="s">
        <v>5</v>
      </c>
      <c r="O15" s="39" t="e">
        <f>SUM(Q23:Q382)/O8</f>
        <v>#DIV/0!</v>
      </c>
      <c r="P15" s="45"/>
      <c r="Q15" s="46"/>
      <c r="R15" s="69" t="s">
        <v>5</v>
      </c>
      <c r="S15" s="75">
        <f>SUM(U23:U382)/S8</f>
        <v>1658.366274714527</v>
      </c>
      <c r="T15" s="77"/>
      <c r="U15" s="78"/>
      <c r="V15" s="69" t="s">
        <v>5</v>
      </c>
      <c r="W15" s="75" t="e">
        <f>SUM(Y23:Y382)/W8</f>
        <v>#DIV/0!</v>
      </c>
      <c r="X15" s="77"/>
      <c r="Y15" s="78"/>
      <c r="Z15" s="97" t="s">
        <v>5</v>
      </c>
      <c r="AA15" s="75" t="e">
        <f>SUM(AC23:AC382)/AA8</f>
        <v>#DIV/0!</v>
      </c>
      <c r="AB15" s="77"/>
      <c r="AC15" s="78"/>
      <c r="AD15" s="137" t="s">
        <v>5</v>
      </c>
      <c r="AE15" s="142" t="e">
        <f>SUM(AG23:AG382)/AE8</f>
        <v>#DIV/0!</v>
      </c>
      <c r="AF15" s="144"/>
      <c r="AG15" s="145"/>
      <c r="AH15" s="109" t="s">
        <v>5</v>
      </c>
      <c r="AI15" s="113" t="e">
        <f>SUM(AK23:AK382)/AI8</f>
        <v>#DIV/0!</v>
      </c>
      <c r="AJ15" s="110"/>
      <c r="AK15" s="111"/>
      <c r="AL15" s="9" t="s">
        <v>5</v>
      </c>
      <c r="AM15" s="10" t="e">
        <f>SUM(AO23:AO382)/AM8</f>
        <v>#DIV/0!</v>
      </c>
      <c r="AN15" s="11"/>
      <c r="AO15" s="12"/>
    </row>
    <row r="16" spans="1:49" s="3" customFormat="1" x14ac:dyDescent="0.25">
      <c r="A16" s="6"/>
      <c r="B16" s="38" t="s">
        <v>22</v>
      </c>
      <c r="C16" s="44">
        <f>C14*C8-C6</f>
        <v>46531.512474401679</v>
      </c>
      <c r="D16" s="40"/>
      <c r="E16" s="41"/>
      <c r="F16" s="38" t="s">
        <v>22</v>
      </c>
      <c r="G16" s="44">
        <f>G14*G8-G6</f>
        <v>189833.75810811337</v>
      </c>
      <c r="H16" s="40"/>
      <c r="I16" s="41"/>
      <c r="J16" s="38" t="s">
        <v>22</v>
      </c>
      <c r="K16" s="44">
        <f>K14*K8-K6</f>
        <v>0</v>
      </c>
      <c r="L16" s="40"/>
      <c r="M16" s="41"/>
      <c r="N16" s="38" t="s">
        <v>22</v>
      </c>
      <c r="O16" s="44" t="e">
        <f>O14*O8-O6</f>
        <v>#NUM!</v>
      </c>
      <c r="P16" s="40"/>
      <c r="Q16" s="41"/>
      <c r="R16" s="69" t="s">
        <v>22</v>
      </c>
      <c r="S16" s="76">
        <f>SUM(U23:U382)-S6</f>
        <v>165007.90593148646</v>
      </c>
      <c r="T16" s="71"/>
      <c r="U16" s="72"/>
      <c r="V16" s="69" t="s">
        <v>22</v>
      </c>
      <c r="W16" s="76" t="e">
        <f>SUM(Y23:Y382)-W6</f>
        <v>#DIV/0!</v>
      </c>
      <c r="X16" s="71"/>
      <c r="Y16" s="72"/>
      <c r="Z16" s="97" t="s">
        <v>22</v>
      </c>
      <c r="AA16" s="76" t="e">
        <f>SUM(AC23:AC382)-AA6</f>
        <v>#DIV/0!</v>
      </c>
      <c r="AB16" s="71"/>
      <c r="AC16" s="72"/>
      <c r="AD16" s="137" t="s">
        <v>22</v>
      </c>
      <c r="AE16" s="143">
        <f>AE13*AE8</f>
        <v>0</v>
      </c>
      <c r="AF16" s="139"/>
      <c r="AG16" s="140"/>
      <c r="AH16" s="109" t="s">
        <v>22</v>
      </c>
      <c r="AI16" s="114">
        <f>AI14-AI6</f>
        <v>0</v>
      </c>
      <c r="AJ16" s="110"/>
      <c r="AK16" s="111"/>
      <c r="AL16" s="9" t="s">
        <v>22</v>
      </c>
      <c r="AM16" s="10" t="e">
        <f>SUMPRODUCT(B$1:AK$1,B16:AK16)</f>
        <v>#NUM!</v>
      </c>
      <c r="AN16" s="11"/>
      <c r="AO16" s="12"/>
    </row>
    <row r="17" spans="1:41" s="3" customFormat="1" x14ac:dyDescent="0.25">
      <c r="A17" s="6"/>
      <c r="B17" s="38" t="s">
        <v>18</v>
      </c>
      <c r="C17" s="47">
        <f>1+C16/C6</f>
        <v>1.1997060621218956</v>
      </c>
      <c r="D17" s="40"/>
      <c r="E17" s="41"/>
      <c r="F17" s="38" t="s">
        <v>18</v>
      </c>
      <c r="G17" s="47">
        <f>1+G16/G6</f>
        <v>1.8112553765303989</v>
      </c>
      <c r="H17" s="40"/>
      <c r="I17" s="41"/>
      <c r="J17" s="38" t="s">
        <v>18</v>
      </c>
      <c r="K17" s="47" t="e">
        <f>1+K16/K6</f>
        <v>#DIV/0!</v>
      </c>
      <c r="L17" s="40"/>
      <c r="M17" s="41"/>
      <c r="N17" s="38" t="s">
        <v>18</v>
      </c>
      <c r="O17" s="47" t="e">
        <f>1+O16/O6</f>
        <v>#NUM!</v>
      </c>
      <c r="P17" s="40"/>
      <c r="Q17" s="41"/>
      <c r="R17" s="69" t="s">
        <v>18</v>
      </c>
      <c r="S17" s="79">
        <f>1+S16/S6</f>
        <v>1.7081884374741909</v>
      </c>
      <c r="T17" s="71"/>
      <c r="U17" s="72"/>
      <c r="V17" s="69" t="s">
        <v>18</v>
      </c>
      <c r="W17" s="79" t="e">
        <f>1+W16/W6</f>
        <v>#DIV/0!</v>
      </c>
      <c r="X17" s="71"/>
      <c r="Y17" s="72"/>
      <c r="Z17" s="97" t="s">
        <v>18</v>
      </c>
      <c r="AA17" s="79" t="e">
        <f>1+AA16/AA6</f>
        <v>#DIV/0!</v>
      </c>
      <c r="AB17" s="71"/>
      <c r="AC17" s="72"/>
      <c r="AD17" s="137" t="s">
        <v>18</v>
      </c>
      <c r="AE17" s="146" t="e">
        <f>1+AE16/AE6</f>
        <v>#DIV/0!</v>
      </c>
      <c r="AF17" s="139"/>
      <c r="AG17" s="140"/>
      <c r="AH17" s="115" t="s">
        <v>18</v>
      </c>
      <c r="AI17" s="116" t="e">
        <f>1+AI16/AI6</f>
        <v>#DIV/0!</v>
      </c>
      <c r="AJ17" s="110"/>
      <c r="AK17" s="111"/>
      <c r="AL17" s="16" t="s">
        <v>18</v>
      </c>
      <c r="AM17" s="17" t="e">
        <f>1+AM16/AM6</f>
        <v>#NUM!</v>
      </c>
      <c r="AN17" s="11"/>
      <c r="AO17" s="12"/>
    </row>
    <row r="18" spans="1:41" s="3" customFormat="1" ht="14.4" thickBot="1" x14ac:dyDescent="0.3">
      <c r="B18" s="48"/>
      <c r="C18" s="49">
        <f>(1-1/(1+C10)^C8)/C10</f>
        <v>300.07350247382925</v>
      </c>
      <c r="D18" s="50"/>
      <c r="E18" s="51"/>
      <c r="F18" s="48"/>
      <c r="G18" s="49">
        <f>(1-1/(1+G10)^G8)/G10</f>
        <v>198.75717398261745</v>
      </c>
      <c r="H18" s="50"/>
      <c r="I18" s="51"/>
      <c r="J18" s="48"/>
      <c r="K18" s="49">
        <f>(1-1/(1+K10)^K8)/K10</f>
        <v>189.45248297482786</v>
      </c>
      <c r="L18" s="50"/>
      <c r="M18" s="51"/>
      <c r="N18" s="48"/>
      <c r="O18" s="49" t="e">
        <f>(1-1/(1+O10)^O8)/O10</f>
        <v>#DIV/0!</v>
      </c>
      <c r="P18" s="50"/>
      <c r="Q18" s="51"/>
      <c r="R18" s="80"/>
      <c r="S18" s="81">
        <f>(1-1/(1+S10)^S8)/S10</f>
        <v>172.57863821837412</v>
      </c>
      <c r="T18" s="82"/>
      <c r="U18" s="83"/>
      <c r="V18" s="80"/>
      <c r="W18" s="81" t="e">
        <f>(1-1/(1+W10)^W8)/W10</f>
        <v>#DIV/0!</v>
      </c>
      <c r="X18" s="82"/>
      <c r="Y18" s="83"/>
      <c r="Z18" s="98"/>
      <c r="AA18" s="81" t="e">
        <f>(1-1/(1+AA10)^AA8)/AA10</f>
        <v>#DIV/0!</v>
      </c>
      <c r="AB18" s="82"/>
      <c r="AC18" s="83"/>
      <c r="AD18" s="147"/>
      <c r="AE18" s="148"/>
      <c r="AF18" s="149"/>
      <c r="AG18" s="150"/>
      <c r="AH18" s="117"/>
      <c r="AI18" s="118"/>
      <c r="AJ18" s="119"/>
      <c r="AK18" s="120"/>
      <c r="AL18" s="18"/>
      <c r="AM18" s="19"/>
      <c r="AN18" s="20"/>
      <c r="AO18" s="21"/>
    </row>
    <row r="19" spans="1:41" s="3" customFormat="1" x14ac:dyDescent="0.25">
      <c r="A19" s="155" t="s">
        <v>25</v>
      </c>
      <c r="B19" s="156"/>
      <c r="C19" s="157"/>
      <c r="D19" s="158"/>
      <c r="E19" s="159"/>
      <c r="F19" s="156"/>
      <c r="G19" s="158"/>
      <c r="H19" s="158"/>
      <c r="I19" s="159"/>
      <c r="J19" s="156"/>
      <c r="K19" s="158"/>
      <c r="L19" s="158"/>
      <c r="M19" s="159"/>
      <c r="N19" s="156"/>
      <c r="O19" s="158"/>
      <c r="P19" s="158"/>
      <c r="Q19" s="159"/>
      <c r="R19" s="160"/>
      <c r="S19" s="161"/>
      <c r="T19" s="158"/>
      <c r="U19" s="159"/>
      <c r="V19" s="160"/>
      <c r="W19" s="161"/>
      <c r="X19" s="158"/>
      <c r="Y19" s="159"/>
      <c r="Z19" s="160"/>
      <c r="AA19" s="161"/>
      <c r="AB19" s="158"/>
      <c r="AC19" s="159"/>
      <c r="AD19" s="156"/>
      <c r="AE19" s="158"/>
      <c r="AF19" s="158"/>
      <c r="AG19" s="159"/>
      <c r="AH19" s="160"/>
      <c r="AI19" s="157"/>
      <c r="AJ19" s="157"/>
      <c r="AK19" s="162"/>
      <c r="AL19" s="160"/>
      <c r="AM19" s="157"/>
      <c r="AN19" s="157"/>
      <c r="AO19" s="162"/>
    </row>
    <row r="20" spans="1:41" ht="14.4" thickBot="1" x14ac:dyDescent="0.3">
      <c r="A20" s="163">
        <v>58</v>
      </c>
      <c r="B20" s="164">
        <f t="shared" ref="B20:AO20" si="0">VLOOKUP($A$20,$A$22:$AO$494,B$3+1,0)</f>
        <v>201670.64176682584</v>
      </c>
      <c r="C20" s="165">
        <f t="shared" si="0"/>
        <v>566.40283836622768</v>
      </c>
      <c r="D20" s="165">
        <f t="shared" si="0"/>
        <v>210.07358517377691</v>
      </c>
      <c r="E20" s="166">
        <f t="shared" si="0"/>
        <v>776.47642354000459</v>
      </c>
      <c r="F20" s="164">
        <f t="shared" si="0"/>
        <v>214272.75481122898</v>
      </c>
      <c r="G20" s="165">
        <f t="shared" si="0"/>
        <v>384.50680194321205</v>
      </c>
      <c r="H20" s="165">
        <f t="shared" si="0"/>
        <v>792.80919280154728</v>
      </c>
      <c r="I20" s="166">
        <f t="shared" si="0"/>
        <v>1177.3159947447593</v>
      </c>
      <c r="J20" s="164">
        <f t="shared" si="0"/>
        <v>0</v>
      </c>
      <c r="K20" s="165">
        <f t="shared" si="0"/>
        <v>0</v>
      </c>
      <c r="L20" s="165">
        <f t="shared" si="0"/>
        <v>0</v>
      </c>
      <c r="M20" s="166">
        <f t="shared" si="0"/>
        <v>0</v>
      </c>
      <c r="N20" s="164">
        <f t="shared" si="0"/>
        <v>0</v>
      </c>
      <c r="O20" s="165">
        <f t="shared" si="0"/>
        <v>0</v>
      </c>
      <c r="P20" s="165">
        <f t="shared" si="0"/>
        <v>0</v>
      </c>
      <c r="Q20" s="166">
        <f t="shared" si="0"/>
        <v>0</v>
      </c>
      <c r="R20" s="164">
        <f t="shared" si="0"/>
        <v>210430.33967177357</v>
      </c>
      <c r="S20" s="165">
        <f t="shared" si="0"/>
        <v>872.5405197222824</v>
      </c>
      <c r="T20" s="165">
        <f t="shared" si="0"/>
        <v>612.00157121207485</v>
      </c>
      <c r="U20" s="166">
        <f t="shared" si="0"/>
        <v>1484.5420909343572</v>
      </c>
      <c r="V20" s="164">
        <f t="shared" si="0"/>
        <v>0</v>
      </c>
      <c r="W20" s="165">
        <f t="shared" si="0"/>
        <v>0</v>
      </c>
      <c r="X20" s="165">
        <f t="shared" si="0"/>
        <v>0</v>
      </c>
      <c r="Y20" s="166">
        <f t="shared" si="0"/>
        <v>0</v>
      </c>
      <c r="Z20" s="164">
        <f t="shared" si="0"/>
        <v>0</v>
      </c>
      <c r="AA20" s="165">
        <f t="shared" si="0"/>
        <v>0</v>
      </c>
      <c r="AB20" s="165">
        <f t="shared" si="0"/>
        <v>0</v>
      </c>
      <c r="AC20" s="166">
        <f t="shared" si="0"/>
        <v>0</v>
      </c>
      <c r="AD20" s="164">
        <f t="shared" si="0"/>
        <v>0</v>
      </c>
      <c r="AE20" s="165">
        <f t="shared" si="0"/>
        <v>0</v>
      </c>
      <c r="AF20" s="165">
        <f t="shared" si="0"/>
        <v>0</v>
      </c>
      <c r="AG20" s="166">
        <f t="shared" si="0"/>
        <v>0</v>
      </c>
      <c r="AH20" s="164">
        <f t="shared" si="0"/>
        <v>0</v>
      </c>
      <c r="AI20" s="165">
        <f t="shared" si="0"/>
        <v>0</v>
      </c>
      <c r="AJ20" s="165">
        <f t="shared" si="0"/>
        <v>0</v>
      </c>
      <c r="AK20" s="166">
        <f t="shared" si="0"/>
        <v>0</v>
      </c>
      <c r="AL20" s="164">
        <f t="shared" si="0"/>
        <v>626373.73624982836</v>
      </c>
      <c r="AM20" s="165">
        <f t="shared" si="0"/>
        <v>1823.4501600317221</v>
      </c>
      <c r="AN20" s="165">
        <f t="shared" si="0"/>
        <v>1614.884349187399</v>
      </c>
      <c r="AO20" s="166">
        <f t="shared" si="0"/>
        <v>3438.3345092191212</v>
      </c>
    </row>
    <row r="21" spans="1:41" ht="14.4" thickBot="1" x14ac:dyDescent="0.3">
      <c r="A21" s="26"/>
      <c r="B21" s="204" t="s">
        <v>23</v>
      </c>
      <c r="C21" s="205"/>
      <c r="D21" s="205"/>
      <c r="E21" s="220"/>
      <c r="F21" s="204" t="s">
        <v>23</v>
      </c>
      <c r="G21" s="205"/>
      <c r="H21" s="205"/>
      <c r="I21" s="220"/>
      <c r="J21" s="204" t="s">
        <v>23</v>
      </c>
      <c r="K21" s="205"/>
      <c r="L21" s="205"/>
      <c r="M21" s="220"/>
      <c r="N21" s="204" t="s">
        <v>23</v>
      </c>
      <c r="O21" s="205"/>
      <c r="P21" s="205"/>
      <c r="Q21" s="220"/>
      <c r="R21" s="204" t="s">
        <v>23</v>
      </c>
      <c r="S21" s="205"/>
      <c r="T21" s="205"/>
      <c r="U21" s="220"/>
      <c r="V21" s="204" t="s">
        <v>23</v>
      </c>
      <c r="W21" s="205"/>
      <c r="X21" s="180"/>
      <c r="Y21" s="182"/>
      <c r="Z21" s="216" t="s">
        <v>23</v>
      </c>
      <c r="AA21" s="217"/>
      <c r="AB21" s="181"/>
      <c r="AC21" s="105"/>
      <c r="AD21" s="218" t="s">
        <v>23</v>
      </c>
      <c r="AE21" s="218"/>
      <c r="AF21" s="218"/>
      <c r="AG21" s="219"/>
      <c r="AH21" s="204" t="s">
        <v>23</v>
      </c>
      <c r="AI21" s="205"/>
      <c r="AJ21" s="205"/>
      <c r="AK21" s="220"/>
      <c r="AL21" s="204" t="s">
        <v>23</v>
      </c>
      <c r="AM21" s="205"/>
      <c r="AN21" s="205"/>
      <c r="AO21" s="220"/>
    </row>
    <row r="22" spans="1:41" s="4" customFormat="1" ht="28.95" customHeight="1" thickBot="1" x14ac:dyDescent="0.3">
      <c r="A22" s="31" t="s">
        <v>24</v>
      </c>
      <c r="B22" s="32" t="s">
        <v>4</v>
      </c>
      <c r="C22" s="33" t="s">
        <v>26</v>
      </c>
      <c r="D22" s="33" t="s">
        <v>27</v>
      </c>
      <c r="E22" s="34" t="s">
        <v>6</v>
      </c>
      <c r="F22" s="32" t="s">
        <v>4</v>
      </c>
      <c r="G22" s="33" t="s">
        <v>26</v>
      </c>
      <c r="H22" s="33" t="s">
        <v>27</v>
      </c>
      <c r="I22" s="34" t="s">
        <v>6</v>
      </c>
      <c r="J22" s="32" t="s">
        <v>4</v>
      </c>
      <c r="K22" s="33" t="s">
        <v>26</v>
      </c>
      <c r="L22" s="33" t="s">
        <v>27</v>
      </c>
      <c r="M22" s="34" t="s">
        <v>6</v>
      </c>
      <c r="N22" s="32" t="s">
        <v>4</v>
      </c>
      <c r="O22" s="33" t="s">
        <v>26</v>
      </c>
      <c r="P22" s="33" t="s">
        <v>27</v>
      </c>
      <c r="Q22" s="34" t="s">
        <v>6</v>
      </c>
      <c r="R22" s="34" t="s">
        <v>4</v>
      </c>
      <c r="S22" s="34" t="s">
        <v>26</v>
      </c>
      <c r="T22" s="34" t="s">
        <v>27</v>
      </c>
      <c r="U22" s="34" t="s">
        <v>6</v>
      </c>
      <c r="V22" s="32" t="s">
        <v>4</v>
      </c>
      <c r="W22" s="35" t="s">
        <v>6</v>
      </c>
      <c r="X22" s="35"/>
      <c r="Y22" s="34"/>
      <c r="Z22" s="99" t="s">
        <v>4</v>
      </c>
      <c r="AA22" s="35" t="s">
        <v>6</v>
      </c>
      <c r="AB22" s="36"/>
      <c r="AC22" s="36"/>
      <c r="AD22" s="32" t="s">
        <v>4</v>
      </c>
      <c r="AE22" s="33" t="s">
        <v>26</v>
      </c>
      <c r="AF22" s="33" t="s">
        <v>27</v>
      </c>
      <c r="AG22" s="37" t="s">
        <v>6</v>
      </c>
      <c r="AH22" s="32" t="s">
        <v>4</v>
      </c>
      <c r="AI22" s="33" t="s">
        <v>26</v>
      </c>
      <c r="AJ22" s="33" t="s">
        <v>27</v>
      </c>
      <c r="AK22" s="34" t="s">
        <v>6</v>
      </c>
      <c r="AL22" s="32" t="s">
        <v>4</v>
      </c>
      <c r="AM22" s="33" t="s">
        <v>26</v>
      </c>
      <c r="AN22" s="33" t="s">
        <v>27</v>
      </c>
      <c r="AO22" s="34" t="s">
        <v>6</v>
      </c>
    </row>
    <row r="23" spans="1:41" x14ac:dyDescent="0.25">
      <c r="A23" s="28">
        <v>1</v>
      </c>
      <c r="B23" s="52">
        <f>C6</f>
        <v>233000</v>
      </c>
      <c r="C23" s="53">
        <f>E23-D23</f>
        <v>533.76809020667122</v>
      </c>
      <c r="D23" s="53">
        <f>C$10*B23</f>
        <v>242.70833333333334</v>
      </c>
      <c r="E23" s="54">
        <f>IF($A23&gt;C$8,0,C$13)</f>
        <v>776.47642354000459</v>
      </c>
      <c r="F23" s="52">
        <f>G6</f>
        <v>234000</v>
      </c>
      <c r="G23" s="53">
        <f>I23-H23</f>
        <v>311.51599474475927</v>
      </c>
      <c r="H23" s="53">
        <f>G$10*F23</f>
        <v>865.80000000000007</v>
      </c>
      <c r="I23" s="54">
        <f>IF($A23&gt;G$8,0,G$13)</f>
        <v>1177.3159947447593</v>
      </c>
      <c r="J23" s="52">
        <f>K6</f>
        <v>0</v>
      </c>
      <c r="K23" s="53">
        <f>M23-L23</f>
        <v>0</v>
      </c>
      <c r="L23" s="53">
        <f>K$10*J23</f>
        <v>0</v>
      </c>
      <c r="M23" s="54">
        <f>IF($A23&gt;K$8,0,K$13)</f>
        <v>0</v>
      </c>
      <c r="N23" s="52">
        <f>O6</f>
        <v>0</v>
      </c>
      <c r="O23" s="53">
        <f>Q23-P23</f>
        <v>0</v>
      </c>
      <c r="P23" s="55">
        <f>O$10*N23</f>
        <v>0</v>
      </c>
      <c r="Q23" s="54">
        <f>IF($A23&gt;O$8,0,O$13)</f>
        <v>0</v>
      </c>
      <c r="R23" s="88">
        <f>S6</f>
        <v>233000</v>
      </c>
      <c r="S23" s="89">
        <f>IF(R23&gt;1,U23-T23,0)</f>
        <v>672.46749171695126</v>
      </c>
      <c r="T23" s="90">
        <f>R23*S$10</f>
        <v>677.64166666666677</v>
      </c>
      <c r="U23" s="91">
        <f>R23/S$18</f>
        <v>1350.109158383618</v>
      </c>
      <c r="V23" s="88">
        <f>W6</f>
        <v>0</v>
      </c>
      <c r="W23" s="89">
        <f>IF(V23&gt;1,Y23-X23,0)</f>
        <v>0</v>
      </c>
      <c r="X23" s="90">
        <f>V23*W$10</f>
        <v>0</v>
      </c>
      <c r="Y23" s="91" t="e">
        <f>V23/W$18</f>
        <v>#DIV/0!</v>
      </c>
      <c r="Z23" s="100">
        <f>AA6</f>
        <v>0</v>
      </c>
      <c r="AA23" s="89">
        <f>IF(Z23&gt;1,AC23-AB23,0)</f>
        <v>0</v>
      </c>
      <c r="AB23" s="90">
        <f>Z23*AA$10</f>
        <v>0</v>
      </c>
      <c r="AC23" s="91" t="e">
        <f>Z23/AA$18</f>
        <v>#DIV/0!</v>
      </c>
      <c r="AD23" s="130">
        <f>IF(A23&lt;=AE$8,AE$6,0)</f>
        <v>0</v>
      </c>
      <c r="AE23" s="130">
        <f>IF(A23&lt;&gt;AE$8,0,AD23)</f>
        <v>0</v>
      </c>
      <c r="AF23" s="130">
        <f>IF(A23&lt;=AE$8,AE$13,0)</f>
        <v>0</v>
      </c>
      <c r="AG23" s="131">
        <f>AF23+AE23</f>
        <v>0</v>
      </c>
      <c r="AH23" s="121">
        <f>AI6</f>
        <v>0</v>
      </c>
      <c r="AI23" s="122">
        <f>IF($A23=AI$8,$AH23,0)</f>
        <v>0</v>
      </c>
      <c r="AJ23" s="122">
        <v>0</v>
      </c>
      <c r="AK23" s="123">
        <f>IF(A23=AI$8,AI23,0)</f>
        <v>0</v>
      </c>
      <c r="AL23" s="29">
        <f>B23+F23+J23+N23+R23+V23+Z23+AD23+AH23</f>
        <v>700000</v>
      </c>
      <c r="AM23" s="29">
        <f t="shared" ref="AM23:AO38" si="1">C23+G23+K23+O23+S23+W23+AA23+AE23+AI23</f>
        <v>1517.7515766683819</v>
      </c>
      <c r="AN23" s="29">
        <f t="shared" si="1"/>
        <v>1786.15</v>
      </c>
      <c r="AO23" s="30" t="e">
        <f t="shared" si="1"/>
        <v>#DIV/0!</v>
      </c>
    </row>
    <row r="24" spans="1:41" x14ac:dyDescent="0.25">
      <c r="A24" s="7">
        <v>2</v>
      </c>
      <c r="B24" s="56">
        <f>B23-C23</f>
        <v>232466.23190979334</v>
      </c>
      <c r="C24" s="57">
        <f>E24-D24</f>
        <v>534.32409863396992</v>
      </c>
      <c r="D24" s="57">
        <f>C$10*B24</f>
        <v>242.15232490603472</v>
      </c>
      <c r="E24" s="58">
        <f t="shared" ref="E24:E87" si="2">IF($A24&gt;C$8,0,C$13)</f>
        <v>776.47642354000459</v>
      </c>
      <c r="F24" s="56">
        <f>F23-G23</f>
        <v>233688.48400525525</v>
      </c>
      <c r="G24" s="57">
        <f>I24-H24</f>
        <v>312.66860392531487</v>
      </c>
      <c r="H24" s="57">
        <f>G$10*F24</f>
        <v>864.64739081944447</v>
      </c>
      <c r="I24" s="58">
        <f t="shared" ref="I24:I87" si="3">IF($A24&gt;G$8,0,G$13)</f>
        <v>1177.3159947447593</v>
      </c>
      <c r="J24" s="56">
        <f>J23-K23</f>
        <v>0</v>
      </c>
      <c r="K24" s="57">
        <f>M24-L24</f>
        <v>0</v>
      </c>
      <c r="L24" s="57">
        <f>K$10*J24</f>
        <v>0</v>
      </c>
      <c r="M24" s="58">
        <f t="shared" ref="M24:M87" si="4">IF($A24&gt;K$8,0,K$13)</f>
        <v>0</v>
      </c>
      <c r="N24" s="56">
        <f>N23-O23</f>
        <v>0</v>
      </c>
      <c r="O24" s="57">
        <f>Q24-P24</f>
        <v>0</v>
      </c>
      <c r="P24" s="59">
        <f>O$10*N24</f>
        <v>0</v>
      </c>
      <c r="Q24" s="58">
        <f t="shared" ref="Q24:Q87" si="5">IF($A24&gt;O$8,0,O$13)</f>
        <v>0</v>
      </c>
      <c r="R24" s="84">
        <f>(R23-S23)*(1+S$12)</f>
        <v>232714.74506246351</v>
      </c>
      <c r="S24" s="85">
        <f>IF(R24&gt;1,U24-T24,0)</f>
        <v>675.54729009092603</v>
      </c>
      <c r="T24" s="86">
        <f t="shared" ref="T24:T87" si="6">R24*S$10</f>
        <v>676.81205022333143</v>
      </c>
      <c r="U24" s="87">
        <f>IF(R24&lt;1,0,U23*(1+S$12))</f>
        <v>1352.3593403142575</v>
      </c>
      <c r="V24" s="84">
        <f>(V23-W23)*(1+W$12)</f>
        <v>0</v>
      </c>
      <c r="W24" s="85">
        <f>IF(V24&gt;1,Y24-X24,0)</f>
        <v>0</v>
      </c>
      <c r="X24" s="86">
        <f t="shared" ref="X24:X87" si="7">V24*W$10</f>
        <v>0</v>
      </c>
      <c r="Y24" s="87">
        <f>IF(V24&lt;1,0,Y23*(1+W$12))</f>
        <v>0</v>
      </c>
      <c r="Z24" s="101">
        <f>(Z23-AA23)*(1+AA$12)</f>
        <v>0</v>
      </c>
      <c r="AA24" s="85">
        <f>IF(Z24&gt;1,AC24-AB24,0)</f>
        <v>0</v>
      </c>
      <c r="AB24" s="86">
        <f t="shared" ref="AB24:AB87" si="8">Z24*AA$10</f>
        <v>0</v>
      </c>
      <c r="AC24" s="87">
        <f>IF(Z24&lt;1,0,AC23*(1+AA$12))</f>
        <v>0</v>
      </c>
      <c r="AD24" s="132">
        <f>IF(A24&lt;=AE$8,AE$6,0)*(1+AE$12)</f>
        <v>0</v>
      </c>
      <c r="AE24" s="132">
        <f t="shared" ref="AE24:AE87" si="9">IF(A24&lt;&gt;AE$8,0,AD24)</f>
        <v>0</v>
      </c>
      <c r="AF24" s="132">
        <f>IF(A24&lt;=AE$8,AE$10*AD24,0)</f>
        <v>0</v>
      </c>
      <c r="AG24" s="133">
        <f t="shared" ref="AG24:AG87" si="10">AF24+AE24</f>
        <v>0</v>
      </c>
      <c r="AH24" s="124">
        <f>IF(A24&lt;=AI$8,AH23*(1+AI$10)*(1+AI$12),0)</f>
        <v>0</v>
      </c>
      <c r="AI24" s="125">
        <f t="shared" ref="AI24:AI87" si="11">IF($A24=AI$8,$AH24,0)</f>
        <v>0</v>
      </c>
      <c r="AJ24" s="125">
        <v>0</v>
      </c>
      <c r="AK24" s="126">
        <f t="shared" ref="AK24:AK87" si="12">IF(A24=AI$8,AI24,0)</f>
        <v>0</v>
      </c>
      <c r="AL24" s="22">
        <f t="shared" ref="AL24:AO87" si="13">B24+F24+J24+N24+R24+V24+Z24+AD24+AH24</f>
        <v>698869.46097751218</v>
      </c>
      <c r="AM24" s="22">
        <f t="shared" si="1"/>
        <v>1522.5399926502109</v>
      </c>
      <c r="AN24" s="22">
        <f t="shared" si="1"/>
        <v>1783.6117659488107</v>
      </c>
      <c r="AO24" s="23">
        <f t="shared" si="1"/>
        <v>3306.1517585990214</v>
      </c>
    </row>
    <row r="25" spans="1:41" x14ac:dyDescent="0.25">
      <c r="A25" s="7">
        <v>3</v>
      </c>
      <c r="B25" s="56">
        <f t="shared" ref="B25:B88" si="14">B24-C24</f>
        <v>231931.90781115936</v>
      </c>
      <c r="C25" s="57">
        <f t="shared" ref="C25:C88" si="15">E25-D25</f>
        <v>534.88068623671359</v>
      </c>
      <c r="D25" s="57">
        <f t="shared" ref="D25:D88" si="16">C$10*B25</f>
        <v>241.595737303291</v>
      </c>
      <c r="E25" s="58">
        <f t="shared" si="2"/>
        <v>776.47642354000459</v>
      </c>
      <c r="F25" s="56">
        <f t="shared" ref="F25:F88" si="17">F24-G24</f>
        <v>233375.81540132992</v>
      </c>
      <c r="G25" s="57">
        <f t="shared" ref="G25:G88" si="18">I25-H25</f>
        <v>313.82547775983858</v>
      </c>
      <c r="H25" s="57">
        <f t="shared" ref="H25:H88" si="19">G$10*F25</f>
        <v>863.49051698492076</v>
      </c>
      <c r="I25" s="58">
        <f t="shared" si="3"/>
        <v>1177.3159947447593</v>
      </c>
      <c r="J25" s="56">
        <f t="shared" ref="J25:J88" si="20">J24-K24</f>
        <v>0</v>
      </c>
      <c r="K25" s="57">
        <f t="shared" ref="K25:K88" si="21">M25-L25</f>
        <v>0</v>
      </c>
      <c r="L25" s="57">
        <f t="shared" ref="L25:L88" si="22">K$10*J25</f>
        <v>0</v>
      </c>
      <c r="M25" s="58">
        <f t="shared" si="4"/>
        <v>0</v>
      </c>
      <c r="N25" s="56">
        <f t="shared" ref="N25:N88" si="23">N24-O24</f>
        <v>0</v>
      </c>
      <c r="O25" s="57">
        <f t="shared" ref="O25:O88" si="24">Q25-P25</f>
        <v>0</v>
      </c>
      <c r="P25" s="59">
        <f t="shared" ref="P25:P88" si="25">O$10*N25</f>
        <v>0</v>
      </c>
      <c r="Q25" s="58">
        <f t="shared" si="5"/>
        <v>0</v>
      </c>
      <c r="R25" s="84">
        <f t="shared" ref="R25:R88" si="26">(R24-S24)*(1+S$12)</f>
        <v>232425.92976865987</v>
      </c>
      <c r="S25" s="85">
        <f t="shared" ref="S25:S88" si="27">IF(R25&gt;1,U25-T25,0)</f>
        <v>678.64119347092867</v>
      </c>
      <c r="T25" s="86">
        <f t="shared" si="6"/>
        <v>675.97207907718587</v>
      </c>
      <c r="U25" s="87">
        <f t="shared" ref="U25:U88" si="28">IF(R25&lt;1,0,U24*(1+S$12))</f>
        <v>1354.6132725481145</v>
      </c>
      <c r="V25" s="84">
        <f t="shared" ref="V25:V88" si="29">(V24-W24)*(1+W$12)</f>
        <v>0</v>
      </c>
      <c r="W25" s="85">
        <f t="shared" ref="W25:W88" si="30">IF(V25&gt;1,Y25-X25,0)</f>
        <v>0</v>
      </c>
      <c r="X25" s="86">
        <f t="shared" si="7"/>
        <v>0</v>
      </c>
      <c r="Y25" s="87">
        <f t="shared" ref="Y25:Y88" si="31">IF(V25&lt;1,0,Y24*(1+W$12))</f>
        <v>0</v>
      </c>
      <c r="Z25" s="101">
        <f t="shared" ref="Z25:Z88" si="32">(Z24-AA24)*(1+AA$12)</f>
        <v>0</v>
      </c>
      <c r="AA25" s="85">
        <f t="shared" ref="AA25:AA88" si="33">IF(Z25&gt;1,AC25-AB25,0)</f>
        <v>0</v>
      </c>
      <c r="AB25" s="86">
        <f t="shared" si="8"/>
        <v>0</v>
      </c>
      <c r="AC25" s="87">
        <f t="shared" ref="AC25:AC88" si="34">IF(Z25&lt;1,0,AC24*(1+AA$12))</f>
        <v>0</v>
      </c>
      <c r="AD25" s="132">
        <f>IF(A25&lt;=AE$8,(1+AE$12)*AD24,0)</f>
        <v>0</v>
      </c>
      <c r="AE25" s="132">
        <f t="shared" si="9"/>
        <v>0</v>
      </c>
      <c r="AF25" s="132">
        <f t="shared" ref="AF25:AF88" si="35">IF(A25&lt;=AE$8,AE$10*AD25,0)</f>
        <v>0</v>
      </c>
      <c r="AG25" s="133">
        <f t="shared" si="10"/>
        <v>0</v>
      </c>
      <c r="AH25" s="124">
        <f t="shared" ref="AH25:AH88" si="36">IF(A25&lt;=AI$8,AH24*(1+AI$10)*(1+AI$12),0)</f>
        <v>0</v>
      </c>
      <c r="AI25" s="125">
        <f t="shared" si="11"/>
        <v>0</v>
      </c>
      <c r="AJ25" s="125">
        <v>0</v>
      </c>
      <c r="AK25" s="126">
        <f t="shared" si="12"/>
        <v>0</v>
      </c>
      <c r="AL25" s="22">
        <f t="shared" si="13"/>
        <v>697733.65298114915</v>
      </c>
      <c r="AM25" s="22">
        <f t="shared" si="1"/>
        <v>1527.3473574674808</v>
      </c>
      <c r="AN25" s="22">
        <f t="shared" si="1"/>
        <v>1781.0583333653976</v>
      </c>
      <c r="AO25" s="23">
        <f t="shared" si="1"/>
        <v>3308.4056908328785</v>
      </c>
    </row>
    <row r="26" spans="1:41" x14ac:dyDescent="0.25">
      <c r="A26" s="7">
        <v>4</v>
      </c>
      <c r="B26" s="56">
        <f t="shared" si="14"/>
        <v>231397.02712492264</v>
      </c>
      <c r="C26" s="57">
        <f t="shared" si="15"/>
        <v>535.43785361821017</v>
      </c>
      <c r="D26" s="57">
        <f t="shared" si="16"/>
        <v>241.03856992179442</v>
      </c>
      <c r="E26" s="58">
        <f t="shared" si="2"/>
        <v>776.47642354000459</v>
      </c>
      <c r="F26" s="56">
        <f t="shared" si="17"/>
        <v>233061.98992357007</v>
      </c>
      <c r="G26" s="57">
        <f t="shared" si="18"/>
        <v>314.98663202755006</v>
      </c>
      <c r="H26" s="57">
        <f t="shared" si="19"/>
        <v>862.32936271720928</v>
      </c>
      <c r="I26" s="58">
        <f t="shared" si="3"/>
        <v>1177.3159947447593</v>
      </c>
      <c r="J26" s="56">
        <f t="shared" si="20"/>
        <v>0</v>
      </c>
      <c r="K26" s="57">
        <f t="shared" si="21"/>
        <v>0</v>
      </c>
      <c r="L26" s="57">
        <f t="shared" si="22"/>
        <v>0</v>
      </c>
      <c r="M26" s="58">
        <f t="shared" si="4"/>
        <v>0</v>
      </c>
      <c r="N26" s="56">
        <f t="shared" si="23"/>
        <v>0</v>
      </c>
      <c r="O26" s="57">
        <f t="shared" si="24"/>
        <v>0</v>
      </c>
      <c r="P26" s="59">
        <f t="shared" si="25"/>
        <v>0</v>
      </c>
      <c r="Q26" s="58">
        <f t="shared" si="5"/>
        <v>0</v>
      </c>
      <c r="R26" s="84">
        <f t="shared" si="26"/>
        <v>232133.53405614762</v>
      </c>
      <c r="S26" s="85">
        <f t="shared" si="27"/>
        <v>681.74926645573214</v>
      </c>
      <c r="T26" s="86">
        <f t="shared" si="6"/>
        <v>675.12169487996266</v>
      </c>
      <c r="U26" s="87">
        <f t="shared" si="28"/>
        <v>1356.8709613356948</v>
      </c>
      <c r="V26" s="84">
        <f t="shared" si="29"/>
        <v>0</v>
      </c>
      <c r="W26" s="85">
        <f t="shared" si="30"/>
        <v>0</v>
      </c>
      <c r="X26" s="86">
        <f t="shared" si="7"/>
        <v>0</v>
      </c>
      <c r="Y26" s="87">
        <f t="shared" si="31"/>
        <v>0</v>
      </c>
      <c r="Z26" s="101">
        <f t="shared" si="32"/>
        <v>0</v>
      </c>
      <c r="AA26" s="85">
        <f t="shared" si="33"/>
        <v>0</v>
      </c>
      <c r="AB26" s="86">
        <f t="shared" si="8"/>
        <v>0</v>
      </c>
      <c r="AC26" s="87">
        <f t="shared" si="34"/>
        <v>0</v>
      </c>
      <c r="AD26" s="132">
        <f t="shared" ref="AD26:AD89" si="37">IF(A26&lt;=AE$8,(1+AE$12)*AD25,0)</f>
        <v>0</v>
      </c>
      <c r="AE26" s="132">
        <f t="shared" si="9"/>
        <v>0</v>
      </c>
      <c r="AF26" s="132">
        <f t="shared" si="35"/>
        <v>0</v>
      </c>
      <c r="AG26" s="133">
        <f t="shared" si="10"/>
        <v>0</v>
      </c>
      <c r="AH26" s="124">
        <f t="shared" si="36"/>
        <v>0</v>
      </c>
      <c r="AI26" s="125">
        <f t="shared" si="11"/>
        <v>0</v>
      </c>
      <c r="AJ26" s="125">
        <v>0</v>
      </c>
      <c r="AK26" s="126">
        <f t="shared" si="12"/>
        <v>0</v>
      </c>
      <c r="AL26" s="22">
        <f t="shared" si="13"/>
        <v>696592.55110464036</v>
      </c>
      <c r="AM26" s="22">
        <f t="shared" si="1"/>
        <v>1532.1737521014925</v>
      </c>
      <c r="AN26" s="22">
        <f t="shared" si="1"/>
        <v>1778.4896275189665</v>
      </c>
      <c r="AO26" s="23">
        <f t="shared" si="1"/>
        <v>3310.6633796204587</v>
      </c>
    </row>
    <row r="27" spans="1:41" x14ac:dyDescent="0.25">
      <c r="A27" s="7">
        <v>5</v>
      </c>
      <c r="B27" s="56">
        <f t="shared" si="14"/>
        <v>230861.58927130443</v>
      </c>
      <c r="C27" s="57">
        <f t="shared" si="15"/>
        <v>535.99560138239576</v>
      </c>
      <c r="D27" s="57">
        <f t="shared" si="16"/>
        <v>240.48082215760877</v>
      </c>
      <c r="E27" s="58">
        <f t="shared" si="2"/>
        <v>776.47642354000459</v>
      </c>
      <c r="F27" s="56">
        <f t="shared" si="17"/>
        <v>232747.00329154253</v>
      </c>
      <c r="G27" s="57">
        <f t="shared" si="18"/>
        <v>316.15208256605194</v>
      </c>
      <c r="H27" s="57">
        <f t="shared" si="19"/>
        <v>861.16391217870739</v>
      </c>
      <c r="I27" s="58">
        <f t="shared" si="3"/>
        <v>1177.3159947447593</v>
      </c>
      <c r="J27" s="56">
        <f t="shared" si="20"/>
        <v>0</v>
      </c>
      <c r="K27" s="57">
        <f t="shared" si="21"/>
        <v>0</v>
      </c>
      <c r="L27" s="57">
        <f t="shared" si="22"/>
        <v>0</v>
      </c>
      <c r="M27" s="58">
        <f t="shared" si="4"/>
        <v>0</v>
      </c>
      <c r="N27" s="56">
        <f t="shared" si="23"/>
        <v>0</v>
      </c>
      <c r="O27" s="57">
        <f t="shared" si="24"/>
        <v>0</v>
      </c>
      <c r="P27" s="59">
        <f t="shared" si="25"/>
        <v>0</v>
      </c>
      <c r="Q27" s="58">
        <f t="shared" si="5"/>
        <v>0</v>
      </c>
      <c r="R27" s="84">
        <f t="shared" si="26"/>
        <v>231837.53776434137</v>
      </c>
      <c r="S27" s="85">
        <f t="shared" si="27"/>
        <v>684.87157393996165</v>
      </c>
      <c r="T27" s="86">
        <f t="shared" si="6"/>
        <v>674.26083899795947</v>
      </c>
      <c r="U27" s="87">
        <f t="shared" si="28"/>
        <v>1359.1324129379211</v>
      </c>
      <c r="V27" s="84">
        <f t="shared" si="29"/>
        <v>0</v>
      </c>
      <c r="W27" s="85">
        <f t="shared" si="30"/>
        <v>0</v>
      </c>
      <c r="X27" s="86">
        <f t="shared" si="7"/>
        <v>0</v>
      </c>
      <c r="Y27" s="87">
        <f t="shared" si="31"/>
        <v>0</v>
      </c>
      <c r="Z27" s="101">
        <f t="shared" si="32"/>
        <v>0</v>
      </c>
      <c r="AA27" s="85">
        <f t="shared" si="33"/>
        <v>0</v>
      </c>
      <c r="AB27" s="86">
        <f t="shared" si="8"/>
        <v>0</v>
      </c>
      <c r="AC27" s="87">
        <f t="shared" si="34"/>
        <v>0</v>
      </c>
      <c r="AD27" s="132">
        <f t="shared" si="37"/>
        <v>0</v>
      </c>
      <c r="AE27" s="132">
        <f t="shared" si="9"/>
        <v>0</v>
      </c>
      <c r="AF27" s="132">
        <f t="shared" si="35"/>
        <v>0</v>
      </c>
      <c r="AG27" s="133">
        <f t="shared" si="10"/>
        <v>0</v>
      </c>
      <c r="AH27" s="124">
        <f t="shared" si="36"/>
        <v>0</v>
      </c>
      <c r="AI27" s="125">
        <f t="shared" si="11"/>
        <v>0</v>
      </c>
      <c r="AJ27" s="125">
        <v>0</v>
      </c>
      <c r="AK27" s="126">
        <f t="shared" si="12"/>
        <v>0</v>
      </c>
      <c r="AL27" s="22">
        <f t="shared" si="13"/>
        <v>695446.13032718829</v>
      </c>
      <c r="AM27" s="22">
        <f t="shared" si="1"/>
        <v>1537.0192578884094</v>
      </c>
      <c r="AN27" s="22">
        <f t="shared" si="1"/>
        <v>1775.9055733342757</v>
      </c>
      <c r="AO27" s="23">
        <f t="shared" si="1"/>
        <v>3312.924831222685</v>
      </c>
    </row>
    <row r="28" spans="1:41" x14ac:dyDescent="0.25">
      <c r="A28" s="7">
        <v>6</v>
      </c>
      <c r="B28" s="56">
        <f t="shared" si="14"/>
        <v>230325.59366992203</v>
      </c>
      <c r="C28" s="57">
        <f t="shared" si="15"/>
        <v>536.55393013383582</v>
      </c>
      <c r="D28" s="57">
        <f t="shared" si="16"/>
        <v>239.92249340616877</v>
      </c>
      <c r="E28" s="58">
        <f t="shared" si="2"/>
        <v>776.47642354000459</v>
      </c>
      <c r="F28" s="56">
        <f t="shared" si="17"/>
        <v>232430.85120897647</v>
      </c>
      <c r="G28" s="57">
        <f t="shared" si="18"/>
        <v>317.32184527154641</v>
      </c>
      <c r="H28" s="57">
        <f t="shared" si="19"/>
        <v>859.99414947321293</v>
      </c>
      <c r="I28" s="58">
        <f t="shared" si="3"/>
        <v>1177.3159947447593</v>
      </c>
      <c r="J28" s="56">
        <f t="shared" si="20"/>
        <v>0</v>
      </c>
      <c r="K28" s="57">
        <f t="shared" si="21"/>
        <v>0</v>
      </c>
      <c r="L28" s="57">
        <f t="shared" si="22"/>
        <v>0</v>
      </c>
      <c r="M28" s="58">
        <f t="shared" si="4"/>
        <v>0</v>
      </c>
      <c r="N28" s="56">
        <f t="shared" si="23"/>
        <v>0</v>
      </c>
      <c r="O28" s="57">
        <f t="shared" si="24"/>
        <v>0</v>
      </c>
      <c r="P28" s="59">
        <f t="shared" si="25"/>
        <v>0</v>
      </c>
      <c r="Q28" s="58">
        <f t="shared" si="5"/>
        <v>0</v>
      </c>
      <c r="R28" s="84">
        <f t="shared" si="26"/>
        <v>231537.92063405211</v>
      </c>
      <c r="S28" s="85">
        <f t="shared" si="27"/>
        <v>688.00818111544936</v>
      </c>
      <c r="T28" s="86">
        <f t="shared" si="6"/>
        <v>673.38945251070163</v>
      </c>
      <c r="U28" s="87">
        <f t="shared" si="28"/>
        <v>1361.397633626151</v>
      </c>
      <c r="V28" s="84">
        <f t="shared" si="29"/>
        <v>0</v>
      </c>
      <c r="W28" s="85">
        <f t="shared" si="30"/>
        <v>0</v>
      </c>
      <c r="X28" s="86">
        <f t="shared" si="7"/>
        <v>0</v>
      </c>
      <c r="Y28" s="87">
        <f t="shared" si="31"/>
        <v>0</v>
      </c>
      <c r="Z28" s="101">
        <f t="shared" si="32"/>
        <v>0</v>
      </c>
      <c r="AA28" s="85">
        <f t="shared" si="33"/>
        <v>0</v>
      </c>
      <c r="AB28" s="86">
        <f t="shared" si="8"/>
        <v>0</v>
      </c>
      <c r="AC28" s="87">
        <f t="shared" si="34"/>
        <v>0</v>
      </c>
      <c r="AD28" s="132">
        <f t="shared" si="37"/>
        <v>0</v>
      </c>
      <c r="AE28" s="132">
        <f t="shared" si="9"/>
        <v>0</v>
      </c>
      <c r="AF28" s="132">
        <f t="shared" si="35"/>
        <v>0</v>
      </c>
      <c r="AG28" s="133">
        <f t="shared" si="10"/>
        <v>0</v>
      </c>
      <c r="AH28" s="124">
        <f t="shared" si="36"/>
        <v>0</v>
      </c>
      <c r="AI28" s="125">
        <f t="shared" si="11"/>
        <v>0</v>
      </c>
      <c r="AJ28" s="125">
        <v>0</v>
      </c>
      <c r="AK28" s="126">
        <f t="shared" si="12"/>
        <v>0</v>
      </c>
      <c r="AL28" s="22">
        <f t="shared" si="13"/>
        <v>694294.36551295058</v>
      </c>
      <c r="AM28" s="22">
        <f t="shared" si="1"/>
        <v>1541.8839565208316</v>
      </c>
      <c r="AN28" s="22">
        <f t="shared" si="1"/>
        <v>1773.3060953900833</v>
      </c>
      <c r="AO28" s="23">
        <f t="shared" si="1"/>
        <v>3315.1900519109149</v>
      </c>
    </row>
    <row r="29" spans="1:41" x14ac:dyDescent="0.25">
      <c r="A29" s="7">
        <v>7</v>
      </c>
      <c r="B29" s="56">
        <f t="shared" si="14"/>
        <v>229789.03973978819</v>
      </c>
      <c r="C29" s="57">
        <f t="shared" si="15"/>
        <v>537.11284047772529</v>
      </c>
      <c r="D29" s="57">
        <f t="shared" si="16"/>
        <v>239.36358306227936</v>
      </c>
      <c r="E29" s="58">
        <f t="shared" si="2"/>
        <v>776.47642354000459</v>
      </c>
      <c r="F29" s="56">
        <f t="shared" si="17"/>
        <v>232113.52936370493</v>
      </c>
      <c r="G29" s="57">
        <f t="shared" si="18"/>
        <v>318.49593609905105</v>
      </c>
      <c r="H29" s="57">
        <f t="shared" si="19"/>
        <v>858.82005864570829</v>
      </c>
      <c r="I29" s="58">
        <f t="shared" si="3"/>
        <v>1177.3159947447593</v>
      </c>
      <c r="J29" s="56">
        <f t="shared" si="20"/>
        <v>0</v>
      </c>
      <c r="K29" s="57">
        <f t="shared" si="21"/>
        <v>0</v>
      </c>
      <c r="L29" s="57">
        <f t="shared" si="22"/>
        <v>0</v>
      </c>
      <c r="M29" s="58">
        <f t="shared" si="4"/>
        <v>0</v>
      </c>
      <c r="N29" s="56">
        <f t="shared" si="23"/>
        <v>0</v>
      </c>
      <c r="O29" s="57">
        <f t="shared" si="24"/>
        <v>0</v>
      </c>
      <c r="P29" s="59">
        <f t="shared" si="25"/>
        <v>0</v>
      </c>
      <c r="Q29" s="58">
        <f t="shared" si="5"/>
        <v>0</v>
      </c>
      <c r="R29" s="84">
        <f t="shared" si="26"/>
        <v>231234.6623070249</v>
      </c>
      <c r="S29" s="85">
        <f t="shared" si="27"/>
        <v>691.15915347259704</v>
      </c>
      <c r="T29" s="86">
        <f t="shared" si="6"/>
        <v>672.50747620959748</v>
      </c>
      <c r="U29" s="87">
        <f t="shared" si="28"/>
        <v>1363.6666296821945</v>
      </c>
      <c r="V29" s="84">
        <f t="shared" si="29"/>
        <v>0</v>
      </c>
      <c r="W29" s="85">
        <f t="shared" si="30"/>
        <v>0</v>
      </c>
      <c r="X29" s="86">
        <f t="shared" si="7"/>
        <v>0</v>
      </c>
      <c r="Y29" s="87">
        <f t="shared" si="31"/>
        <v>0</v>
      </c>
      <c r="Z29" s="101">
        <f t="shared" si="32"/>
        <v>0</v>
      </c>
      <c r="AA29" s="85">
        <f t="shared" si="33"/>
        <v>0</v>
      </c>
      <c r="AB29" s="86">
        <f t="shared" si="8"/>
        <v>0</v>
      </c>
      <c r="AC29" s="87">
        <f t="shared" si="34"/>
        <v>0</v>
      </c>
      <c r="AD29" s="132">
        <f t="shared" si="37"/>
        <v>0</v>
      </c>
      <c r="AE29" s="132">
        <f t="shared" si="9"/>
        <v>0</v>
      </c>
      <c r="AF29" s="132">
        <f t="shared" si="35"/>
        <v>0</v>
      </c>
      <c r="AG29" s="133">
        <f t="shared" si="10"/>
        <v>0</v>
      </c>
      <c r="AH29" s="124">
        <f t="shared" si="36"/>
        <v>0</v>
      </c>
      <c r="AI29" s="125">
        <f t="shared" si="11"/>
        <v>0</v>
      </c>
      <c r="AJ29" s="125">
        <v>0</v>
      </c>
      <c r="AK29" s="126">
        <f t="shared" si="12"/>
        <v>0</v>
      </c>
      <c r="AL29" s="22">
        <f t="shared" si="13"/>
        <v>693137.23141051806</v>
      </c>
      <c r="AM29" s="22">
        <f t="shared" si="1"/>
        <v>1546.7679300493733</v>
      </c>
      <c r="AN29" s="22">
        <f t="shared" si="1"/>
        <v>1770.691117917585</v>
      </c>
      <c r="AO29" s="23">
        <f t="shared" si="1"/>
        <v>3317.4590479669587</v>
      </c>
    </row>
    <row r="30" spans="1:41" x14ac:dyDescent="0.25">
      <c r="A30" s="7">
        <v>8</v>
      </c>
      <c r="B30" s="56">
        <f t="shared" si="14"/>
        <v>229251.92689931046</v>
      </c>
      <c r="C30" s="57">
        <f t="shared" si="15"/>
        <v>537.67233301988949</v>
      </c>
      <c r="D30" s="57">
        <f t="shared" si="16"/>
        <v>238.80409052011507</v>
      </c>
      <c r="E30" s="58">
        <f t="shared" si="2"/>
        <v>776.47642354000459</v>
      </c>
      <c r="F30" s="56">
        <f t="shared" si="17"/>
        <v>231795.03342760587</v>
      </c>
      <c r="G30" s="57">
        <f t="shared" si="18"/>
        <v>319.67437106261752</v>
      </c>
      <c r="H30" s="57">
        <f t="shared" si="19"/>
        <v>857.64162368214181</v>
      </c>
      <c r="I30" s="58">
        <f t="shared" si="3"/>
        <v>1177.3159947447593</v>
      </c>
      <c r="J30" s="56">
        <f t="shared" si="20"/>
        <v>0</v>
      </c>
      <c r="K30" s="57">
        <f t="shared" si="21"/>
        <v>0</v>
      </c>
      <c r="L30" s="57">
        <f t="shared" si="22"/>
        <v>0</v>
      </c>
      <c r="M30" s="58">
        <f t="shared" si="4"/>
        <v>0</v>
      </c>
      <c r="N30" s="56">
        <f t="shared" si="23"/>
        <v>0</v>
      </c>
      <c r="O30" s="57">
        <f t="shared" si="24"/>
        <v>0</v>
      </c>
      <c r="P30" s="59">
        <f t="shared" si="25"/>
        <v>0</v>
      </c>
      <c r="Q30" s="58">
        <f t="shared" si="5"/>
        <v>0</v>
      </c>
      <c r="R30" s="84">
        <f t="shared" si="26"/>
        <v>230927.74232547489</v>
      </c>
      <c r="S30" s="85">
        <f t="shared" si="27"/>
        <v>694.32455680174201</v>
      </c>
      <c r="T30" s="86">
        <f t="shared" si="6"/>
        <v>671.61485059658946</v>
      </c>
      <c r="U30" s="87">
        <f t="shared" si="28"/>
        <v>1365.9394073983315</v>
      </c>
      <c r="V30" s="84">
        <f t="shared" si="29"/>
        <v>0</v>
      </c>
      <c r="W30" s="85">
        <f t="shared" si="30"/>
        <v>0</v>
      </c>
      <c r="X30" s="86">
        <f t="shared" si="7"/>
        <v>0</v>
      </c>
      <c r="Y30" s="87">
        <f t="shared" si="31"/>
        <v>0</v>
      </c>
      <c r="Z30" s="101">
        <f t="shared" si="32"/>
        <v>0</v>
      </c>
      <c r="AA30" s="85">
        <f t="shared" si="33"/>
        <v>0</v>
      </c>
      <c r="AB30" s="86">
        <f t="shared" si="8"/>
        <v>0</v>
      </c>
      <c r="AC30" s="87">
        <f t="shared" si="34"/>
        <v>0</v>
      </c>
      <c r="AD30" s="132">
        <f t="shared" si="37"/>
        <v>0</v>
      </c>
      <c r="AE30" s="132">
        <f t="shared" si="9"/>
        <v>0</v>
      </c>
      <c r="AF30" s="132">
        <f t="shared" si="35"/>
        <v>0</v>
      </c>
      <c r="AG30" s="133">
        <f t="shared" si="10"/>
        <v>0</v>
      </c>
      <c r="AH30" s="124">
        <f t="shared" si="36"/>
        <v>0</v>
      </c>
      <c r="AI30" s="125">
        <f t="shared" si="11"/>
        <v>0</v>
      </c>
      <c r="AJ30" s="125">
        <v>0</v>
      </c>
      <c r="AK30" s="126">
        <f t="shared" si="12"/>
        <v>0</v>
      </c>
      <c r="AL30" s="22">
        <f t="shared" si="13"/>
        <v>691974.70265239116</v>
      </c>
      <c r="AM30" s="22">
        <f t="shared" si="1"/>
        <v>1551.671260884249</v>
      </c>
      <c r="AN30" s="22">
        <f t="shared" si="1"/>
        <v>1768.0605647988464</v>
      </c>
      <c r="AO30" s="23">
        <f t="shared" si="1"/>
        <v>3319.7318256830954</v>
      </c>
    </row>
    <row r="31" spans="1:41" x14ac:dyDescent="0.25">
      <c r="A31" s="7">
        <v>9</v>
      </c>
      <c r="B31" s="56">
        <f t="shared" si="14"/>
        <v>228714.25456629056</v>
      </c>
      <c r="C31" s="57">
        <f t="shared" si="15"/>
        <v>538.23240836678519</v>
      </c>
      <c r="D31" s="57">
        <f t="shared" si="16"/>
        <v>238.24401517321934</v>
      </c>
      <c r="E31" s="58">
        <f t="shared" si="2"/>
        <v>776.47642354000459</v>
      </c>
      <c r="F31" s="56">
        <f t="shared" si="17"/>
        <v>231475.35905654327</v>
      </c>
      <c r="G31" s="57">
        <f t="shared" si="18"/>
        <v>320.85716623554924</v>
      </c>
      <c r="H31" s="57">
        <f t="shared" si="19"/>
        <v>856.45882850921009</v>
      </c>
      <c r="I31" s="58">
        <f t="shared" si="3"/>
        <v>1177.3159947447593</v>
      </c>
      <c r="J31" s="56">
        <f t="shared" si="20"/>
        <v>0</v>
      </c>
      <c r="K31" s="57">
        <f t="shared" si="21"/>
        <v>0</v>
      </c>
      <c r="L31" s="57">
        <f t="shared" si="22"/>
        <v>0</v>
      </c>
      <c r="M31" s="58">
        <f t="shared" si="4"/>
        <v>0</v>
      </c>
      <c r="N31" s="56">
        <f t="shared" si="23"/>
        <v>0</v>
      </c>
      <c r="O31" s="57">
        <f t="shared" si="24"/>
        <v>0</v>
      </c>
      <c r="P31" s="59">
        <f t="shared" si="25"/>
        <v>0</v>
      </c>
      <c r="Q31" s="58">
        <f t="shared" si="5"/>
        <v>0</v>
      </c>
      <c r="R31" s="84">
        <f t="shared" si="26"/>
        <v>230617.14013162095</v>
      </c>
      <c r="S31" s="85">
        <f t="shared" si="27"/>
        <v>697.50445719453103</v>
      </c>
      <c r="T31" s="86">
        <f t="shared" si="6"/>
        <v>670.7115158827977</v>
      </c>
      <c r="U31" s="87">
        <f t="shared" si="28"/>
        <v>1368.2159730773287</v>
      </c>
      <c r="V31" s="84">
        <f t="shared" si="29"/>
        <v>0</v>
      </c>
      <c r="W31" s="85">
        <f t="shared" si="30"/>
        <v>0</v>
      </c>
      <c r="X31" s="86">
        <f t="shared" si="7"/>
        <v>0</v>
      </c>
      <c r="Y31" s="87">
        <f t="shared" si="31"/>
        <v>0</v>
      </c>
      <c r="Z31" s="101">
        <f t="shared" si="32"/>
        <v>0</v>
      </c>
      <c r="AA31" s="85">
        <f t="shared" si="33"/>
        <v>0</v>
      </c>
      <c r="AB31" s="86">
        <f t="shared" si="8"/>
        <v>0</v>
      </c>
      <c r="AC31" s="87">
        <f t="shared" si="34"/>
        <v>0</v>
      </c>
      <c r="AD31" s="132">
        <f t="shared" si="37"/>
        <v>0</v>
      </c>
      <c r="AE31" s="132">
        <f t="shared" si="9"/>
        <v>0</v>
      </c>
      <c r="AF31" s="132">
        <f t="shared" si="35"/>
        <v>0</v>
      </c>
      <c r="AG31" s="133">
        <f t="shared" si="10"/>
        <v>0</v>
      </c>
      <c r="AH31" s="124">
        <f t="shared" si="36"/>
        <v>0</v>
      </c>
      <c r="AI31" s="125">
        <f t="shared" si="11"/>
        <v>0</v>
      </c>
      <c r="AJ31" s="125">
        <v>0</v>
      </c>
      <c r="AK31" s="126">
        <f t="shared" si="12"/>
        <v>0</v>
      </c>
      <c r="AL31" s="22">
        <f t="shared" si="13"/>
        <v>690806.75375445478</v>
      </c>
      <c r="AM31" s="22">
        <f t="shared" si="1"/>
        <v>1556.5940317968655</v>
      </c>
      <c r="AN31" s="22">
        <f t="shared" si="1"/>
        <v>1765.4143595652272</v>
      </c>
      <c r="AO31" s="23">
        <f t="shared" si="1"/>
        <v>3322.0083913620929</v>
      </c>
    </row>
    <row r="32" spans="1:41" x14ac:dyDescent="0.25">
      <c r="A32" s="7">
        <v>10</v>
      </c>
      <c r="B32" s="56">
        <f t="shared" si="14"/>
        <v>228176.02215792378</v>
      </c>
      <c r="C32" s="57">
        <f t="shared" si="15"/>
        <v>538.79306712550067</v>
      </c>
      <c r="D32" s="57">
        <f t="shared" si="16"/>
        <v>237.68335641450395</v>
      </c>
      <c r="E32" s="58">
        <f t="shared" si="2"/>
        <v>776.47642354000459</v>
      </c>
      <c r="F32" s="56">
        <f t="shared" si="17"/>
        <v>231154.50189030773</v>
      </c>
      <c r="G32" s="57">
        <f t="shared" si="18"/>
        <v>322.04433775062068</v>
      </c>
      <c r="H32" s="57">
        <f t="shared" si="19"/>
        <v>855.27165699413865</v>
      </c>
      <c r="I32" s="58">
        <f t="shared" si="3"/>
        <v>1177.3159947447593</v>
      </c>
      <c r="J32" s="56">
        <f t="shared" si="20"/>
        <v>0</v>
      </c>
      <c r="K32" s="57">
        <f t="shared" si="21"/>
        <v>0</v>
      </c>
      <c r="L32" s="57">
        <f t="shared" si="22"/>
        <v>0</v>
      </c>
      <c r="M32" s="58">
        <f t="shared" si="4"/>
        <v>0</v>
      </c>
      <c r="N32" s="56">
        <f t="shared" si="23"/>
        <v>0</v>
      </c>
      <c r="O32" s="57">
        <f t="shared" si="24"/>
        <v>0</v>
      </c>
      <c r="P32" s="59">
        <f t="shared" si="25"/>
        <v>0</v>
      </c>
      <c r="Q32" s="58">
        <f t="shared" si="5"/>
        <v>0</v>
      </c>
      <c r="R32" s="84">
        <f t="shared" si="26"/>
        <v>230302.83506721715</v>
      </c>
      <c r="S32" s="85">
        <f t="shared" si="27"/>
        <v>700.69892104530106</v>
      </c>
      <c r="T32" s="86">
        <f t="shared" si="6"/>
        <v>669.79741198715658</v>
      </c>
      <c r="U32" s="87">
        <f t="shared" si="28"/>
        <v>1370.4963330324576</v>
      </c>
      <c r="V32" s="84">
        <f t="shared" si="29"/>
        <v>0</v>
      </c>
      <c r="W32" s="85">
        <f t="shared" si="30"/>
        <v>0</v>
      </c>
      <c r="X32" s="86">
        <f t="shared" si="7"/>
        <v>0</v>
      </c>
      <c r="Y32" s="87">
        <f t="shared" si="31"/>
        <v>0</v>
      </c>
      <c r="Z32" s="101">
        <f t="shared" si="32"/>
        <v>0</v>
      </c>
      <c r="AA32" s="85">
        <f t="shared" si="33"/>
        <v>0</v>
      </c>
      <c r="AB32" s="86">
        <f t="shared" si="8"/>
        <v>0</v>
      </c>
      <c r="AC32" s="87">
        <f t="shared" si="34"/>
        <v>0</v>
      </c>
      <c r="AD32" s="132">
        <f t="shared" si="37"/>
        <v>0</v>
      </c>
      <c r="AE32" s="132">
        <f t="shared" si="9"/>
        <v>0</v>
      </c>
      <c r="AF32" s="132">
        <f t="shared" si="35"/>
        <v>0</v>
      </c>
      <c r="AG32" s="133">
        <f t="shared" si="10"/>
        <v>0</v>
      </c>
      <c r="AH32" s="124">
        <f t="shared" si="36"/>
        <v>0</v>
      </c>
      <c r="AI32" s="125">
        <f t="shared" si="11"/>
        <v>0</v>
      </c>
      <c r="AJ32" s="125">
        <v>0</v>
      </c>
      <c r="AK32" s="126">
        <f t="shared" si="12"/>
        <v>0</v>
      </c>
      <c r="AL32" s="22">
        <f t="shared" si="13"/>
        <v>689633.35911544866</v>
      </c>
      <c r="AM32" s="22">
        <f t="shared" si="1"/>
        <v>1561.5363259214223</v>
      </c>
      <c r="AN32" s="22">
        <f t="shared" si="1"/>
        <v>1762.752425395799</v>
      </c>
      <c r="AO32" s="23">
        <f t="shared" si="1"/>
        <v>3324.2887513172218</v>
      </c>
    </row>
    <row r="33" spans="1:41" x14ac:dyDescent="0.25">
      <c r="A33" s="7">
        <v>11</v>
      </c>
      <c r="B33" s="56">
        <f t="shared" si="14"/>
        <v>227637.2290907983</v>
      </c>
      <c r="C33" s="57">
        <f t="shared" si="15"/>
        <v>539.3543099037563</v>
      </c>
      <c r="D33" s="57">
        <f t="shared" si="16"/>
        <v>237.12211363624823</v>
      </c>
      <c r="E33" s="58">
        <f t="shared" si="2"/>
        <v>776.47642354000459</v>
      </c>
      <c r="F33" s="56">
        <f t="shared" si="17"/>
        <v>230832.45755255711</v>
      </c>
      <c r="G33" s="57">
        <f t="shared" si="18"/>
        <v>323.23590180029794</v>
      </c>
      <c r="H33" s="57">
        <f t="shared" si="19"/>
        <v>854.0800929444614</v>
      </c>
      <c r="I33" s="58">
        <f t="shared" si="3"/>
        <v>1177.3159947447593</v>
      </c>
      <c r="J33" s="56">
        <f t="shared" si="20"/>
        <v>0</v>
      </c>
      <c r="K33" s="57">
        <f t="shared" si="21"/>
        <v>0</v>
      </c>
      <c r="L33" s="57">
        <f t="shared" si="22"/>
        <v>0</v>
      </c>
      <c r="M33" s="58">
        <f t="shared" si="4"/>
        <v>0</v>
      </c>
      <c r="N33" s="56">
        <f t="shared" si="23"/>
        <v>0</v>
      </c>
      <c r="O33" s="57">
        <f t="shared" si="24"/>
        <v>0</v>
      </c>
      <c r="P33" s="57">
        <f t="shared" si="25"/>
        <v>0</v>
      </c>
      <c r="Q33" s="58">
        <f t="shared" si="5"/>
        <v>0</v>
      </c>
      <c r="R33" s="84">
        <f t="shared" si="26"/>
        <v>229984.80637308216</v>
      </c>
      <c r="S33" s="85">
        <f t="shared" si="27"/>
        <v>703.90801505246441</v>
      </c>
      <c r="T33" s="86">
        <f t="shared" si="6"/>
        <v>668.87247853504732</v>
      </c>
      <c r="U33" s="87">
        <f t="shared" si="28"/>
        <v>1372.7804935875117</v>
      </c>
      <c r="V33" s="84">
        <f t="shared" si="29"/>
        <v>0</v>
      </c>
      <c r="W33" s="85">
        <f t="shared" si="30"/>
        <v>0</v>
      </c>
      <c r="X33" s="86">
        <f t="shared" si="7"/>
        <v>0</v>
      </c>
      <c r="Y33" s="87">
        <f t="shared" si="31"/>
        <v>0</v>
      </c>
      <c r="Z33" s="101">
        <f t="shared" si="32"/>
        <v>0</v>
      </c>
      <c r="AA33" s="85">
        <f t="shared" si="33"/>
        <v>0</v>
      </c>
      <c r="AB33" s="86">
        <f t="shared" si="8"/>
        <v>0</v>
      </c>
      <c r="AC33" s="87">
        <f t="shared" si="34"/>
        <v>0</v>
      </c>
      <c r="AD33" s="132">
        <f t="shared" si="37"/>
        <v>0</v>
      </c>
      <c r="AE33" s="132">
        <f t="shared" si="9"/>
        <v>0</v>
      </c>
      <c r="AF33" s="132">
        <f t="shared" si="35"/>
        <v>0</v>
      </c>
      <c r="AG33" s="133">
        <f t="shared" si="10"/>
        <v>0</v>
      </c>
      <c r="AH33" s="124">
        <f t="shared" si="36"/>
        <v>0</v>
      </c>
      <c r="AI33" s="125">
        <f t="shared" si="11"/>
        <v>0</v>
      </c>
      <c r="AJ33" s="125">
        <v>0</v>
      </c>
      <c r="AK33" s="126">
        <f t="shared" si="12"/>
        <v>0</v>
      </c>
      <c r="AL33" s="22">
        <f t="shared" si="13"/>
        <v>688454.49301643763</v>
      </c>
      <c r="AM33" s="22">
        <f t="shared" si="1"/>
        <v>1566.4982267565188</v>
      </c>
      <c r="AN33" s="22">
        <f t="shared" si="1"/>
        <v>1760.0746851157569</v>
      </c>
      <c r="AO33" s="23">
        <f t="shared" si="1"/>
        <v>3326.5729118722757</v>
      </c>
    </row>
    <row r="34" spans="1:41" x14ac:dyDescent="0.25">
      <c r="A34" s="7">
        <v>12</v>
      </c>
      <c r="B34" s="56">
        <f t="shared" si="14"/>
        <v>227097.87478089455</v>
      </c>
      <c r="C34" s="57">
        <f t="shared" si="15"/>
        <v>539.91613730990616</v>
      </c>
      <c r="D34" s="57">
        <f t="shared" si="16"/>
        <v>236.56028623009848</v>
      </c>
      <c r="E34" s="58">
        <f t="shared" si="2"/>
        <v>776.47642354000459</v>
      </c>
      <c r="F34" s="56">
        <f t="shared" si="17"/>
        <v>230509.22165075681</v>
      </c>
      <c r="G34" s="57">
        <f t="shared" si="18"/>
        <v>324.43187463695915</v>
      </c>
      <c r="H34" s="57">
        <f t="shared" si="19"/>
        <v>852.88412010780019</v>
      </c>
      <c r="I34" s="58">
        <f t="shared" si="3"/>
        <v>1177.3159947447593</v>
      </c>
      <c r="J34" s="56">
        <f t="shared" si="20"/>
        <v>0</v>
      </c>
      <c r="K34" s="57">
        <f t="shared" si="21"/>
        <v>0</v>
      </c>
      <c r="L34" s="57">
        <f t="shared" si="22"/>
        <v>0</v>
      </c>
      <c r="M34" s="58">
        <f t="shared" si="4"/>
        <v>0</v>
      </c>
      <c r="N34" s="56">
        <f t="shared" si="23"/>
        <v>0</v>
      </c>
      <c r="O34" s="57">
        <f t="shared" si="24"/>
        <v>0</v>
      </c>
      <c r="P34" s="57">
        <f t="shared" si="25"/>
        <v>0</v>
      </c>
      <c r="Q34" s="58">
        <f t="shared" si="5"/>
        <v>0</v>
      </c>
      <c r="R34" s="84">
        <f t="shared" si="26"/>
        <v>229663.0331886264</v>
      </c>
      <c r="S34" s="85">
        <f t="shared" si="27"/>
        <v>707.13180621990261</v>
      </c>
      <c r="T34" s="86">
        <f t="shared" si="6"/>
        <v>667.93665485692179</v>
      </c>
      <c r="U34" s="87">
        <f t="shared" si="28"/>
        <v>1375.0684610768244</v>
      </c>
      <c r="V34" s="84">
        <f t="shared" si="29"/>
        <v>0</v>
      </c>
      <c r="W34" s="85">
        <f t="shared" si="30"/>
        <v>0</v>
      </c>
      <c r="X34" s="86">
        <f t="shared" si="7"/>
        <v>0</v>
      </c>
      <c r="Y34" s="87">
        <f t="shared" si="31"/>
        <v>0</v>
      </c>
      <c r="Z34" s="101">
        <f t="shared" si="32"/>
        <v>0</v>
      </c>
      <c r="AA34" s="85">
        <f t="shared" si="33"/>
        <v>0</v>
      </c>
      <c r="AB34" s="86">
        <f t="shared" si="8"/>
        <v>0</v>
      </c>
      <c r="AC34" s="87">
        <f t="shared" si="34"/>
        <v>0</v>
      </c>
      <c r="AD34" s="132">
        <f t="shared" si="37"/>
        <v>0</v>
      </c>
      <c r="AE34" s="132">
        <f t="shared" si="9"/>
        <v>0</v>
      </c>
      <c r="AF34" s="132">
        <f t="shared" si="35"/>
        <v>0</v>
      </c>
      <c r="AG34" s="133">
        <f t="shared" si="10"/>
        <v>0</v>
      </c>
      <c r="AH34" s="124">
        <f t="shared" si="36"/>
        <v>0</v>
      </c>
      <c r="AI34" s="125">
        <f t="shared" si="11"/>
        <v>0</v>
      </c>
      <c r="AJ34" s="125">
        <v>0</v>
      </c>
      <c r="AK34" s="126">
        <f t="shared" si="12"/>
        <v>0</v>
      </c>
      <c r="AL34" s="22">
        <f t="shared" si="13"/>
        <v>687270.12962027779</v>
      </c>
      <c r="AM34" s="22">
        <f t="shared" si="1"/>
        <v>1571.4798181667679</v>
      </c>
      <c r="AN34" s="22">
        <f t="shared" si="1"/>
        <v>1757.3810611948206</v>
      </c>
      <c r="AO34" s="23">
        <f t="shared" si="1"/>
        <v>3328.8608793615886</v>
      </c>
    </row>
    <row r="35" spans="1:41" x14ac:dyDescent="0.25">
      <c r="A35" s="7">
        <v>13</v>
      </c>
      <c r="B35" s="56">
        <f t="shared" si="14"/>
        <v>226557.95864358463</v>
      </c>
      <c r="C35" s="57">
        <f t="shared" si="15"/>
        <v>540.47854995293733</v>
      </c>
      <c r="D35" s="57">
        <f t="shared" si="16"/>
        <v>235.99787358706732</v>
      </c>
      <c r="E35" s="58">
        <f t="shared" si="2"/>
        <v>776.47642354000459</v>
      </c>
      <c r="F35" s="56">
        <f t="shared" si="17"/>
        <v>230184.78977611984</v>
      </c>
      <c r="G35" s="57">
        <f t="shared" si="18"/>
        <v>325.63227257311587</v>
      </c>
      <c r="H35" s="57">
        <f t="shared" si="19"/>
        <v>851.68372217164347</v>
      </c>
      <c r="I35" s="58">
        <f t="shared" si="3"/>
        <v>1177.3159947447593</v>
      </c>
      <c r="J35" s="56">
        <f t="shared" si="20"/>
        <v>0</v>
      </c>
      <c r="K35" s="57">
        <f t="shared" si="21"/>
        <v>0</v>
      </c>
      <c r="L35" s="57">
        <f t="shared" si="22"/>
        <v>0</v>
      </c>
      <c r="M35" s="58">
        <f t="shared" si="4"/>
        <v>0</v>
      </c>
      <c r="N35" s="56">
        <f t="shared" si="23"/>
        <v>0</v>
      </c>
      <c r="O35" s="57">
        <f t="shared" si="24"/>
        <v>0</v>
      </c>
      <c r="P35" s="57">
        <f t="shared" si="25"/>
        <v>0</v>
      </c>
      <c r="Q35" s="58">
        <f t="shared" si="5"/>
        <v>0</v>
      </c>
      <c r="R35" s="84">
        <f t="shared" si="26"/>
        <v>229337.4945513772</v>
      </c>
      <c r="S35" s="85">
        <f t="shared" si="27"/>
        <v>710.37036185836382</v>
      </c>
      <c r="T35" s="86">
        <f t="shared" si="6"/>
        <v>666.98987998692201</v>
      </c>
      <c r="U35" s="87">
        <f t="shared" si="28"/>
        <v>1377.3602418452858</v>
      </c>
      <c r="V35" s="84">
        <f t="shared" si="29"/>
        <v>0</v>
      </c>
      <c r="W35" s="85">
        <f t="shared" si="30"/>
        <v>0</v>
      </c>
      <c r="X35" s="86">
        <f t="shared" si="7"/>
        <v>0</v>
      </c>
      <c r="Y35" s="87">
        <f t="shared" si="31"/>
        <v>0</v>
      </c>
      <c r="Z35" s="101">
        <f t="shared" si="32"/>
        <v>0</v>
      </c>
      <c r="AA35" s="85">
        <f t="shared" si="33"/>
        <v>0</v>
      </c>
      <c r="AB35" s="86">
        <f t="shared" si="8"/>
        <v>0</v>
      </c>
      <c r="AC35" s="87">
        <f t="shared" si="34"/>
        <v>0</v>
      </c>
      <c r="AD35" s="132">
        <f t="shared" si="37"/>
        <v>0</v>
      </c>
      <c r="AE35" s="132">
        <f t="shared" si="9"/>
        <v>0</v>
      </c>
      <c r="AF35" s="132">
        <f t="shared" si="35"/>
        <v>0</v>
      </c>
      <c r="AG35" s="133">
        <f t="shared" si="10"/>
        <v>0</v>
      </c>
      <c r="AH35" s="124">
        <f t="shared" si="36"/>
        <v>0</v>
      </c>
      <c r="AI35" s="125">
        <f t="shared" si="11"/>
        <v>0</v>
      </c>
      <c r="AJ35" s="125">
        <v>0</v>
      </c>
      <c r="AK35" s="126">
        <f t="shared" si="12"/>
        <v>0</v>
      </c>
      <c r="AL35" s="22">
        <f t="shared" si="13"/>
        <v>686080.24297108175</v>
      </c>
      <c r="AM35" s="22">
        <f t="shared" si="1"/>
        <v>1576.481184384417</v>
      </c>
      <c r="AN35" s="22">
        <f t="shared" si="1"/>
        <v>1754.6714757456327</v>
      </c>
      <c r="AO35" s="23">
        <f t="shared" si="1"/>
        <v>3331.1526601300498</v>
      </c>
    </row>
    <row r="36" spans="1:41" x14ac:dyDescent="0.25">
      <c r="A36" s="7">
        <v>14</v>
      </c>
      <c r="B36" s="56">
        <f t="shared" si="14"/>
        <v>226017.48009363169</v>
      </c>
      <c r="C36" s="57">
        <f t="shared" si="15"/>
        <v>541.04154844247159</v>
      </c>
      <c r="D36" s="57">
        <f t="shared" si="16"/>
        <v>235.43487509753299</v>
      </c>
      <c r="E36" s="58">
        <f t="shared" si="2"/>
        <v>776.47642354000459</v>
      </c>
      <c r="F36" s="56">
        <f t="shared" si="17"/>
        <v>229859.15750354671</v>
      </c>
      <c r="G36" s="57">
        <f t="shared" si="18"/>
        <v>326.83711198163644</v>
      </c>
      <c r="H36" s="57">
        <f t="shared" si="19"/>
        <v>850.4788827631229</v>
      </c>
      <c r="I36" s="58">
        <f t="shared" si="3"/>
        <v>1177.3159947447593</v>
      </c>
      <c r="J36" s="56">
        <f t="shared" si="20"/>
        <v>0</v>
      </c>
      <c r="K36" s="57">
        <f t="shared" si="21"/>
        <v>0</v>
      </c>
      <c r="L36" s="57">
        <f t="shared" si="22"/>
        <v>0</v>
      </c>
      <c r="M36" s="58">
        <f t="shared" si="4"/>
        <v>0</v>
      </c>
      <c r="N36" s="56">
        <f t="shared" si="23"/>
        <v>0</v>
      </c>
      <c r="O36" s="57">
        <f t="shared" si="24"/>
        <v>0</v>
      </c>
      <c r="P36" s="57">
        <f t="shared" si="25"/>
        <v>0</v>
      </c>
      <c r="Q36" s="58">
        <f t="shared" si="5"/>
        <v>0</v>
      </c>
      <c r="R36" s="84">
        <f t="shared" si="26"/>
        <v>229008.16939650135</v>
      </c>
      <c r="S36" s="85">
        <f t="shared" si="27"/>
        <v>713.62374958686985</v>
      </c>
      <c r="T36" s="86">
        <f t="shared" si="6"/>
        <v>666.03209266149145</v>
      </c>
      <c r="U36" s="87">
        <f t="shared" si="28"/>
        <v>1379.6558422483613</v>
      </c>
      <c r="V36" s="84">
        <f t="shared" si="29"/>
        <v>0</v>
      </c>
      <c r="W36" s="85">
        <f t="shared" si="30"/>
        <v>0</v>
      </c>
      <c r="X36" s="86">
        <f t="shared" si="7"/>
        <v>0</v>
      </c>
      <c r="Y36" s="87">
        <f t="shared" si="31"/>
        <v>0</v>
      </c>
      <c r="Z36" s="101">
        <f t="shared" si="32"/>
        <v>0</v>
      </c>
      <c r="AA36" s="85">
        <f t="shared" si="33"/>
        <v>0</v>
      </c>
      <c r="AB36" s="86">
        <f t="shared" si="8"/>
        <v>0</v>
      </c>
      <c r="AC36" s="87">
        <f t="shared" si="34"/>
        <v>0</v>
      </c>
      <c r="AD36" s="132">
        <f t="shared" si="37"/>
        <v>0</v>
      </c>
      <c r="AE36" s="132">
        <f t="shared" si="9"/>
        <v>0</v>
      </c>
      <c r="AF36" s="132">
        <f t="shared" si="35"/>
        <v>0</v>
      </c>
      <c r="AG36" s="133">
        <f t="shared" si="10"/>
        <v>0</v>
      </c>
      <c r="AH36" s="124">
        <f t="shared" si="36"/>
        <v>0</v>
      </c>
      <c r="AI36" s="125">
        <f t="shared" si="11"/>
        <v>0</v>
      </c>
      <c r="AJ36" s="125">
        <v>0</v>
      </c>
      <c r="AK36" s="126">
        <f t="shared" si="12"/>
        <v>0</v>
      </c>
      <c r="AL36" s="22">
        <f t="shared" si="13"/>
        <v>684884.80699367973</v>
      </c>
      <c r="AM36" s="22">
        <f t="shared" si="1"/>
        <v>1581.5024100109779</v>
      </c>
      <c r="AN36" s="22">
        <f t="shared" si="1"/>
        <v>1751.9458505221473</v>
      </c>
      <c r="AO36" s="23">
        <f t="shared" si="1"/>
        <v>3333.448260533125</v>
      </c>
    </row>
    <row r="37" spans="1:41" x14ac:dyDescent="0.25">
      <c r="A37" s="7">
        <v>15</v>
      </c>
      <c r="B37" s="56">
        <f t="shared" si="14"/>
        <v>225476.43854518922</v>
      </c>
      <c r="C37" s="57">
        <f t="shared" si="15"/>
        <v>541.60513338876581</v>
      </c>
      <c r="D37" s="57">
        <f t="shared" si="16"/>
        <v>234.87129015123875</v>
      </c>
      <c r="E37" s="58">
        <f t="shared" si="2"/>
        <v>776.47642354000459</v>
      </c>
      <c r="F37" s="56">
        <f t="shared" si="17"/>
        <v>229532.32039156507</v>
      </c>
      <c r="G37" s="57">
        <f t="shared" si="18"/>
        <v>328.0464092959686</v>
      </c>
      <c r="H37" s="57">
        <f t="shared" si="19"/>
        <v>849.26958544879074</v>
      </c>
      <c r="I37" s="58">
        <f t="shared" si="3"/>
        <v>1177.3159947447593</v>
      </c>
      <c r="J37" s="56">
        <f t="shared" si="20"/>
        <v>0</v>
      </c>
      <c r="K37" s="57">
        <f t="shared" si="21"/>
        <v>0</v>
      </c>
      <c r="L37" s="57">
        <f t="shared" si="22"/>
        <v>0</v>
      </c>
      <c r="M37" s="58">
        <f t="shared" si="4"/>
        <v>0</v>
      </c>
      <c r="N37" s="56">
        <f t="shared" si="23"/>
        <v>0</v>
      </c>
      <c r="O37" s="57">
        <f t="shared" si="24"/>
        <v>0</v>
      </c>
      <c r="P37" s="57">
        <f t="shared" si="25"/>
        <v>0</v>
      </c>
      <c r="Q37" s="58">
        <f t="shared" si="5"/>
        <v>0</v>
      </c>
      <c r="R37" s="84">
        <f t="shared" si="26"/>
        <v>228675.03655632603</v>
      </c>
      <c r="S37" s="85">
        <f t="shared" si="27"/>
        <v>716.89203733412694</v>
      </c>
      <c r="T37" s="86">
        <f t="shared" si="6"/>
        <v>665.0632313179816</v>
      </c>
      <c r="U37" s="87">
        <f t="shared" si="28"/>
        <v>1381.9552686521085</v>
      </c>
      <c r="V37" s="84">
        <f t="shared" si="29"/>
        <v>0</v>
      </c>
      <c r="W37" s="85">
        <f t="shared" si="30"/>
        <v>0</v>
      </c>
      <c r="X37" s="86">
        <f t="shared" si="7"/>
        <v>0</v>
      </c>
      <c r="Y37" s="87">
        <f t="shared" si="31"/>
        <v>0</v>
      </c>
      <c r="Z37" s="101">
        <f t="shared" si="32"/>
        <v>0</v>
      </c>
      <c r="AA37" s="85">
        <f t="shared" si="33"/>
        <v>0</v>
      </c>
      <c r="AB37" s="86">
        <f t="shared" si="8"/>
        <v>0</v>
      </c>
      <c r="AC37" s="87">
        <f t="shared" si="34"/>
        <v>0</v>
      </c>
      <c r="AD37" s="132">
        <f t="shared" si="37"/>
        <v>0</v>
      </c>
      <c r="AE37" s="132">
        <f t="shared" si="9"/>
        <v>0</v>
      </c>
      <c r="AF37" s="132">
        <f t="shared" si="35"/>
        <v>0</v>
      </c>
      <c r="AG37" s="133">
        <f t="shared" si="10"/>
        <v>0</v>
      </c>
      <c r="AH37" s="124">
        <f t="shared" si="36"/>
        <v>0</v>
      </c>
      <c r="AI37" s="125">
        <f t="shared" si="11"/>
        <v>0</v>
      </c>
      <c r="AJ37" s="125">
        <v>0</v>
      </c>
      <c r="AK37" s="126">
        <f t="shared" si="12"/>
        <v>0</v>
      </c>
      <c r="AL37" s="22">
        <f t="shared" si="13"/>
        <v>683683.79549308028</v>
      </c>
      <c r="AM37" s="22">
        <f t="shared" si="1"/>
        <v>1586.5435800188613</v>
      </c>
      <c r="AN37" s="22">
        <f t="shared" si="1"/>
        <v>1749.2041069180109</v>
      </c>
      <c r="AO37" s="23">
        <f t="shared" si="1"/>
        <v>3335.7476869368725</v>
      </c>
    </row>
    <row r="38" spans="1:41" x14ac:dyDescent="0.25">
      <c r="A38" s="7">
        <v>16</v>
      </c>
      <c r="B38" s="56">
        <f t="shared" si="14"/>
        <v>224934.83341180044</v>
      </c>
      <c r="C38" s="57">
        <f t="shared" si="15"/>
        <v>542.16930540271244</v>
      </c>
      <c r="D38" s="57">
        <f t="shared" si="16"/>
        <v>234.30711813729212</v>
      </c>
      <c r="E38" s="58">
        <f t="shared" si="2"/>
        <v>776.47642354000459</v>
      </c>
      <c r="F38" s="56">
        <f t="shared" si="17"/>
        <v>229204.27398226911</v>
      </c>
      <c r="G38" s="57">
        <f t="shared" si="18"/>
        <v>329.26018101036357</v>
      </c>
      <c r="H38" s="57">
        <f t="shared" si="19"/>
        <v>848.05581373439577</v>
      </c>
      <c r="I38" s="58">
        <f t="shared" si="3"/>
        <v>1177.3159947447593</v>
      </c>
      <c r="J38" s="56">
        <f t="shared" si="20"/>
        <v>0</v>
      </c>
      <c r="K38" s="57">
        <f t="shared" si="21"/>
        <v>0</v>
      </c>
      <c r="L38" s="57">
        <f t="shared" si="22"/>
        <v>0</v>
      </c>
      <c r="M38" s="58">
        <f t="shared" si="4"/>
        <v>0</v>
      </c>
      <c r="N38" s="56">
        <f t="shared" si="23"/>
        <v>0</v>
      </c>
      <c r="O38" s="57">
        <f t="shared" si="24"/>
        <v>0</v>
      </c>
      <c r="P38" s="57">
        <f t="shared" si="25"/>
        <v>0</v>
      </c>
      <c r="Q38" s="58">
        <f t="shared" si="5"/>
        <v>0</v>
      </c>
      <c r="R38" s="84">
        <f t="shared" si="26"/>
        <v>228338.07475985689</v>
      </c>
      <c r="S38" s="85">
        <f t="shared" si="27"/>
        <v>720.17529333994503</v>
      </c>
      <c r="T38" s="86">
        <f t="shared" si="6"/>
        <v>664.08323409325044</v>
      </c>
      <c r="U38" s="87">
        <f t="shared" si="28"/>
        <v>1384.2585274331955</v>
      </c>
      <c r="V38" s="84">
        <f t="shared" si="29"/>
        <v>0</v>
      </c>
      <c r="W38" s="85">
        <f t="shared" si="30"/>
        <v>0</v>
      </c>
      <c r="X38" s="86">
        <f t="shared" si="7"/>
        <v>0</v>
      </c>
      <c r="Y38" s="87">
        <f t="shared" si="31"/>
        <v>0</v>
      </c>
      <c r="Z38" s="101">
        <f t="shared" si="32"/>
        <v>0</v>
      </c>
      <c r="AA38" s="85">
        <f t="shared" si="33"/>
        <v>0</v>
      </c>
      <c r="AB38" s="86">
        <f t="shared" si="8"/>
        <v>0</v>
      </c>
      <c r="AC38" s="87">
        <f t="shared" si="34"/>
        <v>0</v>
      </c>
      <c r="AD38" s="132">
        <f t="shared" si="37"/>
        <v>0</v>
      </c>
      <c r="AE38" s="132">
        <f t="shared" si="9"/>
        <v>0</v>
      </c>
      <c r="AF38" s="132">
        <f t="shared" si="35"/>
        <v>0</v>
      </c>
      <c r="AG38" s="133">
        <f t="shared" si="10"/>
        <v>0</v>
      </c>
      <c r="AH38" s="124">
        <f t="shared" si="36"/>
        <v>0</v>
      </c>
      <c r="AI38" s="125">
        <f t="shared" si="11"/>
        <v>0</v>
      </c>
      <c r="AJ38" s="125">
        <v>0</v>
      </c>
      <c r="AK38" s="126">
        <f t="shared" si="12"/>
        <v>0</v>
      </c>
      <c r="AL38" s="22">
        <f t="shared" si="13"/>
        <v>682477.18215392646</v>
      </c>
      <c r="AM38" s="22">
        <f t="shared" si="1"/>
        <v>1591.6047797530209</v>
      </c>
      <c r="AN38" s="22">
        <f t="shared" si="1"/>
        <v>1746.4461659649382</v>
      </c>
      <c r="AO38" s="23">
        <f t="shared" si="1"/>
        <v>3338.0509457179596</v>
      </c>
    </row>
    <row r="39" spans="1:41" x14ac:dyDescent="0.25">
      <c r="A39" s="7">
        <v>17</v>
      </c>
      <c r="B39" s="56">
        <f t="shared" si="14"/>
        <v>224392.66410639774</v>
      </c>
      <c r="C39" s="57">
        <f t="shared" si="15"/>
        <v>542.73406509584026</v>
      </c>
      <c r="D39" s="57">
        <f t="shared" si="16"/>
        <v>233.74235844416432</v>
      </c>
      <c r="E39" s="58">
        <f t="shared" si="2"/>
        <v>776.47642354000459</v>
      </c>
      <c r="F39" s="56">
        <f t="shared" si="17"/>
        <v>228875.01380125876</v>
      </c>
      <c r="G39" s="57">
        <f t="shared" si="18"/>
        <v>330.47844368010192</v>
      </c>
      <c r="H39" s="57">
        <f t="shared" si="19"/>
        <v>846.83755106465742</v>
      </c>
      <c r="I39" s="58">
        <f t="shared" si="3"/>
        <v>1177.3159947447593</v>
      </c>
      <c r="J39" s="56">
        <f t="shared" si="20"/>
        <v>0</v>
      </c>
      <c r="K39" s="57">
        <f t="shared" si="21"/>
        <v>0</v>
      </c>
      <c r="L39" s="57">
        <f t="shared" si="22"/>
        <v>0</v>
      </c>
      <c r="M39" s="58">
        <f t="shared" si="4"/>
        <v>0</v>
      </c>
      <c r="N39" s="56">
        <f t="shared" si="23"/>
        <v>0</v>
      </c>
      <c r="O39" s="57">
        <f t="shared" si="24"/>
        <v>0</v>
      </c>
      <c r="P39" s="57">
        <f t="shared" si="25"/>
        <v>0</v>
      </c>
      <c r="Q39" s="58">
        <f t="shared" si="5"/>
        <v>0</v>
      </c>
      <c r="R39" s="84">
        <f t="shared" si="26"/>
        <v>227997.26263229447</v>
      </c>
      <c r="S39" s="85">
        <f t="shared" si="27"/>
        <v>723.47358615666099</v>
      </c>
      <c r="T39" s="86">
        <f t="shared" si="6"/>
        <v>663.09203882225643</v>
      </c>
      <c r="U39" s="87">
        <f t="shared" si="28"/>
        <v>1386.5656249789174</v>
      </c>
      <c r="V39" s="84">
        <f t="shared" si="29"/>
        <v>0</v>
      </c>
      <c r="W39" s="85">
        <f t="shared" si="30"/>
        <v>0</v>
      </c>
      <c r="X39" s="86">
        <f t="shared" si="7"/>
        <v>0</v>
      </c>
      <c r="Y39" s="87">
        <f t="shared" si="31"/>
        <v>0</v>
      </c>
      <c r="Z39" s="101">
        <f t="shared" si="32"/>
        <v>0</v>
      </c>
      <c r="AA39" s="85">
        <f t="shared" si="33"/>
        <v>0</v>
      </c>
      <c r="AB39" s="86">
        <f t="shared" si="8"/>
        <v>0</v>
      </c>
      <c r="AC39" s="87">
        <f t="shared" si="34"/>
        <v>0</v>
      </c>
      <c r="AD39" s="132">
        <f t="shared" si="37"/>
        <v>0</v>
      </c>
      <c r="AE39" s="132">
        <f t="shared" si="9"/>
        <v>0</v>
      </c>
      <c r="AF39" s="132">
        <f t="shared" si="35"/>
        <v>0</v>
      </c>
      <c r="AG39" s="133">
        <f t="shared" si="10"/>
        <v>0</v>
      </c>
      <c r="AH39" s="124">
        <f t="shared" si="36"/>
        <v>0</v>
      </c>
      <c r="AI39" s="125">
        <f t="shared" si="11"/>
        <v>0</v>
      </c>
      <c r="AJ39" s="125">
        <v>0</v>
      </c>
      <c r="AK39" s="126">
        <f t="shared" si="12"/>
        <v>0</v>
      </c>
      <c r="AL39" s="22">
        <f t="shared" si="13"/>
        <v>681264.94053995097</v>
      </c>
      <c r="AM39" s="22">
        <f t="shared" si="13"/>
        <v>1596.6860949326033</v>
      </c>
      <c r="AN39" s="22">
        <f t="shared" si="13"/>
        <v>1743.6719483310783</v>
      </c>
      <c r="AO39" s="23">
        <f t="shared" si="13"/>
        <v>3340.3580432636813</v>
      </c>
    </row>
    <row r="40" spans="1:41" x14ac:dyDescent="0.25">
      <c r="A40" s="7">
        <v>18</v>
      </c>
      <c r="B40" s="56">
        <f t="shared" si="14"/>
        <v>223849.93004130191</v>
      </c>
      <c r="C40" s="57">
        <f t="shared" si="15"/>
        <v>543.29941308031516</v>
      </c>
      <c r="D40" s="57">
        <f t="shared" si="16"/>
        <v>233.17701045968948</v>
      </c>
      <c r="E40" s="58">
        <f t="shared" si="2"/>
        <v>776.47642354000459</v>
      </c>
      <c r="F40" s="56">
        <f t="shared" si="17"/>
        <v>228544.53535757866</v>
      </c>
      <c r="G40" s="57">
        <f t="shared" si="18"/>
        <v>331.70121392171825</v>
      </c>
      <c r="H40" s="57">
        <f t="shared" si="19"/>
        <v>845.61478082304109</v>
      </c>
      <c r="I40" s="58">
        <f t="shared" si="3"/>
        <v>1177.3159947447593</v>
      </c>
      <c r="J40" s="56">
        <f t="shared" si="20"/>
        <v>0</v>
      </c>
      <c r="K40" s="57">
        <f t="shared" si="21"/>
        <v>0</v>
      </c>
      <c r="L40" s="57">
        <f t="shared" si="22"/>
        <v>0</v>
      </c>
      <c r="M40" s="58">
        <f t="shared" si="4"/>
        <v>0</v>
      </c>
      <c r="N40" s="56">
        <f t="shared" si="23"/>
        <v>0</v>
      </c>
      <c r="O40" s="57">
        <f t="shared" si="24"/>
        <v>0</v>
      </c>
      <c r="P40" s="57">
        <f t="shared" si="25"/>
        <v>0</v>
      </c>
      <c r="Q40" s="58">
        <f t="shared" si="5"/>
        <v>0</v>
      </c>
      <c r="R40" s="84">
        <f t="shared" si="26"/>
        <v>227652.57869454802</v>
      </c>
      <c r="S40" s="85">
        <f t="shared" si="27"/>
        <v>726.78698465057175</v>
      </c>
      <c r="T40" s="86">
        <f t="shared" si="6"/>
        <v>662.08958303664383</v>
      </c>
      <c r="U40" s="87">
        <f t="shared" si="28"/>
        <v>1388.8765676872156</v>
      </c>
      <c r="V40" s="84">
        <f t="shared" si="29"/>
        <v>0</v>
      </c>
      <c r="W40" s="85">
        <f t="shared" si="30"/>
        <v>0</v>
      </c>
      <c r="X40" s="86">
        <f t="shared" si="7"/>
        <v>0</v>
      </c>
      <c r="Y40" s="87">
        <f t="shared" si="31"/>
        <v>0</v>
      </c>
      <c r="Z40" s="101">
        <f t="shared" si="32"/>
        <v>0</v>
      </c>
      <c r="AA40" s="85">
        <f t="shared" si="33"/>
        <v>0</v>
      </c>
      <c r="AB40" s="86">
        <f t="shared" si="8"/>
        <v>0</v>
      </c>
      <c r="AC40" s="87">
        <f t="shared" si="34"/>
        <v>0</v>
      </c>
      <c r="AD40" s="132">
        <f t="shared" si="37"/>
        <v>0</v>
      </c>
      <c r="AE40" s="132">
        <f t="shared" si="9"/>
        <v>0</v>
      </c>
      <c r="AF40" s="132">
        <f t="shared" si="35"/>
        <v>0</v>
      </c>
      <c r="AG40" s="133">
        <f t="shared" si="10"/>
        <v>0</v>
      </c>
      <c r="AH40" s="124">
        <f t="shared" si="36"/>
        <v>0</v>
      </c>
      <c r="AI40" s="125">
        <f t="shared" si="11"/>
        <v>0</v>
      </c>
      <c r="AJ40" s="125">
        <v>0</v>
      </c>
      <c r="AK40" s="126">
        <f t="shared" si="12"/>
        <v>0</v>
      </c>
      <c r="AL40" s="22">
        <f t="shared" si="13"/>
        <v>680047.04409342853</v>
      </c>
      <c r="AM40" s="22">
        <f t="shared" si="13"/>
        <v>1601.7876116526052</v>
      </c>
      <c r="AN40" s="22">
        <f t="shared" si="13"/>
        <v>1740.8813743193746</v>
      </c>
      <c r="AO40" s="23">
        <f t="shared" si="13"/>
        <v>3342.6689859719795</v>
      </c>
    </row>
    <row r="41" spans="1:41" x14ac:dyDescent="0.25">
      <c r="A41" s="7">
        <v>19</v>
      </c>
      <c r="B41" s="56">
        <f t="shared" si="14"/>
        <v>223306.63062822158</v>
      </c>
      <c r="C41" s="57">
        <f t="shared" si="15"/>
        <v>543.86534996894045</v>
      </c>
      <c r="D41" s="57">
        <f t="shared" si="16"/>
        <v>232.61107357106414</v>
      </c>
      <c r="E41" s="58">
        <f t="shared" si="2"/>
        <v>776.47642354000459</v>
      </c>
      <c r="F41" s="56">
        <f t="shared" si="17"/>
        <v>228212.83414365695</v>
      </c>
      <c r="G41" s="57">
        <f t="shared" si="18"/>
        <v>332.92850841322854</v>
      </c>
      <c r="H41" s="57">
        <f t="shared" si="19"/>
        <v>844.38748633153079</v>
      </c>
      <c r="I41" s="58">
        <f t="shared" si="3"/>
        <v>1177.3159947447593</v>
      </c>
      <c r="J41" s="56">
        <f t="shared" si="20"/>
        <v>0</v>
      </c>
      <c r="K41" s="57">
        <f t="shared" si="21"/>
        <v>0</v>
      </c>
      <c r="L41" s="57">
        <f t="shared" si="22"/>
        <v>0</v>
      </c>
      <c r="M41" s="58">
        <f t="shared" si="4"/>
        <v>0</v>
      </c>
      <c r="N41" s="56">
        <f t="shared" si="23"/>
        <v>0</v>
      </c>
      <c r="O41" s="57">
        <f t="shared" si="24"/>
        <v>0</v>
      </c>
      <c r="P41" s="57">
        <f t="shared" si="25"/>
        <v>0</v>
      </c>
      <c r="Q41" s="58">
        <f t="shared" si="5"/>
        <v>0</v>
      </c>
      <c r="R41" s="84">
        <f t="shared" si="26"/>
        <v>227304.00136274731</v>
      </c>
      <c r="S41" s="85">
        <f t="shared" si="27"/>
        <v>730.11555800337089</v>
      </c>
      <c r="T41" s="86">
        <f t="shared" si="6"/>
        <v>661.07580396332344</v>
      </c>
      <c r="U41" s="87">
        <f t="shared" si="28"/>
        <v>1391.1913619666943</v>
      </c>
      <c r="V41" s="84">
        <f t="shared" si="29"/>
        <v>0</v>
      </c>
      <c r="W41" s="85">
        <f t="shared" si="30"/>
        <v>0</v>
      </c>
      <c r="X41" s="86">
        <f t="shared" si="7"/>
        <v>0</v>
      </c>
      <c r="Y41" s="87">
        <f t="shared" si="31"/>
        <v>0</v>
      </c>
      <c r="Z41" s="101">
        <f t="shared" si="32"/>
        <v>0</v>
      </c>
      <c r="AA41" s="85">
        <f t="shared" si="33"/>
        <v>0</v>
      </c>
      <c r="AB41" s="86">
        <f t="shared" si="8"/>
        <v>0</v>
      </c>
      <c r="AC41" s="87">
        <f t="shared" si="34"/>
        <v>0</v>
      </c>
      <c r="AD41" s="132">
        <f t="shared" si="37"/>
        <v>0</v>
      </c>
      <c r="AE41" s="132">
        <f t="shared" si="9"/>
        <v>0</v>
      </c>
      <c r="AF41" s="132">
        <f t="shared" si="35"/>
        <v>0</v>
      </c>
      <c r="AG41" s="133">
        <f t="shared" si="10"/>
        <v>0</v>
      </c>
      <c r="AH41" s="124">
        <f t="shared" si="36"/>
        <v>0</v>
      </c>
      <c r="AI41" s="125">
        <f t="shared" si="11"/>
        <v>0</v>
      </c>
      <c r="AJ41" s="125">
        <v>0</v>
      </c>
      <c r="AK41" s="126">
        <f t="shared" si="12"/>
        <v>0</v>
      </c>
      <c r="AL41" s="22">
        <f t="shared" si="13"/>
        <v>678823.46613462584</v>
      </c>
      <c r="AM41" s="22">
        <f t="shared" si="13"/>
        <v>1606.9094163855398</v>
      </c>
      <c r="AN41" s="22">
        <f t="shared" si="13"/>
        <v>1738.0743638659183</v>
      </c>
      <c r="AO41" s="23">
        <f t="shared" si="13"/>
        <v>3344.9837802514585</v>
      </c>
    </row>
    <row r="42" spans="1:41" x14ac:dyDescent="0.25">
      <c r="A42" s="7">
        <v>20</v>
      </c>
      <c r="B42" s="56">
        <f t="shared" si="14"/>
        <v>222762.76527825263</v>
      </c>
      <c r="C42" s="57">
        <f t="shared" si="15"/>
        <v>544.43187637515814</v>
      </c>
      <c r="D42" s="57">
        <f t="shared" si="16"/>
        <v>232.04454716484648</v>
      </c>
      <c r="E42" s="58">
        <f t="shared" si="2"/>
        <v>776.47642354000459</v>
      </c>
      <c r="F42" s="56">
        <f t="shared" si="17"/>
        <v>227879.90563524372</v>
      </c>
      <c r="G42" s="57">
        <f t="shared" si="18"/>
        <v>334.16034389435754</v>
      </c>
      <c r="H42" s="57">
        <f t="shared" si="19"/>
        <v>843.1556508504018</v>
      </c>
      <c r="I42" s="58">
        <f t="shared" si="3"/>
        <v>1177.3159947447593</v>
      </c>
      <c r="J42" s="56">
        <f t="shared" si="20"/>
        <v>0</v>
      </c>
      <c r="K42" s="57">
        <f t="shared" si="21"/>
        <v>0</v>
      </c>
      <c r="L42" s="57">
        <f t="shared" si="22"/>
        <v>0</v>
      </c>
      <c r="M42" s="58">
        <f t="shared" si="4"/>
        <v>0</v>
      </c>
      <c r="N42" s="56">
        <f t="shared" si="23"/>
        <v>0</v>
      </c>
      <c r="O42" s="57">
        <f t="shared" si="24"/>
        <v>0</v>
      </c>
      <c r="P42" s="57">
        <f t="shared" si="25"/>
        <v>0</v>
      </c>
      <c r="Q42" s="58">
        <f t="shared" si="5"/>
        <v>0</v>
      </c>
      <c r="R42" s="84">
        <f t="shared" si="26"/>
        <v>226951.50894775186</v>
      </c>
      <c r="S42" s="85">
        <f t="shared" si="27"/>
        <v>733.45937571359389</v>
      </c>
      <c r="T42" s="86">
        <f t="shared" si="6"/>
        <v>660.050638523045</v>
      </c>
      <c r="U42" s="87">
        <f t="shared" si="28"/>
        <v>1393.5100142366389</v>
      </c>
      <c r="V42" s="84">
        <f t="shared" si="29"/>
        <v>0</v>
      </c>
      <c r="W42" s="85">
        <f t="shared" si="30"/>
        <v>0</v>
      </c>
      <c r="X42" s="86">
        <f t="shared" si="7"/>
        <v>0</v>
      </c>
      <c r="Y42" s="87">
        <f t="shared" si="31"/>
        <v>0</v>
      </c>
      <c r="Z42" s="101">
        <f t="shared" si="32"/>
        <v>0</v>
      </c>
      <c r="AA42" s="85">
        <f t="shared" si="33"/>
        <v>0</v>
      </c>
      <c r="AB42" s="86">
        <f t="shared" si="8"/>
        <v>0</v>
      </c>
      <c r="AC42" s="87">
        <f t="shared" si="34"/>
        <v>0</v>
      </c>
      <c r="AD42" s="132">
        <f t="shared" si="37"/>
        <v>0</v>
      </c>
      <c r="AE42" s="132">
        <f t="shared" si="9"/>
        <v>0</v>
      </c>
      <c r="AF42" s="132">
        <f t="shared" si="35"/>
        <v>0</v>
      </c>
      <c r="AG42" s="133">
        <f t="shared" si="10"/>
        <v>0</v>
      </c>
      <c r="AH42" s="124">
        <f t="shared" si="36"/>
        <v>0</v>
      </c>
      <c r="AI42" s="125">
        <f t="shared" si="11"/>
        <v>0</v>
      </c>
      <c r="AJ42" s="125">
        <v>0</v>
      </c>
      <c r="AK42" s="126">
        <f t="shared" si="12"/>
        <v>0</v>
      </c>
      <c r="AL42" s="22">
        <f t="shared" si="13"/>
        <v>677594.17986124824</v>
      </c>
      <c r="AM42" s="22">
        <f t="shared" si="13"/>
        <v>1612.0515959831096</v>
      </c>
      <c r="AN42" s="22">
        <f t="shared" si="13"/>
        <v>1735.2508365382932</v>
      </c>
      <c r="AO42" s="23">
        <f t="shared" si="13"/>
        <v>3347.3024325214028</v>
      </c>
    </row>
    <row r="43" spans="1:41" x14ac:dyDescent="0.25">
      <c r="A43" s="7">
        <v>21</v>
      </c>
      <c r="B43" s="56">
        <f t="shared" si="14"/>
        <v>222218.33340187746</v>
      </c>
      <c r="C43" s="57">
        <f t="shared" si="15"/>
        <v>544.99899291304894</v>
      </c>
      <c r="D43" s="57">
        <f t="shared" si="16"/>
        <v>231.47743062695568</v>
      </c>
      <c r="E43" s="58">
        <f t="shared" si="2"/>
        <v>776.47642354000459</v>
      </c>
      <c r="F43" s="56">
        <f t="shared" si="17"/>
        <v>227545.74529134936</v>
      </c>
      <c r="G43" s="57">
        <f t="shared" si="18"/>
        <v>335.39673716676668</v>
      </c>
      <c r="H43" s="57">
        <f t="shared" si="19"/>
        <v>841.91925757799265</v>
      </c>
      <c r="I43" s="58">
        <f t="shared" si="3"/>
        <v>1177.3159947447593</v>
      </c>
      <c r="J43" s="56">
        <f t="shared" si="20"/>
        <v>0</v>
      </c>
      <c r="K43" s="57">
        <f t="shared" si="21"/>
        <v>0</v>
      </c>
      <c r="L43" s="57">
        <f t="shared" si="22"/>
        <v>0</v>
      </c>
      <c r="M43" s="58">
        <f t="shared" si="4"/>
        <v>0</v>
      </c>
      <c r="N43" s="56">
        <f t="shared" si="23"/>
        <v>0</v>
      </c>
      <c r="O43" s="57">
        <f t="shared" si="24"/>
        <v>0</v>
      </c>
      <c r="P43" s="57">
        <f t="shared" si="25"/>
        <v>0</v>
      </c>
      <c r="Q43" s="58">
        <f t="shared" si="5"/>
        <v>0</v>
      </c>
      <c r="R43" s="84">
        <f t="shared" si="26"/>
        <v>226595.07965465833</v>
      </c>
      <c r="S43" s="85">
        <f t="shared" si="27"/>
        <v>736.81850759806866</v>
      </c>
      <c r="T43" s="86">
        <f t="shared" si="6"/>
        <v>659.01402332896464</v>
      </c>
      <c r="U43" s="87">
        <f t="shared" si="28"/>
        <v>1395.8325309270333</v>
      </c>
      <c r="V43" s="84">
        <f t="shared" si="29"/>
        <v>0</v>
      </c>
      <c r="W43" s="85">
        <f t="shared" si="30"/>
        <v>0</v>
      </c>
      <c r="X43" s="86">
        <f t="shared" si="7"/>
        <v>0</v>
      </c>
      <c r="Y43" s="87">
        <f t="shared" si="31"/>
        <v>0</v>
      </c>
      <c r="Z43" s="101">
        <f t="shared" si="32"/>
        <v>0</v>
      </c>
      <c r="AA43" s="85">
        <f t="shared" si="33"/>
        <v>0</v>
      </c>
      <c r="AB43" s="86">
        <f t="shared" si="8"/>
        <v>0</v>
      </c>
      <c r="AC43" s="87">
        <f t="shared" si="34"/>
        <v>0</v>
      </c>
      <c r="AD43" s="132">
        <f t="shared" si="37"/>
        <v>0</v>
      </c>
      <c r="AE43" s="132">
        <f t="shared" si="9"/>
        <v>0</v>
      </c>
      <c r="AF43" s="132">
        <f t="shared" si="35"/>
        <v>0</v>
      </c>
      <c r="AG43" s="133">
        <f t="shared" si="10"/>
        <v>0</v>
      </c>
      <c r="AH43" s="124">
        <f t="shared" si="36"/>
        <v>0</v>
      </c>
      <c r="AI43" s="125">
        <f t="shared" si="11"/>
        <v>0</v>
      </c>
      <c r="AJ43" s="125">
        <v>0</v>
      </c>
      <c r="AK43" s="126">
        <f t="shared" si="12"/>
        <v>0</v>
      </c>
      <c r="AL43" s="22">
        <f t="shared" si="13"/>
        <v>676359.15834788512</v>
      </c>
      <c r="AM43" s="22">
        <f t="shared" si="13"/>
        <v>1617.2142376778843</v>
      </c>
      <c r="AN43" s="22">
        <f t="shared" si="13"/>
        <v>1732.4107115339129</v>
      </c>
      <c r="AO43" s="23">
        <f t="shared" si="13"/>
        <v>3349.6249492117972</v>
      </c>
    </row>
    <row r="44" spans="1:41" x14ac:dyDescent="0.25">
      <c r="A44" s="7">
        <v>22</v>
      </c>
      <c r="B44" s="56">
        <f t="shared" si="14"/>
        <v>221673.33440896441</v>
      </c>
      <c r="C44" s="57">
        <f t="shared" si="15"/>
        <v>545.56670019733338</v>
      </c>
      <c r="D44" s="57">
        <f t="shared" si="16"/>
        <v>230.90972334267124</v>
      </c>
      <c r="E44" s="58">
        <f t="shared" si="2"/>
        <v>776.47642354000459</v>
      </c>
      <c r="F44" s="56">
        <f t="shared" si="17"/>
        <v>227210.34855418259</v>
      </c>
      <c r="G44" s="57">
        <f t="shared" si="18"/>
        <v>336.63770509428366</v>
      </c>
      <c r="H44" s="57">
        <f t="shared" si="19"/>
        <v>840.67828965047568</v>
      </c>
      <c r="I44" s="58">
        <f t="shared" si="3"/>
        <v>1177.3159947447593</v>
      </c>
      <c r="J44" s="56">
        <f t="shared" si="20"/>
        <v>0</v>
      </c>
      <c r="K44" s="57">
        <f t="shared" si="21"/>
        <v>0</v>
      </c>
      <c r="L44" s="57">
        <f t="shared" si="22"/>
        <v>0</v>
      </c>
      <c r="M44" s="58">
        <f t="shared" si="4"/>
        <v>0</v>
      </c>
      <c r="N44" s="56">
        <f t="shared" si="23"/>
        <v>0</v>
      </c>
      <c r="O44" s="57">
        <f t="shared" si="24"/>
        <v>0</v>
      </c>
      <c r="P44" s="57">
        <f t="shared" si="25"/>
        <v>0</v>
      </c>
      <c r="Q44" s="58">
        <f t="shared" si="5"/>
        <v>0</v>
      </c>
      <c r="R44" s="84">
        <f t="shared" si="26"/>
        <v>226234.69158230536</v>
      </c>
      <c r="S44" s="85">
        <f t="shared" si="27"/>
        <v>740.19302379337364</v>
      </c>
      <c r="T44" s="86">
        <f t="shared" si="6"/>
        <v>657.96589468520483</v>
      </c>
      <c r="U44" s="87">
        <f t="shared" si="28"/>
        <v>1398.1589184785785</v>
      </c>
      <c r="V44" s="84">
        <f t="shared" si="29"/>
        <v>0</v>
      </c>
      <c r="W44" s="85">
        <f t="shared" si="30"/>
        <v>0</v>
      </c>
      <c r="X44" s="86">
        <f t="shared" si="7"/>
        <v>0</v>
      </c>
      <c r="Y44" s="87">
        <f t="shared" si="31"/>
        <v>0</v>
      </c>
      <c r="Z44" s="101">
        <f t="shared" si="32"/>
        <v>0</v>
      </c>
      <c r="AA44" s="85">
        <f t="shared" si="33"/>
        <v>0</v>
      </c>
      <c r="AB44" s="86">
        <f t="shared" si="8"/>
        <v>0</v>
      </c>
      <c r="AC44" s="87">
        <f t="shared" si="34"/>
        <v>0</v>
      </c>
      <c r="AD44" s="132">
        <f t="shared" si="37"/>
        <v>0</v>
      </c>
      <c r="AE44" s="132">
        <f t="shared" si="9"/>
        <v>0</v>
      </c>
      <c r="AF44" s="132">
        <f t="shared" si="35"/>
        <v>0</v>
      </c>
      <c r="AG44" s="133">
        <f t="shared" si="10"/>
        <v>0</v>
      </c>
      <c r="AH44" s="124">
        <f t="shared" si="36"/>
        <v>0</v>
      </c>
      <c r="AI44" s="125">
        <f t="shared" si="11"/>
        <v>0</v>
      </c>
      <c r="AJ44" s="125">
        <v>0</v>
      </c>
      <c r="AK44" s="126">
        <f t="shared" si="12"/>
        <v>0</v>
      </c>
      <c r="AL44" s="22">
        <f t="shared" si="13"/>
        <v>675118.37454545242</v>
      </c>
      <c r="AM44" s="22">
        <f t="shared" si="13"/>
        <v>1622.3974290849906</v>
      </c>
      <c r="AN44" s="22">
        <f t="shared" si="13"/>
        <v>1729.5539076783518</v>
      </c>
      <c r="AO44" s="23">
        <f t="shared" si="13"/>
        <v>3351.9513367633426</v>
      </c>
    </row>
    <row r="45" spans="1:41" x14ac:dyDescent="0.25">
      <c r="A45" s="7">
        <v>23</v>
      </c>
      <c r="B45" s="56">
        <f t="shared" si="14"/>
        <v>221127.76770876709</v>
      </c>
      <c r="C45" s="57">
        <f t="shared" si="15"/>
        <v>546.13499884337216</v>
      </c>
      <c r="D45" s="57">
        <f t="shared" si="16"/>
        <v>230.34142469663237</v>
      </c>
      <c r="E45" s="58">
        <f t="shared" si="2"/>
        <v>776.47642354000459</v>
      </c>
      <c r="F45" s="56">
        <f t="shared" si="17"/>
        <v>226873.7108490883</v>
      </c>
      <c r="G45" s="57">
        <f t="shared" si="18"/>
        <v>337.8832646031326</v>
      </c>
      <c r="H45" s="57">
        <f t="shared" si="19"/>
        <v>839.43273014162673</v>
      </c>
      <c r="I45" s="58">
        <f t="shared" si="3"/>
        <v>1177.3159947447593</v>
      </c>
      <c r="J45" s="56">
        <f t="shared" si="20"/>
        <v>0</v>
      </c>
      <c r="K45" s="57">
        <f t="shared" si="21"/>
        <v>0</v>
      </c>
      <c r="L45" s="57">
        <f t="shared" si="22"/>
        <v>0</v>
      </c>
      <c r="M45" s="58">
        <f t="shared" si="4"/>
        <v>0</v>
      </c>
      <c r="N45" s="56">
        <f t="shared" si="23"/>
        <v>0</v>
      </c>
      <c r="O45" s="57">
        <f t="shared" si="24"/>
        <v>0</v>
      </c>
      <c r="P45" s="57">
        <f t="shared" si="25"/>
        <v>0</v>
      </c>
      <c r="Q45" s="58">
        <f t="shared" si="5"/>
        <v>0</v>
      </c>
      <c r="R45" s="84">
        <f t="shared" si="26"/>
        <v>225870.32272277618</v>
      </c>
      <c r="S45" s="85">
        <f t="shared" si="27"/>
        <v>743.58299475730212</v>
      </c>
      <c r="T45" s="86">
        <f t="shared" si="6"/>
        <v>656.90618858540745</v>
      </c>
      <c r="U45" s="87">
        <f t="shared" si="28"/>
        <v>1400.4891833427096</v>
      </c>
      <c r="V45" s="84">
        <f t="shared" si="29"/>
        <v>0</v>
      </c>
      <c r="W45" s="85">
        <f t="shared" si="30"/>
        <v>0</v>
      </c>
      <c r="X45" s="86">
        <f t="shared" si="7"/>
        <v>0</v>
      </c>
      <c r="Y45" s="87">
        <f t="shared" si="31"/>
        <v>0</v>
      </c>
      <c r="Z45" s="101">
        <f t="shared" si="32"/>
        <v>0</v>
      </c>
      <c r="AA45" s="85">
        <f t="shared" si="33"/>
        <v>0</v>
      </c>
      <c r="AB45" s="86">
        <f t="shared" si="8"/>
        <v>0</v>
      </c>
      <c r="AC45" s="87">
        <f t="shared" si="34"/>
        <v>0</v>
      </c>
      <c r="AD45" s="132">
        <f t="shared" si="37"/>
        <v>0</v>
      </c>
      <c r="AE45" s="132">
        <f t="shared" si="9"/>
        <v>0</v>
      </c>
      <c r="AF45" s="132">
        <f t="shared" si="35"/>
        <v>0</v>
      </c>
      <c r="AG45" s="133">
        <f t="shared" si="10"/>
        <v>0</v>
      </c>
      <c r="AH45" s="124">
        <f t="shared" si="36"/>
        <v>0</v>
      </c>
      <c r="AI45" s="125">
        <f t="shared" si="11"/>
        <v>0</v>
      </c>
      <c r="AJ45" s="125">
        <v>0</v>
      </c>
      <c r="AK45" s="126">
        <f t="shared" si="12"/>
        <v>0</v>
      </c>
      <c r="AL45" s="22">
        <f t="shared" si="13"/>
        <v>673871.80128063157</v>
      </c>
      <c r="AM45" s="22">
        <f t="shared" si="13"/>
        <v>1627.601258203807</v>
      </c>
      <c r="AN45" s="22">
        <f t="shared" si="13"/>
        <v>1726.6803434236667</v>
      </c>
      <c r="AO45" s="23">
        <f t="shared" si="13"/>
        <v>3354.2816016274737</v>
      </c>
    </row>
    <row r="46" spans="1:41" x14ac:dyDescent="0.25">
      <c r="A46" s="7">
        <v>24</v>
      </c>
      <c r="B46" s="56">
        <f t="shared" si="14"/>
        <v>220581.63270992372</v>
      </c>
      <c r="C46" s="57">
        <f t="shared" si="15"/>
        <v>546.70388946716741</v>
      </c>
      <c r="D46" s="57">
        <f t="shared" si="16"/>
        <v>229.7725340728372</v>
      </c>
      <c r="E46" s="58">
        <f t="shared" si="2"/>
        <v>776.47642354000459</v>
      </c>
      <c r="F46" s="56">
        <f t="shared" si="17"/>
        <v>226535.82758448517</v>
      </c>
      <c r="G46" s="57">
        <f t="shared" si="18"/>
        <v>339.1334326821642</v>
      </c>
      <c r="H46" s="57">
        <f t="shared" si="19"/>
        <v>838.18256206259514</v>
      </c>
      <c r="I46" s="58">
        <f t="shared" si="3"/>
        <v>1177.3159947447593</v>
      </c>
      <c r="J46" s="56">
        <f t="shared" si="20"/>
        <v>0</v>
      </c>
      <c r="K46" s="57">
        <f t="shared" si="21"/>
        <v>0</v>
      </c>
      <c r="L46" s="57">
        <f t="shared" si="22"/>
        <v>0</v>
      </c>
      <c r="M46" s="58">
        <f t="shared" si="4"/>
        <v>0</v>
      </c>
      <c r="N46" s="56">
        <f t="shared" si="23"/>
        <v>0</v>
      </c>
      <c r="O46" s="57">
        <f t="shared" si="24"/>
        <v>0</v>
      </c>
      <c r="P46" s="57">
        <f t="shared" si="25"/>
        <v>0</v>
      </c>
      <c r="Q46" s="58">
        <f t="shared" si="5"/>
        <v>0</v>
      </c>
      <c r="R46" s="84">
        <f t="shared" si="26"/>
        <v>225501.95096089892</v>
      </c>
      <c r="S46" s="85">
        <f t="shared" si="27"/>
        <v>746.98849127033304</v>
      </c>
      <c r="T46" s="86">
        <f t="shared" si="6"/>
        <v>655.834840711281</v>
      </c>
      <c r="U46" s="87">
        <f t="shared" si="28"/>
        <v>1402.823331981614</v>
      </c>
      <c r="V46" s="84">
        <f t="shared" si="29"/>
        <v>0</v>
      </c>
      <c r="W46" s="85">
        <f t="shared" si="30"/>
        <v>0</v>
      </c>
      <c r="X46" s="86">
        <f t="shared" si="7"/>
        <v>0</v>
      </c>
      <c r="Y46" s="87">
        <f t="shared" si="31"/>
        <v>0</v>
      </c>
      <c r="Z46" s="101">
        <f t="shared" si="32"/>
        <v>0</v>
      </c>
      <c r="AA46" s="85">
        <f t="shared" si="33"/>
        <v>0</v>
      </c>
      <c r="AB46" s="86">
        <f t="shared" si="8"/>
        <v>0</v>
      </c>
      <c r="AC46" s="87">
        <f t="shared" si="34"/>
        <v>0</v>
      </c>
      <c r="AD46" s="132">
        <f t="shared" si="37"/>
        <v>0</v>
      </c>
      <c r="AE46" s="132">
        <f t="shared" si="9"/>
        <v>0</v>
      </c>
      <c r="AF46" s="132">
        <f t="shared" si="35"/>
        <v>0</v>
      </c>
      <c r="AG46" s="133">
        <f t="shared" si="10"/>
        <v>0</v>
      </c>
      <c r="AH46" s="124">
        <f t="shared" si="36"/>
        <v>0</v>
      </c>
      <c r="AI46" s="125">
        <f t="shared" si="11"/>
        <v>0</v>
      </c>
      <c r="AJ46" s="125">
        <v>0</v>
      </c>
      <c r="AK46" s="126">
        <f t="shared" si="12"/>
        <v>0</v>
      </c>
      <c r="AL46" s="22">
        <f t="shared" si="13"/>
        <v>672619.41125530784</v>
      </c>
      <c r="AM46" s="22">
        <f t="shared" si="13"/>
        <v>1632.8258134196647</v>
      </c>
      <c r="AN46" s="22">
        <f t="shared" si="13"/>
        <v>1723.7899368467133</v>
      </c>
      <c r="AO46" s="23">
        <f t="shared" si="13"/>
        <v>3356.6157502663782</v>
      </c>
    </row>
    <row r="47" spans="1:41" x14ac:dyDescent="0.25">
      <c r="A47" s="7">
        <v>25</v>
      </c>
      <c r="B47" s="56">
        <f t="shared" si="14"/>
        <v>220034.92882045655</v>
      </c>
      <c r="C47" s="57">
        <f t="shared" si="15"/>
        <v>547.27337268536235</v>
      </c>
      <c r="D47" s="57">
        <f t="shared" si="16"/>
        <v>229.20305085464224</v>
      </c>
      <c r="E47" s="58">
        <f t="shared" si="2"/>
        <v>776.47642354000459</v>
      </c>
      <c r="F47" s="56">
        <f t="shared" si="17"/>
        <v>226196.69415180301</v>
      </c>
      <c r="G47" s="57">
        <f t="shared" si="18"/>
        <v>340.38822638308818</v>
      </c>
      <c r="H47" s="57">
        <f t="shared" si="19"/>
        <v>836.92776836167116</v>
      </c>
      <c r="I47" s="58">
        <f t="shared" si="3"/>
        <v>1177.3159947447593</v>
      </c>
      <c r="J47" s="56">
        <f t="shared" si="20"/>
        <v>0</v>
      </c>
      <c r="K47" s="57">
        <f t="shared" si="21"/>
        <v>0</v>
      </c>
      <c r="L47" s="57">
        <f t="shared" si="22"/>
        <v>0</v>
      </c>
      <c r="M47" s="58">
        <f t="shared" si="4"/>
        <v>0</v>
      </c>
      <c r="N47" s="56">
        <f t="shared" si="23"/>
        <v>0</v>
      </c>
      <c r="O47" s="57">
        <f t="shared" si="24"/>
        <v>0</v>
      </c>
      <c r="P47" s="57">
        <f t="shared" si="25"/>
        <v>0</v>
      </c>
      <c r="Q47" s="58">
        <f t="shared" si="5"/>
        <v>0</v>
      </c>
      <c r="R47" s="84">
        <f t="shared" si="26"/>
        <v>225129.55407374463</v>
      </c>
      <c r="S47" s="85">
        <f t="shared" si="27"/>
        <v>750.4095844371094</v>
      </c>
      <c r="T47" s="86">
        <f t="shared" si="6"/>
        <v>654.75178643114066</v>
      </c>
      <c r="U47" s="87">
        <f t="shared" si="28"/>
        <v>1405.1613708682501</v>
      </c>
      <c r="V47" s="84">
        <f t="shared" si="29"/>
        <v>0</v>
      </c>
      <c r="W47" s="85">
        <f t="shared" si="30"/>
        <v>0</v>
      </c>
      <c r="X47" s="86">
        <f t="shared" si="7"/>
        <v>0</v>
      </c>
      <c r="Y47" s="87">
        <f t="shared" si="31"/>
        <v>0</v>
      </c>
      <c r="Z47" s="101">
        <f t="shared" si="32"/>
        <v>0</v>
      </c>
      <c r="AA47" s="85">
        <f t="shared" si="33"/>
        <v>0</v>
      </c>
      <c r="AB47" s="86">
        <f t="shared" si="8"/>
        <v>0</v>
      </c>
      <c r="AC47" s="87">
        <f t="shared" si="34"/>
        <v>0</v>
      </c>
      <c r="AD47" s="132">
        <f t="shared" si="37"/>
        <v>0</v>
      </c>
      <c r="AE47" s="132">
        <f t="shared" si="9"/>
        <v>0</v>
      </c>
      <c r="AF47" s="132">
        <f t="shared" si="35"/>
        <v>0</v>
      </c>
      <c r="AG47" s="133">
        <f t="shared" si="10"/>
        <v>0</v>
      </c>
      <c r="AH47" s="124">
        <f t="shared" si="36"/>
        <v>0</v>
      </c>
      <c r="AI47" s="125">
        <f t="shared" si="11"/>
        <v>0</v>
      </c>
      <c r="AJ47" s="125">
        <v>0</v>
      </c>
      <c r="AK47" s="126">
        <f t="shared" si="12"/>
        <v>0</v>
      </c>
      <c r="AL47" s="22">
        <f t="shared" si="13"/>
        <v>671361.17704600422</v>
      </c>
      <c r="AM47" s="22">
        <f t="shared" si="13"/>
        <v>1638.0711835055599</v>
      </c>
      <c r="AN47" s="22">
        <f t="shared" si="13"/>
        <v>1720.8826056474541</v>
      </c>
      <c r="AO47" s="23">
        <f t="shared" si="13"/>
        <v>3358.953789153014</v>
      </c>
    </row>
    <row r="48" spans="1:41" x14ac:dyDescent="0.25">
      <c r="A48" s="7">
        <v>26</v>
      </c>
      <c r="B48" s="56">
        <f t="shared" si="14"/>
        <v>219487.65544777119</v>
      </c>
      <c r="C48" s="57">
        <f t="shared" si="15"/>
        <v>547.84344911524295</v>
      </c>
      <c r="D48" s="57">
        <f t="shared" si="16"/>
        <v>228.63297442476164</v>
      </c>
      <c r="E48" s="58">
        <f t="shared" si="2"/>
        <v>776.47642354000459</v>
      </c>
      <c r="F48" s="56">
        <f t="shared" si="17"/>
        <v>225856.30592541993</v>
      </c>
      <c r="G48" s="57">
        <f t="shared" si="18"/>
        <v>341.64766282070559</v>
      </c>
      <c r="H48" s="57">
        <f t="shared" si="19"/>
        <v>835.66833192405375</v>
      </c>
      <c r="I48" s="58">
        <f t="shared" si="3"/>
        <v>1177.3159947447593</v>
      </c>
      <c r="J48" s="56">
        <f t="shared" si="20"/>
        <v>0</v>
      </c>
      <c r="K48" s="57">
        <f t="shared" si="21"/>
        <v>0</v>
      </c>
      <c r="L48" s="57">
        <f t="shared" si="22"/>
        <v>0</v>
      </c>
      <c r="M48" s="58">
        <f t="shared" si="4"/>
        <v>0</v>
      </c>
      <c r="N48" s="56">
        <f t="shared" si="23"/>
        <v>0</v>
      </c>
      <c r="O48" s="57">
        <f t="shared" si="24"/>
        <v>0</v>
      </c>
      <c r="P48" s="57">
        <f t="shared" si="25"/>
        <v>0</v>
      </c>
      <c r="Q48" s="58">
        <f t="shared" si="5"/>
        <v>0</v>
      </c>
      <c r="R48" s="84">
        <f t="shared" si="26"/>
        <v>224753.10973012302</v>
      </c>
      <c r="S48" s="85">
        <f t="shared" si="27"/>
        <v>753.84634568792285</v>
      </c>
      <c r="T48" s="86">
        <f t="shared" si="6"/>
        <v>653.6569607984411</v>
      </c>
      <c r="U48" s="87">
        <f t="shared" si="28"/>
        <v>1407.503306486364</v>
      </c>
      <c r="V48" s="84">
        <f t="shared" si="29"/>
        <v>0</v>
      </c>
      <c r="W48" s="85">
        <f t="shared" si="30"/>
        <v>0</v>
      </c>
      <c r="X48" s="86">
        <f t="shared" si="7"/>
        <v>0</v>
      </c>
      <c r="Y48" s="87">
        <f t="shared" si="31"/>
        <v>0</v>
      </c>
      <c r="Z48" s="101">
        <f t="shared" si="32"/>
        <v>0</v>
      </c>
      <c r="AA48" s="85">
        <f t="shared" si="33"/>
        <v>0</v>
      </c>
      <c r="AB48" s="86">
        <f t="shared" si="8"/>
        <v>0</v>
      </c>
      <c r="AC48" s="87">
        <f t="shared" si="34"/>
        <v>0</v>
      </c>
      <c r="AD48" s="132">
        <f t="shared" si="37"/>
        <v>0</v>
      </c>
      <c r="AE48" s="132">
        <f t="shared" si="9"/>
        <v>0</v>
      </c>
      <c r="AF48" s="132">
        <f t="shared" si="35"/>
        <v>0</v>
      </c>
      <c r="AG48" s="133">
        <f t="shared" si="10"/>
        <v>0</v>
      </c>
      <c r="AH48" s="124">
        <f t="shared" si="36"/>
        <v>0</v>
      </c>
      <c r="AI48" s="125">
        <f t="shared" si="11"/>
        <v>0</v>
      </c>
      <c r="AJ48" s="125">
        <v>0</v>
      </c>
      <c r="AK48" s="126">
        <f t="shared" si="12"/>
        <v>0</v>
      </c>
      <c r="AL48" s="22">
        <f t="shared" si="13"/>
        <v>670097.07110331417</v>
      </c>
      <c r="AM48" s="22">
        <f t="shared" si="13"/>
        <v>1643.3374576238714</v>
      </c>
      <c r="AN48" s="22">
        <f t="shared" si="13"/>
        <v>1717.9582671472565</v>
      </c>
      <c r="AO48" s="23">
        <f t="shared" si="13"/>
        <v>3361.2957247711279</v>
      </c>
    </row>
    <row r="49" spans="1:41" x14ac:dyDescent="0.25">
      <c r="A49" s="7">
        <v>27</v>
      </c>
      <c r="B49" s="56">
        <f t="shared" si="14"/>
        <v>218939.81199865596</v>
      </c>
      <c r="C49" s="57">
        <f t="shared" si="15"/>
        <v>548.41411937473799</v>
      </c>
      <c r="D49" s="57">
        <f t="shared" si="16"/>
        <v>228.06230416526662</v>
      </c>
      <c r="E49" s="58">
        <f t="shared" si="2"/>
        <v>776.47642354000459</v>
      </c>
      <c r="F49" s="56">
        <f t="shared" si="17"/>
        <v>225514.65826259923</v>
      </c>
      <c r="G49" s="57">
        <f t="shared" si="18"/>
        <v>342.91175917314217</v>
      </c>
      <c r="H49" s="57">
        <f t="shared" si="19"/>
        <v>834.40423557161716</v>
      </c>
      <c r="I49" s="58">
        <f t="shared" si="3"/>
        <v>1177.3159947447593</v>
      </c>
      <c r="J49" s="56">
        <f t="shared" si="20"/>
        <v>0</v>
      </c>
      <c r="K49" s="57">
        <f t="shared" si="21"/>
        <v>0</v>
      </c>
      <c r="L49" s="57">
        <f t="shared" si="22"/>
        <v>0</v>
      </c>
      <c r="M49" s="58">
        <f t="shared" si="4"/>
        <v>0</v>
      </c>
      <c r="N49" s="56">
        <f t="shared" si="23"/>
        <v>0</v>
      </c>
      <c r="O49" s="57">
        <f t="shared" si="24"/>
        <v>0</v>
      </c>
      <c r="P49" s="57">
        <f t="shared" si="25"/>
        <v>0</v>
      </c>
      <c r="Q49" s="58">
        <f t="shared" si="5"/>
        <v>0</v>
      </c>
      <c r="R49" s="84">
        <f t="shared" si="26"/>
        <v>224372.59549007582</v>
      </c>
      <c r="S49" s="85">
        <f t="shared" si="27"/>
        <v>757.29884678020414</v>
      </c>
      <c r="T49" s="86">
        <f t="shared" si="6"/>
        <v>652.55029855030386</v>
      </c>
      <c r="U49" s="87">
        <f t="shared" si="28"/>
        <v>1409.849145330508</v>
      </c>
      <c r="V49" s="84">
        <f t="shared" si="29"/>
        <v>0</v>
      </c>
      <c r="W49" s="85">
        <f t="shared" si="30"/>
        <v>0</v>
      </c>
      <c r="X49" s="86">
        <f t="shared" si="7"/>
        <v>0</v>
      </c>
      <c r="Y49" s="87">
        <f t="shared" si="31"/>
        <v>0</v>
      </c>
      <c r="Z49" s="101">
        <f t="shared" si="32"/>
        <v>0</v>
      </c>
      <c r="AA49" s="85">
        <f t="shared" si="33"/>
        <v>0</v>
      </c>
      <c r="AB49" s="86">
        <f t="shared" si="8"/>
        <v>0</v>
      </c>
      <c r="AC49" s="87">
        <f t="shared" si="34"/>
        <v>0</v>
      </c>
      <c r="AD49" s="132">
        <f t="shared" si="37"/>
        <v>0</v>
      </c>
      <c r="AE49" s="132">
        <f t="shared" si="9"/>
        <v>0</v>
      </c>
      <c r="AF49" s="132">
        <f t="shared" si="35"/>
        <v>0</v>
      </c>
      <c r="AG49" s="133">
        <f t="shared" si="10"/>
        <v>0</v>
      </c>
      <c r="AH49" s="124">
        <f t="shared" si="36"/>
        <v>0</v>
      </c>
      <c r="AI49" s="125">
        <f t="shared" si="11"/>
        <v>0</v>
      </c>
      <c r="AJ49" s="125">
        <v>0</v>
      </c>
      <c r="AK49" s="126">
        <f t="shared" si="12"/>
        <v>0</v>
      </c>
      <c r="AL49" s="22">
        <f t="shared" si="13"/>
        <v>668827.06575133093</v>
      </c>
      <c r="AM49" s="22">
        <f t="shared" si="13"/>
        <v>1648.6247253280844</v>
      </c>
      <c r="AN49" s="22">
        <f t="shared" si="13"/>
        <v>1715.0168382871875</v>
      </c>
      <c r="AO49" s="23">
        <f t="shared" si="13"/>
        <v>3363.6415636152719</v>
      </c>
    </row>
    <row r="50" spans="1:41" x14ac:dyDescent="0.25">
      <c r="A50" s="7">
        <v>28</v>
      </c>
      <c r="B50" s="56">
        <f t="shared" si="14"/>
        <v>218391.39787928123</v>
      </c>
      <c r="C50" s="57">
        <f t="shared" si="15"/>
        <v>548.98538408241996</v>
      </c>
      <c r="D50" s="57">
        <f t="shared" si="16"/>
        <v>227.49103945758461</v>
      </c>
      <c r="E50" s="58">
        <f t="shared" si="2"/>
        <v>776.47642354000459</v>
      </c>
      <c r="F50" s="56">
        <f t="shared" si="17"/>
        <v>225171.74650342608</v>
      </c>
      <c r="G50" s="57">
        <f t="shared" si="18"/>
        <v>344.1805326820828</v>
      </c>
      <c r="H50" s="57">
        <f t="shared" si="19"/>
        <v>833.13546206267654</v>
      </c>
      <c r="I50" s="58">
        <f t="shared" si="3"/>
        <v>1177.3159947447593</v>
      </c>
      <c r="J50" s="56">
        <f t="shared" si="20"/>
        <v>0</v>
      </c>
      <c r="K50" s="57">
        <f t="shared" si="21"/>
        <v>0</v>
      </c>
      <c r="L50" s="57">
        <f t="shared" si="22"/>
        <v>0</v>
      </c>
      <c r="M50" s="58">
        <f t="shared" si="4"/>
        <v>0</v>
      </c>
      <c r="N50" s="56">
        <f t="shared" si="23"/>
        <v>0</v>
      </c>
      <c r="O50" s="57">
        <f t="shared" si="24"/>
        <v>0</v>
      </c>
      <c r="P50" s="57">
        <f t="shared" si="25"/>
        <v>0</v>
      </c>
      <c r="Q50" s="58">
        <f t="shared" si="5"/>
        <v>0</v>
      </c>
      <c r="R50" s="84">
        <f t="shared" si="26"/>
        <v>223987.98880436778</v>
      </c>
      <c r="S50" s="85">
        <f t="shared" si="27"/>
        <v>760.76715980002257</v>
      </c>
      <c r="T50" s="86">
        <f t="shared" si="6"/>
        <v>651.43173410603629</v>
      </c>
      <c r="U50" s="87">
        <f t="shared" si="28"/>
        <v>1412.1988939060589</v>
      </c>
      <c r="V50" s="84">
        <f t="shared" si="29"/>
        <v>0</v>
      </c>
      <c r="W50" s="85">
        <f t="shared" si="30"/>
        <v>0</v>
      </c>
      <c r="X50" s="86">
        <f t="shared" si="7"/>
        <v>0</v>
      </c>
      <c r="Y50" s="87">
        <f t="shared" si="31"/>
        <v>0</v>
      </c>
      <c r="Z50" s="101">
        <f t="shared" si="32"/>
        <v>0</v>
      </c>
      <c r="AA50" s="85">
        <f t="shared" si="33"/>
        <v>0</v>
      </c>
      <c r="AB50" s="86">
        <f t="shared" si="8"/>
        <v>0</v>
      </c>
      <c r="AC50" s="87">
        <f t="shared" si="34"/>
        <v>0</v>
      </c>
      <c r="AD50" s="132">
        <f t="shared" si="37"/>
        <v>0</v>
      </c>
      <c r="AE50" s="132">
        <f t="shared" si="9"/>
        <v>0</v>
      </c>
      <c r="AF50" s="132">
        <f t="shared" si="35"/>
        <v>0</v>
      </c>
      <c r="AG50" s="133">
        <f t="shared" si="10"/>
        <v>0</v>
      </c>
      <c r="AH50" s="124">
        <f t="shared" si="36"/>
        <v>0</v>
      </c>
      <c r="AI50" s="125">
        <f t="shared" si="11"/>
        <v>0</v>
      </c>
      <c r="AJ50" s="125">
        <v>0</v>
      </c>
      <c r="AK50" s="126">
        <f t="shared" si="12"/>
        <v>0</v>
      </c>
      <c r="AL50" s="22">
        <f t="shared" si="13"/>
        <v>667551.13318707515</v>
      </c>
      <c r="AM50" s="22">
        <f t="shared" si="13"/>
        <v>1653.9330765645254</v>
      </c>
      <c r="AN50" s="22">
        <f t="shared" si="13"/>
        <v>1712.0582356262976</v>
      </c>
      <c r="AO50" s="23">
        <f t="shared" si="13"/>
        <v>3365.991312190823</v>
      </c>
    </row>
    <row r="51" spans="1:41" x14ac:dyDescent="0.25">
      <c r="A51" s="7">
        <v>29</v>
      </c>
      <c r="B51" s="56">
        <f t="shared" si="14"/>
        <v>217842.41249519881</v>
      </c>
      <c r="C51" s="57">
        <f t="shared" si="15"/>
        <v>549.5572438575058</v>
      </c>
      <c r="D51" s="57">
        <f t="shared" si="16"/>
        <v>226.91917968249876</v>
      </c>
      <c r="E51" s="58">
        <f t="shared" si="2"/>
        <v>776.47642354000459</v>
      </c>
      <c r="F51" s="56">
        <f t="shared" si="17"/>
        <v>224827.56597074401</v>
      </c>
      <c r="G51" s="57">
        <f t="shared" si="18"/>
        <v>345.45400065300646</v>
      </c>
      <c r="H51" s="57">
        <f t="shared" si="19"/>
        <v>831.86199409175288</v>
      </c>
      <c r="I51" s="58">
        <f t="shared" si="3"/>
        <v>1177.3159947447593</v>
      </c>
      <c r="J51" s="56">
        <f t="shared" si="20"/>
        <v>0</v>
      </c>
      <c r="K51" s="57">
        <f t="shared" si="21"/>
        <v>0</v>
      </c>
      <c r="L51" s="57">
        <f t="shared" si="22"/>
        <v>0</v>
      </c>
      <c r="M51" s="58">
        <f t="shared" si="4"/>
        <v>0</v>
      </c>
      <c r="N51" s="56">
        <f t="shared" si="23"/>
        <v>0</v>
      </c>
      <c r="O51" s="57">
        <f t="shared" si="24"/>
        <v>0</v>
      </c>
      <c r="P51" s="57">
        <f t="shared" si="25"/>
        <v>0</v>
      </c>
      <c r="Q51" s="58">
        <f t="shared" si="5"/>
        <v>0</v>
      </c>
      <c r="R51" s="84">
        <f t="shared" si="26"/>
        <v>223599.26701397539</v>
      </c>
      <c r="S51" s="85">
        <f t="shared" si="27"/>
        <v>764.25135716359057</v>
      </c>
      <c r="T51" s="86">
        <f t="shared" si="6"/>
        <v>650.3012015656451</v>
      </c>
      <c r="U51" s="87">
        <f t="shared" si="28"/>
        <v>1414.5525587292357</v>
      </c>
      <c r="V51" s="84">
        <f t="shared" si="29"/>
        <v>0</v>
      </c>
      <c r="W51" s="85">
        <f t="shared" si="30"/>
        <v>0</v>
      </c>
      <c r="X51" s="86">
        <f t="shared" si="7"/>
        <v>0</v>
      </c>
      <c r="Y51" s="87">
        <f t="shared" si="31"/>
        <v>0</v>
      </c>
      <c r="Z51" s="101">
        <f t="shared" si="32"/>
        <v>0</v>
      </c>
      <c r="AA51" s="85">
        <f t="shared" si="33"/>
        <v>0</v>
      </c>
      <c r="AB51" s="86">
        <f t="shared" si="8"/>
        <v>0</v>
      </c>
      <c r="AC51" s="87">
        <f t="shared" si="34"/>
        <v>0</v>
      </c>
      <c r="AD51" s="132">
        <f t="shared" si="37"/>
        <v>0</v>
      </c>
      <c r="AE51" s="132">
        <f t="shared" si="9"/>
        <v>0</v>
      </c>
      <c r="AF51" s="132">
        <f t="shared" si="35"/>
        <v>0</v>
      </c>
      <c r="AG51" s="133">
        <f t="shared" si="10"/>
        <v>0</v>
      </c>
      <c r="AH51" s="124">
        <f t="shared" si="36"/>
        <v>0</v>
      </c>
      <c r="AI51" s="125">
        <f t="shared" si="11"/>
        <v>0</v>
      </c>
      <c r="AJ51" s="125">
        <v>0</v>
      </c>
      <c r="AK51" s="126">
        <f t="shared" si="12"/>
        <v>0</v>
      </c>
      <c r="AL51" s="22">
        <f t="shared" si="13"/>
        <v>666269.2454799182</v>
      </c>
      <c r="AM51" s="22">
        <f t="shared" si="13"/>
        <v>1659.2626016741028</v>
      </c>
      <c r="AN51" s="22">
        <f t="shared" si="13"/>
        <v>1709.0823753398968</v>
      </c>
      <c r="AO51" s="23">
        <f t="shared" si="13"/>
        <v>3368.3449770139996</v>
      </c>
    </row>
    <row r="52" spans="1:41" x14ac:dyDescent="0.25">
      <c r="A52" s="7">
        <v>30</v>
      </c>
      <c r="B52" s="56">
        <f t="shared" si="14"/>
        <v>217292.8552513413</v>
      </c>
      <c r="C52" s="57">
        <f t="shared" si="15"/>
        <v>550.12969931985742</v>
      </c>
      <c r="D52" s="57">
        <f t="shared" si="16"/>
        <v>226.34672422014719</v>
      </c>
      <c r="E52" s="58">
        <f t="shared" si="2"/>
        <v>776.47642354000459</v>
      </c>
      <c r="F52" s="56">
        <f t="shared" si="17"/>
        <v>224482.11197009101</v>
      </c>
      <c r="G52" s="57">
        <f t="shared" si="18"/>
        <v>346.73218045542262</v>
      </c>
      <c r="H52" s="57">
        <f t="shared" si="19"/>
        <v>830.58381428933671</v>
      </c>
      <c r="I52" s="58">
        <f t="shared" si="3"/>
        <v>1177.3159947447593</v>
      </c>
      <c r="J52" s="56">
        <f t="shared" si="20"/>
        <v>0</v>
      </c>
      <c r="K52" s="57">
        <f t="shared" si="21"/>
        <v>0</v>
      </c>
      <c r="L52" s="57">
        <f t="shared" si="22"/>
        <v>0</v>
      </c>
      <c r="M52" s="58">
        <f t="shared" si="4"/>
        <v>0</v>
      </c>
      <c r="N52" s="56">
        <f t="shared" si="23"/>
        <v>0</v>
      </c>
      <c r="O52" s="57">
        <f t="shared" si="24"/>
        <v>0</v>
      </c>
      <c r="P52" s="57">
        <f t="shared" si="25"/>
        <v>0</v>
      </c>
      <c r="Q52" s="58">
        <f t="shared" si="5"/>
        <v>0</v>
      </c>
      <c r="R52" s="84">
        <f t="shared" si="26"/>
        <v>223206.40734957316</v>
      </c>
      <c r="S52" s="85">
        <f t="shared" si="27"/>
        <v>767.75151161877568</v>
      </c>
      <c r="T52" s="86">
        <f t="shared" si="6"/>
        <v>649.15863470834199</v>
      </c>
      <c r="U52" s="87">
        <f t="shared" si="28"/>
        <v>1416.9101463271177</v>
      </c>
      <c r="V52" s="84">
        <f t="shared" si="29"/>
        <v>0</v>
      </c>
      <c r="W52" s="85">
        <f t="shared" si="30"/>
        <v>0</v>
      </c>
      <c r="X52" s="86">
        <f t="shared" si="7"/>
        <v>0</v>
      </c>
      <c r="Y52" s="87">
        <f t="shared" si="31"/>
        <v>0</v>
      </c>
      <c r="Z52" s="101">
        <f t="shared" si="32"/>
        <v>0</v>
      </c>
      <c r="AA52" s="85">
        <f t="shared" si="33"/>
        <v>0</v>
      </c>
      <c r="AB52" s="86">
        <f t="shared" si="8"/>
        <v>0</v>
      </c>
      <c r="AC52" s="87">
        <f t="shared" si="34"/>
        <v>0</v>
      </c>
      <c r="AD52" s="132">
        <f t="shared" si="37"/>
        <v>0</v>
      </c>
      <c r="AE52" s="132">
        <f t="shared" si="9"/>
        <v>0</v>
      </c>
      <c r="AF52" s="132">
        <f t="shared" si="35"/>
        <v>0</v>
      </c>
      <c r="AG52" s="133">
        <f t="shared" si="10"/>
        <v>0</v>
      </c>
      <c r="AH52" s="124">
        <f t="shared" si="36"/>
        <v>0</v>
      </c>
      <c r="AI52" s="125">
        <f t="shared" si="11"/>
        <v>0</v>
      </c>
      <c r="AJ52" s="125">
        <v>0</v>
      </c>
      <c r="AK52" s="126">
        <f t="shared" si="12"/>
        <v>0</v>
      </c>
      <c r="AL52" s="22">
        <f t="shared" si="13"/>
        <v>664981.37457100546</v>
      </c>
      <c r="AM52" s="22">
        <f t="shared" si="13"/>
        <v>1664.6133913940557</v>
      </c>
      <c r="AN52" s="22">
        <f t="shared" si="13"/>
        <v>1706.0891732178261</v>
      </c>
      <c r="AO52" s="23">
        <f t="shared" si="13"/>
        <v>3370.7025646118818</v>
      </c>
    </row>
    <row r="53" spans="1:41" x14ac:dyDescent="0.25">
      <c r="A53" s="7">
        <v>31</v>
      </c>
      <c r="B53" s="56">
        <f t="shared" si="14"/>
        <v>216742.72555202144</v>
      </c>
      <c r="C53" s="57">
        <f t="shared" si="15"/>
        <v>550.70275108998226</v>
      </c>
      <c r="D53" s="57">
        <f t="shared" si="16"/>
        <v>225.77367245002233</v>
      </c>
      <c r="E53" s="58">
        <f t="shared" si="2"/>
        <v>776.47642354000459</v>
      </c>
      <c r="F53" s="56">
        <f t="shared" si="17"/>
        <v>224135.3797896356</v>
      </c>
      <c r="G53" s="57">
        <f t="shared" si="18"/>
        <v>348.01508952310758</v>
      </c>
      <c r="H53" s="57">
        <f t="shared" si="19"/>
        <v>829.30090522165176</v>
      </c>
      <c r="I53" s="58">
        <f t="shared" si="3"/>
        <v>1177.3159947447593</v>
      </c>
      <c r="J53" s="56">
        <f t="shared" si="20"/>
        <v>0</v>
      </c>
      <c r="K53" s="57">
        <f t="shared" si="21"/>
        <v>0</v>
      </c>
      <c r="L53" s="57">
        <f t="shared" si="22"/>
        <v>0</v>
      </c>
      <c r="M53" s="58">
        <f t="shared" si="4"/>
        <v>0</v>
      </c>
      <c r="N53" s="56">
        <f t="shared" si="23"/>
        <v>0</v>
      </c>
      <c r="O53" s="57">
        <f t="shared" si="24"/>
        <v>0</v>
      </c>
      <c r="P53" s="57">
        <f t="shared" si="25"/>
        <v>0</v>
      </c>
      <c r="Q53" s="58">
        <f t="shared" si="5"/>
        <v>0</v>
      </c>
      <c r="R53" s="84">
        <f t="shared" si="26"/>
        <v>222809.38693101762</v>
      </c>
      <c r="S53" s="85">
        <f t="shared" si="27"/>
        <v>771.26769624662006</v>
      </c>
      <c r="T53" s="86">
        <f t="shared" si="6"/>
        <v>648.00396699104294</v>
      </c>
      <c r="U53" s="87">
        <f t="shared" si="28"/>
        <v>1419.271663237663</v>
      </c>
      <c r="V53" s="84">
        <f t="shared" si="29"/>
        <v>0</v>
      </c>
      <c r="W53" s="85">
        <f t="shared" si="30"/>
        <v>0</v>
      </c>
      <c r="X53" s="86">
        <f t="shared" si="7"/>
        <v>0</v>
      </c>
      <c r="Y53" s="87">
        <f t="shared" si="31"/>
        <v>0</v>
      </c>
      <c r="Z53" s="101">
        <f t="shared" si="32"/>
        <v>0</v>
      </c>
      <c r="AA53" s="85">
        <f t="shared" si="33"/>
        <v>0</v>
      </c>
      <c r="AB53" s="86">
        <f t="shared" si="8"/>
        <v>0</v>
      </c>
      <c r="AC53" s="87">
        <f t="shared" si="34"/>
        <v>0</v>
      </c>
      <c r="AD53" s="132">
        <f t="shared" si="37"/>
        <v>0</v>
      </c>
      <c r="AE53" s="132">
        <f t="shared" si="9"/>
        <v>0</v>
      </c>
      <c r="AF53" s="132">
        <f t="shared" si="35"/>
        <v>0</v>
      </c>
      <c r="AG53" s="133">
        <f t="shared" si="10"/>
        <v>0</v>
      </c>
      <c r="AH53" s="124">
        <f t="shared" si="36"/>
        <v>0</v>
      </c>
      <c r="AI53" s="125">
        <f t="shared" si="11"/>
        <v>0</v>
      </c>
      <c r="AJ53" s="125">
        <v>0</v>
      </c>
      <c r="AK53" s="126">
        <f t="shared" si="12"/>
        <v>0</v>
      </c>
      <c r="AL53" s="22">
        <f t="shared" si="13"/>
        <v>663687.49227267469</v>
      </c>
      <c r="AM53" s="22">
        <f t="shared" si="13"/>
        <v>1669.98553685971</v>
      </c>
      <c r="AN53" s="22">
        <f t="shared" si="13"/>
        <v>1703.0785446627169</v>
      </c>
      <c r="AO53" s="23">
        <f t="shared" si="13"/>
        <v>3373.0640815224269</v>
      </c>
    </row>
    <row r="54" spans="1:41" x14ac:dyDescent="0.25">
      <c r="A54" s="7">
        <v>32</v>
      </c>
      <c r="B54" s="56">
        <f t="shared" si="14"/>
        <v>216192.02280093145</v>
      </c>
      <c r="C54" s="57">
        <f t="shared" si="15"/>
        <v>551.27639978903437</v>
      </c>
      <c r="D54" s="57">
        <f t="shared" si="16"/>
        <v>225.20002375097025</v>
      </c>
      <c r="E54" s="58">
        <f t="shared" si="2"/>
        <v>776.47642354000459</v>
      </c>
      <c r="F54" s="56">
        <f t="shared" si="17"/>
        <v>223787.36470011249</v>
      </c>
      <c r="G54" s="57">
        <f t="shared" si="18"/>
        <v>349.30274535434307</v>
      </c>
      <c r="H54" s="57">
        <f t="shared" si="19"/>
        <v>828.01324939041626</v>
      </c>
      <c r="I54" s="58">
        <f t="shared" si="3"/>
        <v>1177.3159947447593</v>
      </c>
      <c r="J54" s="56">
        <f t="shared" si="20"/>
        <v>0</v>
      </c>
      <c r="K54" s="57">
        <f t="shared" si="21"/>
        <v>0</v>
      </c>
      <c r="L54" s="57">
        <f t="shared" si="22"/>
        <v>0</v>
      </c>
      <c r="M54" s="58">
        <f t="shared" si="4"/>
        <v>0</v>
      </c>
      <c r="N54" s="56">
        <f t="shared" si="23"/>
        <v>0</v>
      </c>
      <c r="O54" s="57">
        <f t="shared" si="24"/>
        <v>0</v>
      </c>
      <c r="P54" s="57">
        <f t="shared" si="25"/>
        <v>0</v>
      </c>
      <c r="Q54" s="58">
        <f t="shared" si="5"/>
        <v>0</v>
      </c>
      <c r="R54" s="84">
        <f t="shared" si="26"/>
        <v>222408.18276682895</v>
      </c>
      <c r="S54" s="85">
        <f t="shared" si="27"/>
        <v>774.79998446286493</v>
      </c>
      <c r="T54" s="86">
        <f t="shared" si="6"/>
        <v>646.83713154686086</v>
      </c>
      <c r="U54" s="87">
        <f t="shared" si="28"/>
        <v>1421.6371160097258</v>
      </c>
      <c r="V54" s="84">
        <f t="shared" si="29"/>
        <v>0</v>
      </c>
      <c r="W54" s="85">
        <f t="shared" si="30"/>
        <v>0</v>
      </c>
      <c r="X54" s="86">
        <f t="shared" si="7"/>
        <v>0</v>
      </c>
      <c r="Y54" s="87">
        <f t="shared" si="31"/>
        <v>0</v>
      </c>
      <c r="Z54" s="101">
        <f t="shared" si="32"/>
        <v>0</v>
      </c>
      <c r="AA54" s="85">
        <f t="shared" si="33"/>
        <v>0</v>
      </c>
      <c r="AB54" s="86">
        <f t="shared" si="8"/>
        <v>0</v>
      </c>
      <c r="AC54" s="87">
        <f t="shared" si="34"/>
        <v>0</v>
      </c>
      <c r="AD54" s="132">
        <f t="shared" si="37"/>
        <v>0</v>
      </c>
      <c r="AE54" s="132">
        <f t="shared" si="9"/>
        <v>0</v>
      </c>
      <c r="AF54" s="132">
        <f t="shared" si="35"/>
        <v>0</v>
      </c>
      <c r="AG54" s="133">
        <f t="shared" si="10"/>
        <v>0</v>
      </c>
      <c r="AH54" s="124">
        <f t="shared" si="36"/>
        <v>0</v>
      </c>
      <c r="AI54" s="125">
        <f t="shared" si="11"/>
        <v>0</v>
      </c>
      <c r="AJ54" s="125">
        <v>0</v>
      </c>
      <c r="AK54" s="126">
        <f t="shared" si="12"/>
        <v>0</v>
      </c>
      <c r="AL54" s="22">
        <f t="shared" si="13"/>
        <v>662387.57026787288</v>
      </c>
      <c r="AM54" s="22">
        <f t="shared" si="13"/>
        <v>1675.3791296062423</v>
      </c>
      <c r="AN54" s="22">
        <f t="shared" si="13"/>
        <v>1700.0504046882475</v>
      </c>
      <c r="AO54" s="23">
        <f t="shared" si="13"/>
        <v>3375.4295342944897</v>
      </c>
    </row>
    <row r="55" spans="1:41" x14ac:dyDescent="0.25">
      <c r="A55" s="7">
        <v>33</v>
      </c>
      <c r="B55" s="56">
        <f t="shared" si="14"/>
        <v>215640.74640114242</v>
      </c>
      <c r="C55" s="57">
        <f t="shared" si="15"/>
        <v>551.8506460388146</v>
      </c>
      <c r="D55" s="57">
        <f t="shared" si="16"/>
        <v>224.62577750119002</v>
      </c>
      <c r="E55" s="58">
        <f t="shared" si="2"/>
        <v>776.47642354000459</v>
      </c>
      <c r="F55" s="56">
        <f t="shared" si="17"/>
        <v>223438.06195475816</v>
      </c>
      <c r="G55" s="57">
        <f t="shared" si="18"/>
        <v>350.59516551215415</v>
      </c>
      <c r="H55" s="57">
        <f t="shared" si="19"/>
        <v>826.72082923260518</v>
      </c>
      <c r="I55" s="58">
        <f t="shared" si="3"/>
        <v>1177.3159947447593</v>
      </c>
      <c r="J55" s="56">
        <f t="shared" si="20"/>
        <v>0</v>
      </c>
      <c r="K55" s="57">
        <f t="shared" si="21"/>
        <v>0</v>
      </c>
      <c r="L55" s="57">
        <f t="shared" si="22"/>
        <v>0</v>
      </c>
      <c r="M55" s="58">
        <f t="shared" si="4"/>
        <v>0</v>
      </c>
      <c r="N55" s="56">
        <f t="shared" si="23"/>
        <v>0</v>
      </c>
      <c r="O55" s="57">
        <f t="shared" si="24"/>
        <v>0</v>
      </c>
      <c r="P55" s="57">
        <f t="shared" si="25"/>
        <v>0</v>
      </c>
      <c r="Q55" s="58">
        <f t="shared" si="5"/>
        <v>0</v>
      </c>
      <c r="R55" s="84">
        <f t="shared" si="26"/>
        <v>222002.77175367001</v>
      </c>
      <c r="S55" s="85">
        <f t="shared" si="27"/>
        <v>778.34845001948509</v>
      </c>
      <c r="T55" s="86">
        <f t="shared" si="6"/>
        <v>645.65806118359035</v>
      </c>
      <c r="U55" s="87">
        <f t="shared" si="28"/>
        <v>1424.0065112030754</v>
      </c>
      <c r="V55" s="84">
        <f t="shared" si="29"/>
        <v>0</v>
      </c>
      <c r="W55" s="85">
        <f t="shared" si="30"/>
        <v>0</v>
      </c>
      <c r="X55" s="86">
        <f t="shared" si="7"/>
        <v>0</v>
      </c>
      <c r="Y55" s="87">
        <f t="shared" si="31"/>
        <v>0</v>
      </c>
      <c r="Z55" s="101">
        <f t="shared" si="32"/>
        <v>0</v>
      </c>
      <c r="AA55" s="85">
        <f t="shared" si="33"/>
        <v>0</v>
      </c>
      <c r="AB55" s="86">
        <f t="shared" si="8"/>
        <v>0</v>
      </c>
      <c r="AC55" s="87">
        <f t="shared" si="34"/>
        <v>0</v>
      </c>
      <c r="AD55" s="132">
        <f t="shared" si="37"/>
        <v>0</v>
      </c>
      <c r="AE55" s="132">
        <f t="shared" si="9"/>
        <v>0</v>
      </c>
      <c r="AF55" s="132">
        <f t="shared" si="35"/>
        <v>0</v>
      </c>
      <c r="AG55" s="133">
        <f t="shared" si="10"/>
        <v>0</v>
      </c>
      <c r="AH55" s="124">
        <f t="shared" si="36"/>
        <v>0</v>
      </c>
      <c r="AI55" s="125">
        <f t="shared" si="11"/>
        <v>0</v>
      </c>
      <c r="AJ55" s="125">
        <v>0</v>
      </c>
      <c r="AK55" s="126">
        <f t="shared" si="12"/>
        <v>0</v>
      </c>
      <c r="AL55" s="22">
        <f t="shared" si="13"/>
        <v>661081.58010957064</v>
      </c>
      <c r="AM55" s="22">
        <f t="shared" si="13"/>
        <v>1680.7942615704537</v>
      </c>
      <c r="AN55" s="22">
        <f t="shared" si="13"/>
        <v>1697.0046679173856</v>
      </c>
      <c r="AO55" s="23">
        <f t="shared" si="13"/>
        <v>3377.7989294878394</v>
      </c>
    </row>
    <row r="56" spans="1:41" x14ac:dyDescent="0.25">
      <c r="A56" s="7">
        <v>34</v>
      </c>
      <c r="B56" s="56">
        <f t="shared" si="14"/>
        <v>215088.89575510361</v>
      </c>
      <c r="C56" s="57">
        <f t="shared" si="15"/>
        <v>552.42549046177169</v>
      </c>
      <c r="D56" s="57">
        <f t="shared" si="16"/>
        <v>224.05093307823293</v>
      </c>
      <c r="E56" s="58">
        <f t="shared" si="2"/>
        <v>776.47642354000459</v>
      </c>
      <c r="F56" s="56">
        <f t="shared" si="17"/>
        <v>223087.46678924601</v>
      </c>
      <c r="G56" s="57">
        <f t="shared" si="18"/>
        <v>351.89236762454902</v>
      </c>
      <c r="H56" s="57">
        <f t="shared" si="19"/>
        <v>825.42362712021031</v>
      </c>
      <c r="I56" s="58">
        <f t="shared" si="3"/>
        <v>1177.3159947447593</v>
      </c>
      <c r="J56" s="56">
        <f t="shared" si="20"/>
        <v>0</v>
      </c>
      <c r="K56" s="57">
        <f t="shared" si="21"/>
        <v>0</v>
      </c>
      <c r="L56" s="57">
        <f t="shared" si="22"/>
        <v>0</v>
      </c>
      <c r="M56" s="58">
        <f t="shared" si="4"/>
        <v>0</v>
      </c>
      <c r="N56" s="56">
        <f t="shared" si="23"/>
        <v>0</v>
      </c>
      <c r="O56" s="57">
        <f t="shared" si="24"/>
        <v>0</v>
      </c>
      <c r="P56" s="57">
        <f t="shared" si="25"/>
        <v>0</v>
      </c>
      <c r="Q56" s="58">
        <f t="shared" si="5"/>
        <v>0</v>
      </c>
      <c r="R56" s="84">
        <f t="shared" si="26"/>
        <v>221593.13067582328</v>
      </c>
      <c r="S56" s="85">
        <f t="shared" si="27"/>
        <v>781.91316700622781</v>
      </c>
      <c r="T56" s="86">
        <f t="shared" si="6"/>
        <v>644.46668838218613</v>
      </c>
      <c r="U56" s="87">
        <f t="shared" si="28"/>
        <v>1426.3798553884139</v>
      </c>
      <c r="V56" s="84">
        <f t="shared" si="29"/>
        <v>0</v>
      </c>
      <c r="W56" s="85">
        <f t="shared" si="30"/>
        <v>0</v>
      </c>
      <c r="X56" s="86">
        <f t="shared" si="7"/>
        <v>0</v>
      </c>
      <c r="Y56" s="87">
        <f t="shared" si="31"/>
        <v>0</v>
      </c>
      <c r="Z56" s="101">
        <f t="shared" si="32"/>
        <v>0</v>
      </c>
      <c r="AA56" s="85">
        <f t="shared" si="33"/>
        <v>0</v>
      </c>
      <c r="AB56" s="86">
        <f t="shared" si="8"/>
        <v>0</v>
      </c>
      <c r="AC56" s="87">
        <f t="shared" si="34"/>
        <v>0</v>
      </c>
      <c r="AD56" s="132">
        <f t="shared" si="37"/>
        <v>0</v>
      </c>
      <c r="AE56" s="132">
        <f t="shared" si="9"/>
        <v>0</v>
      </c>
      <c r="AF56" s="132">
        <f t="shared" si="35"/>
        <v>0</v>
      </c>
      <c r="AG56" s="133">
        <f t="shared" si="10"/>
        <v>0</v>
      </c>
      <c r="AH56" s="124">
        <f t="shared" si="36"/>
        <v>0</v>
      </c>
      <c r="AI56" s="125">
        <f t="shared" si="11"/>
        <v>0</v>
      </c>
      <c r="AJ56" s="125">
        <v>0</v>
      </c>
      <c r="AK56" s="126">
        <f t="shared" si="12"/>
        <v>0</v>
      </c>
      <c r="AL56" s="22">
        <f t="shared" si="13"/>
        <v>659769.49322017294</v>
      </c>
      <c r="AM56" s="22">
        <f t="shared" si="13"/>
        <v>1686.2310250925484</v>
      </c>
      <c r="AN56" s="22">
        <f t="shared" si="13"/>
        <v>1693.9412485806292</v>
      </c>
      <c r="AO56" s="23">
        <f t="shared" si="13"/>
        <v>3380.1722736731781</v>
      </c>
    </row>
    <row r="57" spans="1:41" x14ac:dyDescent="0.25">
      <c r="A57" s="7">
        <v>35</v>
      </c>
      <c r="B57" s="56">
        <f t="shared" si="14"/>
        <v>214536.47026464183</v>
      </c>
      <c r="C57" s="57">
        <f t="shared" si="15"/>
        <v>553.00093368100272</v>
      </c>
      <c r="D57" s="57">
        <f t="shared" si="16"/>
        <v>223.4754898590019</v>
      </c>
      <c r="E57" s="58">
        <f t="shared" si="2"/>
        <v>776.47642354000459</v>
      </c>
      <c r="F57" s="56">
        <f t="shared" si="17"/>
        <v>222735.57442162145</v>
      </c>
      <c r="G57" s="57">
        <f t="shared" si="18"/>
        <v>353.19436938475997</v>
      </c>
      <c r="H57" s="57">
        <f t="shared" si="19"/>
        <v>824.12162535999937</v>
      </c>
      <c r="I57" s="58">
        <f t="shared" si="3"/>
        <v>1177.3159947447593</v>
      </c>
      <c r="J57" s="56">
        <f t="shared" si="20"/>
        <v>0</v>
      </c>
      <c r="K57" s="57">
        <f t="shared" si="21"/>
        <v>0</v>
      </c>
      <c r="L57" s="57">
        <f t="shared" si="22"/>
        <v>0</v>
      </c>
      <c r="M57" s="58">
        <f t="shared" si="4"/>
        <v>0</v>
      </c>
      <c r="N57" s="56">
        <f t="shared" si="23"/>
        <v>0</v>
      </c>
      <c r="O57" s="57">
        <f t="shared" si="24"/>
        <v>0</v>
      </c>
      <c r="P57" s="57">
        <f t="shared" si="25"/>
        <v>0</v>
      </c>
      <c r="Q57" s="58">
        <f t="shared" si="5"/>
        <v>0</v>
      </c>
      <c r="R57" s="84">
        <f t="shared" si="26"/>
        <v>221179.2362046651</v>
      </c>
      <c r="S57" s="85">
        <f t="shared" si="27"/>
        <v>785.49420985216045</v>
      </c>
      <c r="T57" s="86">
        <f t="shared" si="6"/>
        <v>643.26294529523432</v>
      </c>
      <c r="U57" s="87">
        <f t="shared" si="28"/>
        <v>1428.7571551473948</v>
      </c>
      <c r="V57" s="84">
        <f t="shared" si="29"/>
        <v>0</v>
      </c>
      <c r="W57" s="85">
        <f t="shared" si="30"/>
        <v>0</v>
      </c>
      <c r="X57" s="86">
        <f t="shared" si="7"/>
        <v>0</v>
      </c>
      <c r="Y57" s="87">
        <f t="shared" si="31"/>
        <v>0</v>
      </c>
      <c r="Z57" s="101">
        <f t="shared" si="32"/>
        <v>0</v>
      </c>
      <c r="AA57" s="85">
        <f t="shared" si="33"/>
        <v>0</v>
      </c>
      <c r="AB57" s="86">
        <f t="shared" si="8"/>
        <v>0</v>
      </c>
      <c r="AC57" s="87">
        <f t="shared" si="34"/>
        <v>0</v>
      </c>
      <c r="AD57" s="132">
        <f t="shared" si="37"/>
        <v>0</v>
      </c>
      <c r="AE57" s="132">
        <f t="shared" si="9"/>
        <v>0</v>
      </c>
      <c r="AF57" s="132">
        <f t="shared" si="35"/>
        <v>0</v>
      </c>
      <c r="AG57" s="133">
        <f t="shared" si="10"/>
        <v>0</v>
      </c>
      <c r="AH57" s="124">
        <f t="shared" si="36"/>
        <v>0</v>
      </c>
      <c r="AI57" s="125">
        <f t="shared" si="11"/>
        <v>0</v>
      </c>
      <c r="AJ57" s="125">
        <v>0</v>
      </c>
      <c r="AK57" s="126">
        <f t="shared" si="12"/>
        <v>0</v>
      </c>
      <c r="AL57" s="22">
        <f t="shared" si="13"/>
        <v>658451.28089092835</v>
      </c>
      <c r="AM57" s="22">
        <f t="shared" si="13"/>
        <v>1691.6895129179231</v>
      </c>
      <c r="AN57" s="22">
        <f t="shared" si="13"/>
        <v>1690.8600605142356</v>
      </c>
      <c r="AO57" s="23">
        <f t="shared" si="13"/>
        <v>3382.5495734321585</v>
      </c>
    </row>
    <row r="58" spans="1:41" x14ac:dyDescent="0.25">
      <c r="A58" s="7">
        <v>36</v>
      </c>
      <c r="B58" s="56">
        <f t="shared" si="14"/>
        <v>213983.46933096083</v>
      </c>
      <c r="C58" s="57">
        <f t="shared" si="15"/>
        <v>553.57697632025372</v>
      </c>
      <c r="D58" s="57">
        <f t="shared" si="16"/>
        <v>222.89944721975087</v>
      </c>
      <c r="E58" s="58">
        <f t="shared" si="2"/>
        <v>776.47642354000459</v>
      </c>
      <c r="F58" s="56">
        <f t="shared" si="17"/>
        <v>222382.38005223669</v>
      </c>
      <c r="G58" s="57">
        <f t="shared" si="18"/>
        <v>354.50118855148355</v>
      </c>
      <c r="H58" s="57">
        <f t="shared" si="19"/>
        <v>822.81480619327579</v>
      </c>
      <c r="I58" s="58">
        <f t="shared" si="3"/>
        <v>1177.3159947447593</v>
      </c>
      <c r="J58" s="56">
        <f t="shared" si="20"/>
        <v>0</v>
      </c>
      <c r="K58" s="57">
        <f t="shared" si="21"/>
        <v>0</v>
      </c>
      <c r="L58" s="57">
        <f t="shared" si="22"/>
        <v>0</v>
      </c>
      <c r="M58" s="58">
        <f t="shared" si="4"/>
        <v>0</v>
      </c>
      <c r="N58" s="56">
        <f t="shared" si="23"/>
        <v>0</v>
      </c>
      <c r="O58" s="57">
        <f t="shared" si="24"/>
        <v>0</v>
      </c>
      <c r="P58" s="57">
        <f t="shared" si="25"/>
        <v>0</v>
      </c>
      <c r="Q58" s="58">
        <f t="shared" si="5"/>
        <v>0</v>
      </c>
      <c r="R58" s="84">
        <f t="shared" si="26"/>
        <v>220761.06489813764</v>
      </c>
      <c r="S58" s="85">
        <f t="shared" si="27"/>
        <v>789.09165332722353</v>
      </c>
      <c r="T58" s="86">
        <f t="shared" si="6"/>
        <v>642.04676374541702</v>
      </c>
      <c r="U58" s="87">
        <f t="shared" si="28"/>
        <v>1431.1384170726406</v>
      </c>
      <c r="V58" s="84">
        <f t="shared" si="29"/>
        <v>0</v>
      </c>
      <c r="W58" s="85">
        <f t="shared" si="30"/>
        <v>0</v>
      </c>
      <c r="X58" s="86">
        <f t="shared" si="7"/>
        <v>0</v>
      </c>
      <c r="Y58" s="87">
        <f t="shared" si="31"/>
        <v>0</v>
      </c>
      <c r="Z58" s="101">
        <f t="shared" si="32"/>
        <v>0</v>
      </c>
      <c r="AA58" s="85">
        <f t="shared" si="33"/>
        <v>0</v>
      </c>
      <c r="AB58" s="86">
        <f t="shared" si="8"/>
        <v>0</v>
      </c>
      <c r="AC58" s="87">
        <f t="shared" si="34"/>
        <v>0</v>
      </c>
      <c r="AD58" s="132">
        <f t="shared" si="37"/>
        <v>0</v>
      </c>
      <c r="AE58" s="132">
        <f t="shared" si="9"/>
        <v>0</v>
      </c>
      <c r="AF58" s="132">
        <f t="shared" si="35"/>
        <v>0</v>
      </c>
      <c r="AG58" s="133">
        <f t="shared" si="10"/>
        <v>0</v>
      </c>
      <c r="AH58" s="124">
        <f t="shared" si="36"/>
        <v>0</v>
      </c>
      <c r="AI58" s="125">
        <f t="shared" si="11"/>
        <v>0</v>
      </c>
      <c r="AJ58" s="125">
        <v>0</v>
      </c>
      <c r="AK58" s="126">
        <f t="shared" si="12"/>
        <v>0</v>
      </c>
      <c r="AL58" s="22">
        <f t="shared" si="13"/>
        <v>657126.91428133519</v>
      </c>
      <c r="AM58" s="22">
        <f t="shared" si="13"/>
        <v>1697.1698181989609</v>
      </c>
      <c r="AN58" s="22">
        <f t="shared" si="13"/>
        <v>1687.7610171584438</v>
      </c>
      <c r="AO58" s="23">
        <f t="shared" si="13"/>
        <v>3384.9308353574042</v>
      </c>
    </row>
    <row r="59" spans="1:41" x14ac:dyDescent="0.25">
      <c r="A59" s="7">
        <v>37</v>
      </c>
      <c r="B59" s="56">
        <f t="shared" si="14"/>
        <v>213429.89235464059</v>
      </c>
      <c r="C59" s="57">
        <f t="shared" si="15"/>
        <v>554.15361900392065</v>
      </c>
      <c r="D59" s="57">
        <f t="shared" si="16"/>
        <v>222.32280453608394</v>
      </c>
      <c r="E59" s="58">
        <f t="shared" si="2"/>
        <v>776.47642354000459</v>
      </c>
      <c r="F59" s="56">
        <f t="shared" si="17"/>
        <v>222027.87886368521</v>
      </c>
      <c r="G59" s="57">
        <f t="shared" si="18"/>
        <v>355.81284294912405</v>
      </c>
      <c r="H59" s="57">
        <f t="shared" si="19"/>
        <v>821.50315179563529</v>
      </c>
      <c r="I59" s="58">
        <f t="shared" si="3"/>
        <v>1177.3159947447593</v>
      </c>
      <c r="J59" s="56">
        <f t="shared" si="20"/>
        <v>0</v>
      </c>
      <c r="K59" s="57">
        <f t="shared" si="21"/>
        <v>0</v>
      </c>
      <c r="L59" s="57">
        <f t="shared" si="22"/>
        <v>0</v>
      </c>
      <c r="M59" s="58">
        <f t="shared" si="4"/>
        <v>0</v>
      </c>
      <c r="N59" s="56">
        <f t="shared" si="23"/>
        <v>0</v>
      </c>
      <c r="O59" s="57">
        <f t="shared" si="24"/>
        <v>0</v>
      </c>
      <c r="P59" s="57">
        <f t="shared" si="25"/>
        <v>0</v>
      </c>
      <c r="Q59" s="58">
        <f t="shared" si="5"/>
        <v>0</v>
      </c>
      <c r="R59" s="84">
        <f t="shared" si="26"/>
        <v>220338.59320021846</v>
      </c>
      <c r="S59" s="85">
        <f t="shared" si="27"/>
        <v>792.7055725437931</v>
      </c>
      <c r="T59" s="86">
        <f t="shared" si="6"/>
        <v>640.81807522396866</v>
      </c>
      <c r="U59" s="87">
        <f t="shared" si="28"/>
        <v>1433.5236477677618</v>
      </c>
      <c r="V59" s="84">
        <f t="shared" si="29"/>
        <v>0</v>
      </c>
      <c r="W59" s="85">
        <f t="shared" si="30"/>
        <v>0</v>
      </c>
      <c r="X59" s="86">
        <f t="shared" si="7"/>
        <v>0</v>
      </c>
      <c r="Y59" s="87">
        <f t="shared" si="31"/>
        <v>0</v>
      </c>
      <c r="Z59" s="101">
        <f t="shared" si="32"/>
        <v>0</v>
      </c>
      <c r="AA59" s="85">
        <f t="shared" si="33"/>
        <v>0</v>
      </c>
      <c r="AB59" s="86">
        <f t="shared" si="8"/>
        <v>0</v>
      </c>
      <c r="AC59" s="87">
        <f t="shared" si="34"/>
        <v>0</v>
      </c>
      <c r="AD59" s="132">
        <f t="shared" si="37"/>
        <v>0</v>
      </c>
      <c r="AE59" s="132">
        <f t="shared" si="9"/>
        <v>0</v>
      </c>
      <c r="AF59" s="132">
        <f t="shared" si="35"/>
        <v>0</v>
      </c>
      <c r="AG59" s="133">
        <f t="shared" si="10"/>
        <v>0</v>
      </c>
      <c r="AH59" s="124">
        <f t="shared" si="36"/>
        <v>0</v>
      </c>
      <c r="AI59" s="125">
        <f t="shared" si="11"/>
        <v>0</v>
      </c>
      <c r="AJ59" s="125">
        <v>0</v>
      </c>
      <c r="AK59" s="126">
        <f t="shared" si="12"/>
        <v>0</v>
      </c>
      <c r="AL59" s="22">
        <f t="shared" si="13"/>
        <v>655796.36441854434</v>
      </c>
      <c r="AM59" s="22">
        <f t="shared" si="13"/>
        <v>1702.6720344968378</v>
      </c>
      <c r="AN59" s="22">
        <f t="shared" si="13"/>
        <v>1684.6440315556879</v>
      </c>
      <c r="AO59" s="23">
        <f t="shared" si="13"/>
        <v>3387.3160660525255</v>
      </c>
    </row>
    <row r="60" spans="1:41" x14ac:dyDescent="0.25">
      <c r="A60" s="7">
        <v>38</v>
      </c>
      <c r="B60" s="56">
        <f t="shared" si="14"/>
        <v>212875.73873563667</v>
      </c>
      <c r="C60" s="57">
        <f t="shared" si="15"/>
        <v>554.73086235704977</v>
      </c>
      <c r="D60" s="57">
        <f t="shared" si="16"/>
        <v>221.74556118295484</v>
      </c>
      <c r="E60" s="58">
        <f t="shared" si="2"/>
        <v>776.47642354000459</v>
      </c>
      <c r="F60" s="56">
        <f t="shared" si="17"/>
        <v>221672.06602073609</v>
      </c>
      <c r="G60" s="57">
        <f t="shared" si="18"/>
        <v>357.1293504680358</v>
      </c>
      <c r="H60" s="57">
        <f t="shared" si="19"/>
        <v>820.18664427672354</v>
      </c>
      <c r="I60" s="58">
        <f t="shared" si="3"/>
        <v>1177.3159947447593</v>
      </c>
      <c r="J60" s="56">
        <f t="shared" si="20"/>
        <v>0</v>
      </c>
      <c r="K60" s="57">
        <f t="shared" si="21"/>
        <v>0</v>
      </c>
      <c r="L60" s="57">
        <f t="shared" si="22"/>
        <v>0</v>
      </c>
      <c r="M60" s="58">
        <f t="shared" si="4"/>
        <v>0</v>
      </c>
      <c r="N60" s="56">
        <f t="shared" si="23"/>
        <v>0</v>
      </c>
      <c r="O60" s="57">
        <f t="shared" si="24"/>
        <v>0</v>
      </c>
      <c r="P60" s="57">
        <f t="shared" si="25"/>
        <v>0</v>
      </c>
      <c r="Q60" s="58">
        <f t="shared" si="5"/>
        <v>0</v>
      </c>
      <c r="R60" s="84">
        <f t="shared" si="26"/>
        <v>219911.79744038748</v>
      </c>
      <c r="S60" s="85">
        <f t="shared" si="27"/>
        <v>796.33604295824773</v>
      </c>
      <c r="T60" s="86">
        <f t="shared" si="6"/>
        <v>639.57681088912693</v>
      </c>
      <c r="U60" s="87">
        <f t="shared" si="28"/>
        <v>1435.9128538473747</v>
      </c>
      <c r="V60" s="84">
        <f t="shared" si="29"/>
        <v>0</v>
      </c>
      <c r="W60" s="85">
        <f t="shared" si="30"/>
        <v>0</v>
      </c>
      <c r="X60" s="86">
        <f t="shared" si="7"/>
        <v>0</v>
      </c>
      <c r="Y60" s="87">
        <f t="shared" si="31"/>
        <v>0</v>
      </c>
      <c r="Z60" s="101">
        <f t="shared" si="32"/>
        <v>0</v>
      </c>
      <c r="AA60" s="85">
        <f t="shared" si="33"/>
        <v>0</v>
      </c>
      <c r="AB60" s="86">
        <f t="shared" si="8"/>
        <v>0</v>
      </c>
      <c r="AC60" s="87">
        <f t="shared" si="34"/>
        <v>0</v>
      </c>
      <c r="AD60" s="132">
        <f t="shared" si="37"/>
        <v>0</v>
      </c>
      <c r="AE60" s="132">
        <f t="shared" si="9"/>
        <v>0</v>
      </c>
      <c r="AF60" s="132">
        <f t="shared" si="35"/>
        <v>0</v>
      </c>
      <c r="AG60" s="133">
        <f t="shared" si="10"/>
        <v>0</v>
      </c>
      <c r="AH60" s="124">
        <f t="shared" si="36"/>
        <v>0</v>
      </c>
      <c r="AI60" s="125">
        <f t="shared" si="11"/>
        <v>0</v>
      </c>
      <c r="AJ60" s="125">
        <v>0</v>
      </c>
      <c r="AK60" s="126">
        <f t="shared" si="12"/>
        <v>0</v>
      </c>
      <c r="AL60" s="22">
        <f t="shared" si="13"/>
        <v>654459.60219676024</v>
      </c>
      <c r="AM60" s="22">
        <f t="shared" si="13"/>
        <v>1708.1962557833333</v>
      </c>
      <c r="AN60" s="22">
        <f t="shared" si="13"/>
        <v>1681.5090163488053</v>
      </c>
      <c r="AO60" s="23">
        <f t="shared" si="13"/>
        <v>3389.7052721321388</v>
      </c>
    </row>
    <row r="61" spans="1:41" x14ac:dyDescent="0.25">
      <c r="A61" s="7">
        <v>39</v>
      </c>
      <c r="B61" s="56">
        <f t="shared" si="14"/>
        <v>212321.00787327962</v>
      </c>
      <c r="C61" s="57">
        <f t="shared" si="15"/>
        <v>555.30870700533831</v>
      </c>
      <c r="D61" s="57">
        <f t="shared" si="16"/>
        <v>221.16771653466628</v>
      </c>
      <c r="E61" s="58">
        <f t="shared" si="2"/>
        <v>776.47642354000459</v>
      </c>
      <c r="F61" s="56">
        <f t="shared" si="17"/>
        <v>221314.93667026807</v>
      </c>
      <c r="G61" s="57">
        <f t="shared" si="18"/>
        <v>358.45072906476742</v>
      </c>
      <c r="H61" s="57">
        <f t="shared" si="19"/>
        <v>818.86526567999192</v>
      </c>
      <c r="I61" s="58">
        <f t="shared" si="3"/>
        <v>1177.3159947447593</v>
      </c>
      <c r="J61" s="56">
        <f t="shared" si="20"/>
        <v>0</v>
      </c>
      <c r="K61" s="57">
        <f t="shared" si="21"/>
        <v>0</v>
      </c>
      <c r="L61" s="57">
        <f t="shared" si="22"/>
        <v>0</v>
      </c>
      <c r="M61" s="58">
        <f t="shared" si="4"/>
        <v>0</v>
      </c>
      <c r="N61" s="56">
        <f t="shared" si="23"/>
        <v>0</v>
      </c>
      <c r="O61" s="57">
        <f t="shared" si="24"/>
        <v>0</v>
      </c>
      <c r="P61" s="57">
        <f t="shared" si="25"/>
        <v>0</v>
      </c>
      <c r="Q61" s="58">
        <f t="shared" si="5"/>
        <v>0</v>
      </c>
      <c r="R61" s="84">
        <f t="shared" si="26"/>
        <v>219480.65383309161</v>
      </c>
      <c r="S61" s="85">
        <f t="shared" si="27"/>
        <v>799.98314037254568</v>
      </c>
      <c r="T61" s="86">
        <f t="shared" si="6"/>
        <v>638.32290156457475</v>
      </c>
      <c r="U61" s="87">
        <f t="shared" si="28"/>
        <v>1438.3060419371204</v>
      </c>
      <c r="V61" s="84">
        <f t="shared" si="29"/>
        <v>0</v>
      </c>
      <c r="W61" s="85">
        <f t="shared" si="30"/>
        <v>0</v>
      </c>
      <c r="X61" s="86">
        <f t="shared" si="7"/>
        <v>0</v>
      </c>
      <c r="Y61" s="87">
        <f t="shared" si="31"/>
        <v>0</v>
      </c>
      <c r="Z61" s="101">
        <f t="shared" si="32"/>
        <v>0</v>
      </c>
      <c r="AA61" s="85">
        <f t="shared" si="33"/>
        <v>0</v>
      </c>
      <c r="AB61" s="86">
        <f t="shared" si="8"/>
        <v>0</v>
      </c>
      <c r="AC61" s="87">
        <f t="shared" si="34"/>
        <v>0</v>
      </c>
      <c r="AD61" s="132">
        <f t="shared" si="37"/>
        <v>0</v>
      </c>
      <c r="AE61" s="132">
        <f t="shared" si="9"/>
        <v>0</v>
      </c>
      <c r="AF61" s="132">
        <f t="shared" si="35"/>
        <v>0</v>
      </c>
      <c r="AG61" s="133">
        <f t="shared" si="10"/>
        <v>0</v>
      </c>
      <c r="AH61" s="124">
        <f t="shared" si="36"/>
        <v>0</v>
      </c>
      <c r="AI61" s="125">
        <f t="shared" si="11"/>
        <v>0</v>
      </c>
      <c r="AJ61" s="125">
        <v>0</v>
      </c>
      <c r="AK61" s="126">
        <f t="shared" si="12"/>
        <v>0</v>
      </c>
      <c r="AL61" s="22">
        <f t="shared" si="13"/>
        <v>653116.5983766393</v>
      </c>
      <c r="AM61" s="22">
        <f t="shared" si="13"/>
        <v>1713.7425764426514</v>
      </c>
      <c r="AN61" s="22">
        <f t="shared" si="13"/>
        <v>1678.355883779233</v>
      </c>
      <c r="AO61" s="23">
        <f t="shared" si="13"/>
        <v>3392.0984602218841</v>
      </c>
    </row>
    <row r="62" spans="1:41" x14ac:dyDescent="0.25">
      <c r="A62" s="7">
        <v>40</v>
      </c>
      <c r="B62" s="56">
        <f t="shared" si="14"/>
        <v>211765.69916627428</v>
      </c>
      <c r="C62" s="57">
        <f t="shared" si="15"/>
        <v>555.88715357513559</v>
      </c>
      <c r="D62" s="57">
        <f t="shared" si="16"/>
        <v>220.58926996486903</v>
      </c>
      <c r="E62" s="58">
        <f t="shared" si="2"/>
        <v>776.47642354000459</v>
      </c>
      <c r="F62" s="56">
        <f t="shared" si="17"/>
        <v>220956.48594120331</v>
      </c>
      <c r="G62" s="57">
        <f t="shared" si="18"/>
        <v>359.77699676230702</v>
      </c>
      <c r="H62" s="57">
        <f t="shared" si="19"/>
        <v>817.53899798245232</v>
      </c>
      <c r="I62" s="58">
        <f t="shared" si="3"/>
        <v>1177.3159947447593</v>
      </c>
      <c r="J62" s="56">
        <f t="shared" si="20"/>
        <v>0</v>
      </c>
      <c r="K62" s="57">
        <f t="shared" si="21"/>
        <v>0</v>
      </c>
      <c r="L62" s="57">
        <f t="shared" si="22"/>
        <v>0</v>
      </c>
      <c r="M62" s="58">
        <f t="shared" si="4"/>
        <v>0</v>
      </c>
      <c r="N62" s="56">
        <f t="shared" si="23"/>
        <v>0</v>
      </c>
      <c r="O62" s="57">
        <f t="shared" si="24"/>
        <v>0</v>
      </c>
      <c r="P62" s="57">
        <f t="shared" si="25"/>
        <v>0</v>
      </c>
      <c r="Q62" s="58">
        <f t="shared" si="5"/>
        <v>0</v>
      </c>
      <c r="R62" s="84">
        <f t="shared" si="26"/>
        <v>219045.13847720693</v>
      </c>
      <c r="S62" s="85">
        <f t="shared" si="27"/>
        <v>803.64694093580556</v>
      </c>
      <c r="T62" s="86">
        <f t="shared" si="6"/>
        <v>637.05627773787683</v>
      </c>
      <c r="U62" s="87">
        <f t="shared" si="28"/>
        <v>1440.7032186736824</v>
      </c>
      <c r="V62" s="84">
        <f t="shared" si="29"/>
        <v>0</v>
      </c>
      <c r="W62" s="85">
        <f t="shared" si="30"/>
        <v>0</v>
      </c>
      <c r="X62" s="86">
        <f t="shared" si="7"/>
        <v>0</v>
      </c>
      <c r="Y62" s="87">
        <f t="shared" si="31"/>
        <v>0</v>
      </c>
      <c r="Z62" s="101">
        <f t="shared" si="32"/>
        <v>0</v>
      </c>
      <c r="AA62" s="85">
        <f t="shared" si="33"/>
        <v>0</v>
      </c>
      <c r="AB62" s="86">
        <f t="shared" si="8"/>
        <v>0</v>
      </c>
      <c r="AC62" s="87">
        <f t="shared" si="34"/>
        <v>0</v>
      </c>
      <c r="AD62" s="132">
        <f t="shared" si="37"/>
        <v>0</v>
      </c>
      <c r="AE62" s="132">
        <f t="shared" si="9"/>
        <v>0</v>
      </c>
      <c r="AF62" s="132">
        <f t="shared" si="35"/>
        <v>0</v>
      </c>
      <c r="AG62" s="133">
        <f t="shared" si="10"/>
        <v>0</v>
      </c>
      <c r="AH62" s="124">
        <f t="shared" si="36"/>
        <v>0</v>
      </c>
      <c r="AI62" s="125">
        <f t="shared" si="11"/>
        <v>0</v>
      </c>
      <c r="AJ62" s="125">
        <v>0</v>
      </c>
      <c r="AK62" s="126">
        <f t="shared" si="12"/>
        <v>0</v>
      </c>
      <c r="AL62" s="22">
        <f t="shared" si="13"/>
        <v>651767.32358468452</v>
      </c>
      <c r="AM62" s="22">
        <f t="shared" si="13"/>
        <v>1719.3110912732482</v>
      </c>
      <c r="AN62" s="22">
        <f t="shared" si="13"/>
        <v>1675.1845456851981</v>
      </c>
      <c r="AO62" s="23">
        <f t="shared" si="13"/>
        <v>3394.4956369584461</v>
      </c>
    </row>
    <row r="63" spans="1:41" x14ac:dyDescent="0.25">
      <c r="A63" s="7">
        <v>41</v>
      </c>
      <c r="B63" s="56">
        <f t="shared" si="14"/>
        <v>211209.81201269914</v>
      </c>
      <c r="C63" s="57">
        <f t="shared" si="15"/>
        <v>556.46620269344294</v>
      </c>
      <c r="D63" s="57">
        <f t="shared" si="16"/>
        <v>220.01022084656159</v>
      </c>
      <c r="E63" s="58">
        <f t="shared" si="2"/>
        <v>776.47642354000459</v>
      </c>
      <c r="F63" s="56">
        <f t="shared" si="17"/>
        <v>220596.70894444099</v>
      </c>
      <c r="G63" s="57">
        <f t="shared" si="18"/>
        <v>361.10817165032768</v>
      </c>
      <c r="H63" s="57">
        <f t="shared" si="19"/>
        <v>816.20782309443166</v>
      </c>
      <c r="I63" s="58">
        <f t="shared" si="3"/>
        <v>1177.3159947447593</v>
      </c>
      <c r="J63" s="56">
        <f t="shared" si="20"/>
        <v>0</v>
      </c>
      <c r="K63" s="57">
        <f t="shared" si="21"/>
        <v>0</v>
      </c>
      <c r="L63" s="57">
        <f t="shared" si="22"/>
        <v>0</v>
      </c>
      <c r="M63" s="58">
        <f t="shared" si="4"/>
        <v>0</v>
      </c>
      <c r="N63" s="56">
        <f t="shared" si="23"/>
        <v>0</v>
      </c>
      <c r="O63" s="57">
        <f t="shared" si="24"/>
        <v>0</v>
      </c>
      <c r="P63" s="57">
        <f t="shared" si="25"/>
        <v>0</v>
      </c>
      <c r="Q63" s="58">
        <f t="shared" si="5"/>
        <v>0</v>
      </c>
      <c r="R63" s="84">
        <f t="shared" si="26"/>
        <v>218605.22735549824</v>
      </c>
      <c r="S63" s="85">
        <f t="shared" si="27"/>
        <v>807.32752114589778</v>
      </c>
      <c r="T63" s="86">
        <f t="shared" si="6"/>
        <v>635.77686955890738</v>
      </c>
      <c r="U63" s="87">
        <f t="shared" si="28"/>
        <v>1443.1043907048052</v>
      </c>
      <c r="V63" s="84">
        <f t="shared" si="29"/>
        <v>0</v>
      </c>
      <c r="W63" s="85">
        <f t="shared" si="30"/>
        <v>0</v>
      </c>
      <c r="X63" s="86">
        <f t="shared" si="7"/>
        <v>0</v>
      </c>
      <c r="Y63" s="87">
        <f t="shared" si="31"/>
        <v>0</v>
      </c>
      <c r="Z63" s="101">
        <f t="shared" si="32"/>
        <v>0</v>
      </c>
      <c r="AA63" s="85">
        <f t="shared" si="33"/>
        <v>0</v>
      </c>
      <c r="AB63" s="86">
        <f t="shared" si="8"/>
        <v>0</v>
      </c>
      <c r="AC63" s="87">
        <f t="shared" si="34"/>
        <v>0</v>
      </c>
      <c r="AD63" s="132">
        <f t="shared" si="37"/>
        <v>0</v>
      </c>
      <c r="AE63" s="132">
        <f t="shared" si="9"/>
        <v>0</v>
      </c>
      <c r="AF63" s="132">
        <f t="shared" si="35"/>
        <v>0</v>
      </c>
      <c r="AG63" s="133">
        <f t="shared" si="10"/>
        <v>0</v>
      </c>
      <c r="AH63" s="124">
        <f t="shared" si="36"/>
        <v>0</v>
      </c>
      <c r="AI63" s="125">
        <f t="shared" si="11"/>
        <v>0</v>
      </c>
      <c r="AJ63" s="125">
        <v>0</v>
      </c>
      <c r="AK63" s="126">
        <f t="shared" si="12"/>
        <v>0</v>
      </c>
      <c r="AL63" s="22">
        <f t="shared" si="13"/>
        <v>650411.74831263837</v>
      </c>
      <c r="AM63" s="22">
        <f t="shared" si="13"/>
        <v>1724.9018954896683</v>
      </c>
      <c r="AN63" s="22">
        <f t="shared" si="13"/>
        <v>1671.9949134999006</v>
      </c>
      <c r="AO63" s="23">
        <f t="shared" si="13"/>
        <v>3396.8968089895689</v>
      </c>
    </row>
    <row r="64" spans="1:41" x14ac:dyDescent="0.25">
      <c r="A64" s="7">
        <v>42</v>
      </c>
      <c r="B64" s="56">
        <f t="shared" si="14"/>
        <v>210653.3458100057</v>
      </c>
      <c r="C64" s="57">
        <f t="shared" si="15"/>
        <v>557.04585498791528</v>
      </c>
      <c r="D64" s="57">
        <f t="shared" si="16"/>
        <v>219.43056855208928</v>
      </c>
      <c r="E64" s="58">
        <f t="shared" si="2"/>
        <v>776.47642354000459</v>
      </c>
      <c r="F64" s="56">
        <f t="shared" si="17"/>
        <v>220235.60077279067</v>
      </c>
      <c r="G64" s="57">
        <f t="shared" si="18"/>
        <v>362.44427188543386</v>
      </c>
      <c r="H64" s="57">
        <f t="shared" si="19"/>
        <v>814.87172285932547</v>
      </c>
      <c r="I64" s="58">
        <f t="shared" si="3"/>
        <v>1177.3159947447593</v>
      </c>
      <c r="J64" s="56">
        <f t="shared" si="20"/>
        <v>0</v>
      </c>
      <c r="K64" s="57">
        <f t="shared" si="21"/>
        <v>0</v>
      </c>
      <c r="L64" s="57">
        <f t="shared" si="22"/>
        <v>0</v>
      </c>
      <c r="M64" s="58">
        <f t="shared" si="4"/>
        <v>0</v>
      </c>
      <c r="N64" s="56">
        <f t="shared" si="23"/>
        <v>0</v>
      </c>
      <c r="O64" s="57">
        <f t="shared" si="24"/>
        <v>0</v>
      </c>
      <c r="P64" s="57">
        <f t="shared" si="25"/>
        <v>0</v>
      </c>
      <c r="Q64" s="58">
        <f t="shared" si="5"/>
        <v>0</v>
      </c>
      <c r="R64" s="84">
        <f t="shared" si="26"/>
        <v>218160.89633407627</v>
      </c>
      <c r="S64" s="85">
        <f t="shared" si="27"/>
        <v>811.02495785104145</v>
      </c>
      <c r="T64" s="86">
        <f t="shared" si="6"/>
        <v>634.48460683827182</v>
      </c>
      <c r="U64" s="87">
        <f t="shared" si="28"/>
        <v>1445.5095646893133</v>
      </c>
      <c r="V64" s="84">
        <f t="shared" si="29"/>
        <v>0</v>
      </c>
      <c r="W64" s="85">
        <f t="shared" si="30"/>
        <v>0</v>
      </c>
      <c r="X64" s="86">
        <f t="shared" si="7"/>
        <v>0</v>
      </c>
      <c r="Y64" s="87">
        <f t="shared" si="31"/>
        <v>0</v>
      </c>
      <c r="Z64" s="101">
        <f t="shared" si="32"/>
        <v>0</v>
      </c>
      <c r="AA64" s="85">
        <f t="shared" si="33"/>
        <v>0</v>
      </c>
      <c r="AB64" s="86">
        <f t="shared" si="8"/>
        <v>0</v>
      </c>
      <c r="AC64" s="87">
        <f t="shared" si="34"/>
        <v>0</v>
      </c>
      <c r="AD64" s="132">
        <f t="shared" si="37"/>
        <v>0</v>
      </c>
      <c r="AE64" s="132">
        <f t="shared" si="9"/>
        <v>0</v>
      </c>
      <c r="AF64" s="132">
        <f t="shared" si="35"/>
        <v>0</v>
      </c>
      <c r="AG64" s="133">
        <f t="shared" si="10"/>
        <v>0</v>
      </c>
      <c r="AH64" s="124">
        <f t="shared" si="36"/>
        <v>0</v>
      </c>
      <c r="AI64" s="125">
        <f t="shared" si="11"/>
        <v>0</v>
      </c>
      <c r="AJ64" s="125">
        <v>0</v>
      </c>
      <c r="AK64" s="126">
        <f t="shared" si="12"/>
        <v>0</v>
      </c>
      <c r="AL64" s="22">
        <f t="shared" si="13"/>
        <v>649049.8429168727</v>
      </c>
      <c r="AM64" s="22">
        <f t="shared" si="13"/>
        <v>1730.5150847243906</v>
      </c>
      <c r="AN64" s="22">
        <f t="shared" si="13"/>
        <v>1668.7868982496866</v>
      </c>
      <c r="AO64" s="23">
        <f t="shared" si="13"/>
        <v>3399.301982974077</v>
      </c>
    </row>
    <row r="65" spans="1:41" x14ac:dyDescent="0.25">
      <c r="A65" s="7">
        <v>43</v>
      </c>
      <c r="B65" s="56">
        <f t="shared" si="14"/>
        <v>210096.29995501778</v>
      </c>
      <c r="C65" s="57">
        <f t="shared" si="15"/>
        <v>557.6261110868611</v>
      </c>
      <c r="D65" s="57">
        <f t="shared" si="16"/>
        <v>218.85031245314352</v>
      </c>
      <c r="E65" s="58">
        <f t="shared" si="2"/>
        <v>776.47642354000459</v>
      </c>
      <c r="F65" s="56">
        <f t="shared" si="17"/>
        <v>219873.15650090523</v>
      </c>
      <c r="G65" s="57">
        <f t="shared" si="18"/>
        <v>363.78531569141001</v>
      </c>
      <c r="H65" s="57">
        <f t="shared" si="19"/>
        <v>813.53067905334933</v>
      </c>
      <c r="I65" s="58">
        <f t="shared" si="3"/>
        <v>1177.3159947447593</v>
      </c>
      <c r="J65" s="56">
        <f t="shared" si="20"/>
        <v>0</v>
      </c>
      <c r="K65" s="57">
        <f t="shared" si="21"/>
        <v>0</v>
      </c>
      <c r="L65" s="57">
        <f t="shared" si="22"/>
        <v>0</v>
      </c>
      <c r="M65" s="58">
        <f t="shared" si="4"/>
        <v>0</v>
      </c>
      <c r="N65" s="56">
        <f t="shared" si="23"/>
        <v>0</v>
      </c>
      <c r="O65" s="57">
        <f t="shared" si="24"/>
        <v>0</v>
      </c>
      <c r="P65" s="57">
        <f t="shared" si="25"/>
        <v>0</v>
      </c>
      <c r="Q65" s="58">
        <f t="shared" si="5"/>
        <v>0</v>
      </c>
      <c r="R65" s="84">
        <f t="shared" si="26"/>
        <v>217712.12116185229</v>
      </c>
      <c r="S65" s="85">
        <f t="shared" si="27"/>
        <v>814.73932825140844</v>
      </c>
      <c r="T65" s="86">
        <f t="shared" si="6"/>
        <v>633.17941904572046</v>
      </c>
      <c r="U65" s="87">
        <f t="shared" si="28"/>
        <v>1447.9187472971289</v>
      </c>
      <c r="V65" s="84">
        <f t="shared" si="29"/>
        <v>0</v>
      </c>
      <c r="W65" s="85">
        <f t="shared" si="30"/>
        <v>0</v>
      </c>
      <c r="X65" s="86">
        <f t="shared" si="7"/>
        <v>0</v>
      </c>
      <c r="Y65" s="87">
        <f t="shared" si="31"/>
        <v>0</v>
      </c>
      <c r="Z65" s="101">
        <f t="shared" si="32"/>
        <v>0</v>
      </c>
      <c r="AA65" s="85">
        <f t="shared" si="33"/>
        <v>0</v>
      </c>
      <c r="AB65" s="86">
        <f t="shared" si="8"/>
        <v>0</v>
      </c>
      <c r="AC65" s="87">
        <f t="shared" si="34"/>
        <v>0</v>
      </c>
      <c r="AD65" s="132">
        <f t="shared" si="37"/>
        <v>0</v>
      </c>
      <c r="AE65" s="132">
        <f t="shared" si="9"/>
        <v>0</v>
      </c>
      <c r="AF65" s="132">
        <f t="shared" si="35"/>
        <v>0</v>
      </c>
      <c r="AG65" s="133">
        <f t="shared" si="10"/>
        <v>0</v>
      </c>
      <c r="AH65" s="124">
        <f t="shared" si="36"/>
        <v>0</v>
      </c>
      <c r="AI65" s="125">
        <f t="shared" si="11"/>
        <v>0</v>
      </c>
      <c r="AJ65" s="125">
        <v>0</v>
      </c>
      <c r="AK65" s="126">
        <f t="shared" si="12"/>
        <v>0</v>
      </c>
      <c r="AL65" s="22">
        <f t="shared" si="13"/>
        <v>647681.5776177753</v>
      </c>
      <c r="AM65" s="22">
        <f t="shared" si="13"/>
        <v>1736.1507550296797</v>
      </c>
      <c r="AN65" s="22">
        <f t="shared" si="13"/>
        <v>1665.5604105522134</v>
      </c>
      <c r="AO65" s="23">
        <f t="shared" si="13"/>
        <v>3401.7111655818926</v>
      </c>
    </row>
    <row r="66" spans="1:41" x14ac:dyDescent="0.25">
      <c r="A66" s="7">
        <v>44</v>
      </c>
      <c r="B66" s="56">
        <f t="shared" si="14"/>
        <v>209538.67384393091</v>
      </c>
      <c r="C66" s="57">
        <f t="shared" si="15"/>
        <v>558.20697161924318</v>
      </c>
      <c r="D66" s="57">
        <f t="shared" si="16"/>
        <v>218.26945192076136</v>
      </c>
      <c r="E66" s="58">
        <f t="shared" si="2"/>
        <v>776.47642354000459</v>
      </c>
      <c r="F66" s="56">
        <f t="shared" si="17"/>
        <v>219509.37118521382</v>
      </c>
      <c r="G66" s="57">
        <f t="shared" si="18"/>
        <v>365.13132135946819</v>
      </c>
      <c r="H66" s="57">
        <f t="shared" si="19"/>
        <v>812.18467338529115</v>
      </c>
      <c r="I66" s="58">
        <f t="shared" si="3"/>
        <v>1177.3159947447593</v>
      </c>
      <c r="J66" s="56">
        <f t="shared" si="20"/>
        <v>0</v>
      </c>
      <c r="K66" s="57">
        <f t="shared" si="21"/>
        <v>0</v>
      </c>
      <c r="L66" s="57">
        <f t="shared" si="22"/>
        <v>0</v>
      </c>
      <c r="M66" s="58">
        <f t="shared" si="4"/>
        <v>0</v>
      </c>
      <c r="N66" s="56">
        <f t="shared" si="23"/>
        <v>0</v>
      </c>
      <c r="O66" s="57">
        <f t="shared" si="24"/>
        <v>0</v>
      </c>
      <c r="P66" s="57">
        <f t="shared" si="25"/>
        <v>0</v>
      </c>
      <c r="Q66" s="58">
        <f t="shared" si="5"/>
        <v>0</v>
      </c>
      <c r="R66" s="84">
        <f t="shared" si="26"/>
        <v>217258.87746999023</v>
      </c>
      <c r="S66" s="85">
        <f t="shared" si="27"/>
        <v>818.47070990073587</v>
      </c>
      <c r="T66" s="86">
        <f t="shared" si="6"/>
        <v>631.86123530855491</v>
      </c>
      <c r="U66" s="87">
        <f t="shared" si="28"/>
        <v>1450.3319452092908</v>
      </c>
      <c r="V66" s="84">
        <f t="shared" si="29"/>
        <v>0</v>
      </c>
      <c r="W66" s="85">
        <f t="shared" si="30"/>
        <v>0</v>
      </c>
      <c r="X66" s="86">
        <f t="shared" si="7"/>
        <v>0</v>
      </c>
      <c r="Y66" s="87">
        <f t="shared" si="31"/>
        <v>0</v>
      </c>
      <c r="Z66" s="101">
        <f t="shared" si="32"/>
        <v>0</v>
      </c>
      <c r="AA66" s="85">
        <f t="shared" si="33"/>
        <v>0</v>
      </c>
      <c r="AB66" s="86">
        <f t="shared" si="8"/>
        <v>0</v>
      </c>
      <c r="AC66" s="87">
        <f t="shared" si="34"/>
        <v>0</v>
      </c>
      <c r="AD66" s="132">
        <f t="shared" si="37"/>
        <v>0</v>
      </c>
      <c r="AE66" s="132">
        <f t="shared" si="9"/>
        <v>0</v>
      </c>
      <c r="AF66" s="132">
        <f t="shared" si="35"/>
        <v>0</v>
      </c>
      <c r="AG66" s="133">
        <f t="shared" si="10"/>
        <v>0</v>
      </c>
      <c r="AH66" s="124">
        <f t="shared" si="36"/>
        <v>0</v>
      </c>
      <c r="AI66" s="125">
        <f t="shared" si="11"/>
        <v>0</v>
      </c>
      <c r="AJ66" s="125">
        <v>0</v>
      </c>
      <c r="AK66" s="126">
        <f t="shared" si="12"/>
        <v>0</v>
      </c>
      <c r="AL66" s="22">
        <f t="shared" si="13"/>
        <v>646306.9224991349</v>
      </c>
      <c r="AM66" s="22">
        <f t="shared" si="13"/>
        <v>1741.8090028794472</v>
      </c>
      <c r="AN66" s="22">
        <f t="shared" si="13"/>
        <v>1662.3153606146075</v>
      </c>
      <c r="AO66" s="23">
        <f t="shared" si="13"/>
        <v>3404.1243634940547</v>
      </c>
    </row>
    <row r="67" spans="1:41" x14ac:dyDescent="0.25">
      <c r="A67" s="7">
        <v>45</v>
      </c>
      <c r="B67" s="56">
        <f t="shared" si="14"/>
        <v>208980.46687231166</v>
      </c>
      <c r="C67" s="57">
        <f t="shared" si="15"/>
        <v>558.7884372146799</v>
      </c>
      <c r="D67" s="57">
        <f t="shared" si="16"/>
        <v>217.68798632532466</v>
      </c>
      <c r="E67" s="58">
        <f t="shared" si="2"/>
        <v>776.47642354000459</v>
      </c>
      <c r="F67" s="56">
        <f t="shared" si="17"/>
        <v>219144.23986385437</v>
      </c>
      <c r="G67" s="57">
        <f t="shared" si="18"/>
        <v>366.48230724849816</v>
      </c>
      <c r="H67" s="57">
        <f t="shared" si="19"/>
        <v>810.83368749626118</v>
      </c>
      <c r="I67" s="58">
        <f t="shared" si="3"/>
        <v>1177.3159947447593</v>
      </c>
      <c r="J67" s="56">
        <f t="shared" si="20"/>
        <v>0</v>
      </c>
      <c r="K67" s="57">
        <f t="shared" si="21"/>
        <v>0</v>
      </c>
      <c r="L67" s="57">
        <f t="shared" si="22"/>
        <v>0</v>
      </c>
      <c r="M67" s="58">
        <f t="shared" si="4"/>
        <v>0</v>
      </c>
      <c r="N67" s="56">
        <f t="shared" si="23"/>
        <v>0</v>
      </c>
      <c r="O67" s="57">
        <f t="shared" si="24"/>
        <v>0</v>
      </c>
      <c r="P67" s="57">
        <f t="shared" si="25"/>
        <v>0</v>
      </c>
      <c r="Q67" s="58">
        <f t="shared" si="5"/>
        <v>0</v>
      </c>
      <c r="R67" s="84">
        <f t="shared" si="26"/>
        <v>216801.14077135629</v>
      </c>
      <c r="S67" s="85">
        <f t="shared" si="27"/>
        <v>822.21918070794504</v>
      </c>
      <c r="T67" s="86">
        <f t="shared" si="6"/>
        <v>630.52998441002796</v>
      </c>
      <c r="U67" s="87">
        <f t="shared" si="28"/>
        <v>1452.749165117973</v>
      </c>
      <c r="V67" s="84">
        <f t="shared" si="29"/>
        <v>0</v>
      </c>
      <c r="W67" s="85">
        <f t="shared" si="30"/>
        <v>0</v>
      </c>
      <c r="X67" s="86">
        <f t="shared" si="7"/>
        <v>0</v>
      </c>
      <c r="Y67" s="87">
        <f t="shared" si="31"/>
        <v>0</v>
      </c>
      <c r="Z67" s="101">
        <f t="shared" si="32"/>
        <v>0</v>
      </c>
      <c r="AA67" s="85">
        <f t="shared" si="33"/>
        <v>0</v>
      </c>
      <c r="AB67" s="86">
        <f t="shared" si="8"/>
        <v>0</v>
      </c>
      <c r="AC67" s="87">
        <f t="shared" si="34"/>
        <v>0</v>
      </c>
      <c r="AD67" s="132">
        <f t="shared" si="37"/>
        <v>0</v>
      </c>
      <c r="AE67" s="132">
        <f t="shared" si="9"/>
        <v>0</v>
      </c>
      <c r="AF67" s="132">
        <f t="shared" si="35"/>
        <v>0</v>
      </c>
      <c r="AG67" s="133">
        <f t="shared" si="10"/>
        <v>0</v>
      </c>
      <c r="AH67" s="124">
        <f t="shared" si="36"/>
        <v>0</v>
      </c>
      <c r="AI67" s="125">
        <f t="shared" si="11"/>
        <v>0</v>
      </c>
      <c r="AJ67" s="125">
        <v>0</v>
      </c>
      <c r="AK67" s="126">
        <f t="shared" si="12"/>
        <v>0</v>
      </c>
      <c r="AL67" s="22">
        <f t="shared" si="13"/>
        <v>644925.84750752233</v>
      </c>
      <c r="AM67" s="22">
        <f t="shared" si="13"/>
        <v>1747.4899251711231</v>
      </c>
      <c r="AN67" s="22">
        <f t="shared" si="13"/>
        <v>1659.0516582316138</v>
      </c>
      <c r="AO67" s="23">
        <f t="shared" si="13"/>
        <v>3406.5415834027372</v>
      </c>
    </row>
    <row r="68" spans="1:41" x14ac:dyDescent="0.25">
      <c r="A68" s="7">
        <v>46</v>
      </c>
      <c r="B68" s="56">
        <f t="shared" si="14"/>
        <v>208421.67843509698</v>
      </c>
      <c r="C68" s="57">
        <f t="shared" si="15"/>
        <v>559.37050850344519</v>
      </c>
      <c r="D68" s="57">
        <f t="shared" si="16"/>
        <v>217.10591503655937</v>
      </c>
      <c r="E68" s="58">
        <f t="shared" si="2"/>
        <v>776.47642354000459</v>
      </c>
      <c r="F68" s="56">
        <f t="shared" si="17"/>
        <v>218777.75755660588</v>
      </c>
      <c r="G68" s="57">
        <f t="shared" si="18"/>
        <v>367.83829178531755</v>
      </c>
      <c r="H68" s="57">
        <f t="shared" si="19"/>
        <v>809.47770295944179</v>
      </c>
      <c r="I68" s="58">
        <f t="shared" si="3"/>
        <v>1177.3159947447593</v>
      </c>
      <c r="J68" s="56">
        <f t="shared" si="20"/>
        <v>0</v>
      </c>
      <c r="K68" s="57">
        <f t="shared" si="21"/>
        <v>0</v>
      </c>
      <c r="L68" s="57">
        <f t="shared" si="22"/>
        <v>0</v>
      </c>
      <c r="M68" s="58">
        <f t="shared" si="4"/>
        <v>0</v>
      </c>
      <c r="N68" s="56">
        <f t="shared" si="23"/>
        <v>0</v>
      </c>
      <c r="O68" s="57">
        <f t="shared" si="24"/>
        <v>0</v>
      </c>
      <c r="P68" s="57">
        <f t="shared" si="25"/>
        <v>0</v>
      </c>
      <c r="Q68" s="58">
        <f t="shared" si="5"/>
        <v>0</v>
      </c>
      <c r="R68" s="84">
        <f t="shared" si="26"/>
        <v>216338.8864599661</v>
      </c>
      <c r="S68" s="85">
        <f t="shared" si="27"/>
        <v>825.98481893876829</v>
      </c>
      <c r="T68" s="86">
        <f t="shared" si="6"/>
        <v>629.18559478773477</v>
      </c>
      <c r="U68" s="87">
        <f t="shared" si="28"/>
        <v>1455.1704137265031</v>
      </c>
      <c r="V68" s="84">
        <f t="shared" si="29"/>
        <v>0</v>
      </c>
      <c r="W68" s="85">
        <f t="shared" si="30"/>
        <v>0</v>
      </c>
      <c r="X68" s="86">
        <f t="shared" si="7"/>
        <v>0</v>
      </c>
      <c r="Y68" s="87">
        <f t="shared" si="31"/>
        <v>0</v>
      </c>
      <c r="Z68" s="101">
        <f t="shared" si="32"/>
        <v>0</v>
      </c>
      <c r="AA68" s="85">
        <f t="shared" si="33"/>
        <v>0</v>
      </c>
      <c r="AB68" s="86">
        <f t="shared" si="8"/>
        <v>0</v>
      </c>
      <c r="AC68" s="87">
        <f t="shared" si="34"/>
        <v>0</v>
      </c>
      <c r="AD68" s="132">
        <f t="shared" si="37"/>
        <v>0</v>
      </c>
      <c r="AE68" s="132">
        <f t="shared" si="9"/>
        <v>0</v>
      </c>
      <c r="AF68" s="132">
        <f t="shared" si="35"/>
        <v>0</v>
      </c>
      <c r="AG68" s="133">
        <f t="shared" si="10"/>
        <v>0</v>
      </c>
      <c r="AH68" s="124">
        <f t="shared" si="36"/>
        <v>0</v>
      </c>
      <c r="AI68" s="125">
        <f t="shared" si="11"/>
        <v>0</v>
      </c>
      <c r="AJ68" s="125">
        <v>0</v>
      </c>
      <c r="AK68" s="126">
        <f t="shared" si="12"/>
        <v>0</v>
      </c>
      <c r="AL68" s="22">
        <f t="shared" si="13"/>
        <v>643538.32245166891</v>
      </c>
      <c r="AM68" s="22">
        <f t="shared" si="13"/>
        <v>1753.1936192275311</v>
      </c>
      <c r="AN68" s="22">
        <f t="shared" si="13"/>
        <v>1655.7692127837358</v>
      </c>
      <c r="AO68" s="23">
        <f t="shared" si="13"/>
        <v>3408.962832011267</v>
      </c>
    </row>
    <row r="69" spans="1:41" x14ac:dyDescent="0.25">
      <c r="A69" s="7">
        <v>47</v>
      </c>
      <c r="B69" s="56">
        <f t="shared" si="14"/>
        <v>207862.30792659355</v>
      </c>
      <c r="C69" s="57">
        <f t="shared" si="15"/>
        <v>559.95318611646962</v>
      </c>
      <c r="D69" s="57">
        <f t="shared" si="16"/>
        <v>216.52323742353494</v>
      </c>
      <c r="E69" s="58">
        <f t="shared" si="2"/>
        <v>776.47642354000459</v>
      </c>
      <c r="F69" s="56">
        <f t="shared" si="17"/>
        <v>218409.91926482055</v>
      </c>
      <c r="G69" s="57">
        <f t="shared" si="18"/>
        <v>369.19929346492324</v>
      </c>
      <c r="H69" s="57">
        <f t="shared" si="19"/>
        <v>808.11670127983609</v>
      </c>
      <c r="I69" s="58">
        <f t="shared" si="3"/>
        <v>1177.3159947447593</v>
      </c>
      <c r="J69" s="56">
        <f t="shared" si="20"/>
        <v>0</v>
      </c>
      <c r="K69" s="57">
        <f t="shared" si="21"/>
        <v>0</v>
      </c>
      <c r="L69" s="57">
        <f t="shared" si="22"/>
        <v>0</v>
      </c>
      <c r="M69" s="58">
        <f t="shared" si="4"/>
        <v>0</v>
      </c>
      <c r="N69" s="56">
        <f t="shared" si="23"/>
        <v>0</v>
      </c>
      <c r="O69" s="57">
        <f t="shared" si="24"/>
        <v>0</v>
      </c>
      <c r="P69" s="57">
        <f t="shared" si="25"/>
        <v>0</v>
      </c>
      <c r="Q69" s="58">
        <f t="shared" si="5"/>
        <v>0</v>
      </c>
      <c r="R69" s="84">
        <f t="shared" si="26"/>
        <v>215872.08981042905</v>
      </c>
      <c r="S69" s="85">
        <f t="shared" si="27"/>
        <v>829.76770321738275</v>
      </c>
      <c r="T69" s="86">
        <f t="shared" si="6"/>
        <v>627.82799453199789</v>
      </c>
      <c r="U69" s="87">
        <f t="shared" si="28"/>
        <v>1457.5956977493806</v>
      </c>
      <c r="V69" s="84">
        <f t="shared" si="29"/>
        <v>0</v>
      </c>
      <c r="W69" s="85">
        <f t="shared" si="30"/>
        <v>0</v>
      </c>
      <c r="X69" s="86">
        <f t="shared" si="7"/>
        <v>0</v>
      </c>
      <c r="Y69" s="87">
        <f t="shared" si="31"/>
        <v>0</v>
      </c>
      <c r="Z69" s="101">
        <f t="shared" si="32"/>
        <v>0</v>
      </c>
      <c r="AA69" s="85">
        <f t="shared" si="33"/>
        <v>0</v>
      </c>
      <c r="AB69" s="86">
        <f t="shared" si="8"/>
        <v>0</v>
      </c>
      <c r="AC69" s="87">
        <f t="shared" si="34"/>
        <v>0</v>
      </c>
      <c r="AD69" s="132">
        <f t="shared" si="37"/>
        <v>0</v>
      </c>
      <c r="AE69" s="132">
        <f t="shared" si="9"/>
        <v>0</v>
      </c>
      <c r="AF69" s="132">
        <f t="shared" si="35"/>
        <v>0</v>
      </c>
      <c r="AG69" s="133">
        <f t="shared" si="10"/>
        <v>0</v>
      </c>
      <c r="AH69" s="124">
        <f t="shared" si="36"/>
        <v>0</v>
      </c>
      <c r="AI69" s="125">
        <f t="shared" si="11"/>
        <v>0</v>
      </c>
      <c r="AJ69" s="125">
        <v>0</v>
      </c>
      <c r="AK69" s="126">
        <f t="shared" si="12"/>
        <v>0</v>
      </c>
      <c r="AL69" s="22">
        <f t="shared" si="13"/>
        <v>642144.31700184313</v>
      </c>
      <c r="AM69" s="22">
        <f t="shared" si="13"/>
        <v>1758.9201827987756</v>
      </c>
      <c r="AN69" s="22">
        <f t="shared" si="13"/>
        <v>1652.4679332353689</v>
      </c>
      <c r="AO69" s="23">
        <f t="shared" si="13"/>
        <v>3411.3881160341443</v>
      </c>
    </row>
    <row r="70" spans="1:41" x14ac:dyDescent="0.25">
      <c r="A70" s="7">
        <v>48</v>
      </c>
      <c r="B70" s="56">
        <f t="shared" si="14"/>
        <v>207302.35474047708</v>
      </c>
      <c r="C70" s="57">
        <f t="shared" si="15"/>
        <v>560.53647068534099</v>
      </c>
      <c r="D70" s="57">
        <f t="shared" si="16"/>
        <v>215.93995285466363</v>
      </c>
      <c r="E70" s="58">
        <f t="shared" si="2"/>
        <v>776.47642354000459</v>
      </c>
      <c r="F70" s="56">
        <f t="shared" si="17"/>
        <v>218040.71997135563</v>
      </c>
      <c r="G70" s="57">
        <f t="shared" si="18"/>
        <v>370.56533085074341</v>
      </c>
      <c r="H70" s="57">
        <f t="shared" si="19"/>
        <v>806.75066389401593</v>
      </c>
      <c r="I70" s="58">
        <f t="shared" si="3"/>
        <v>1177.3159947447593</v>
      </c>
      <c r="J70" s="56">
        <f t="shared" si="20"/>
        <v>0</v>
      </c>
      <c r="K70" s="57">
        <f t="shared" si="21"/>
        <v>0</v>
      </c>
      <c r="L70" s="57">
        <f t="shared" si="22"/>
        <v>0</v>
      </c>
      <c r="M70" s="58">
        <f t="shared" si="4"/>
        <v>0</v>
      </c>
      <c r="N70" s="56">
        <f t="shared" si="23"/>
        <v>0</v>
      </c>
      <c r="O70" s="57">
        <f t="shared" si="24"/>
        <v>0</v>
      </c>
      <c r="P70" s="57">
        <f t="shared" si="25"/>
        <v>0</v>
      </c>
      <c r="Q70" s="58">
        <f t="shared" si="5"/>
        <v>0</v>
      </c>
      <c r="R70" s="84">
        <f t="shared" si="26"/>
        <v>215400.72597739036</v>
      </c>
      <c r="S70" s="85">
        <f t="shared" si="27"/>
        <v>833.5679125280526</v>
      </c>
      <c r="T70" s="86">
        <f t="shared" si="6"/>
        <v>626.45711138424372</v>
      </c>
      <c r="U70" s="87">
        <f t="shared" si="28"/>
        <v>1460.0250239122963</v>
      </c>
      <c r="V70" s="84">
        <f t="shared" si="29"/>
        <v>0</v>
      </c>
      <c r="W70" s="85">
        <f t="shared" si="30"/>
        <v>0</v>
      </c>
      <c r="X70" s="86">
        <f t="shared" si="7"/>
        <v>0</v>
      </c>
      <c r="Y70" s="87">
        <f t="shared" si="31"/>
        <v>0</v>
      </c>
      <c r="Z70" s="101">
        <f t="shared" si="32"/>
        <v>0</v>
      </c>
      <c r="AA70" s="85">
        <f t="shared" si="33"/>
        <v>0</v>
      </c>
      <c r="AB70" s="86">
        <f t="shared" si="8"/>
        <v>0</v>
      </c>
      <c r="AC70" s="87">
        <f t="shared" si="34"/>
        <v>0</v>
      </c>
      <c r="AD70" s="132">
        <f t="shared" si="37"/>
        <v>0</v>
      </c>
      <c r="AE70" s="132">
        <f t="shared" si="9"/>
        <v>0</v>
      </c>
      <c r="AF70" s="132">
        <f t="shared" si="35"/>
        <v>0</v>
      </c>
      <c r="AG70" s="133">
        <f t="shared" si="10"/>
        <v>0</v>
      </c>
      <c r="AH70" s="124">
        <f t="shared" si="36"/>
        <v>0</v>
      </c>
      <c r="AI70" s="125">
        <f t="shared" si="11"/>
        <v>0</v>
      </c>
      <c r="AJ70" s="125">
        <v>0</v>
      </c>
      <c r="AK70" s="126">
        <f t="shared" si="12"/>
        <v>0</v>
      </c>
      <c r="AL70" s="22">
        <f t="shared" si="13"/>
        <v>640743.80068922299</v>
      </c>
      <c r="AM70" s="22">
        <f t="shared" si="13"/>
        <v>1764.669714064137</v>
      </c>
      <c r="AN70" s="22">
        <f t="shared" si="13"/>
        <v>1649.1477281329232</v>
      </c>
      <c r="AO70" s="23">
        <f t="shared" si="13"/>
        <v>3413.8174421970602</v>
      </c>
    </row>
    <row r="71" spans="1:41" x14ac:dyDescent="0.25">
      <c r="A71" s="7">
        <v>49</v>
      </c>
      <c r="B71" s="56">
        <f t="shared" si="14"/>
        <v>206741.81826979175</v>
      </c>
      <c r="C71" s="57">
        <f t="shared" si="15"/>
        <v>561.12036284230487</v>
      </c>
      <c r="D71" s="57">
        <f t="shared" si="16"/>
        <v>215.35606069769975</v>
      </c>
      <c r="E71" s="58">
        <f t="shared" si="2"/>
        <v>776.47642354000459</v>
      </c>
      <c r="F71" s="56">
        <f t="shared" si="17"/>
        <v>217670.15464050489</v>
      </c>
      <c r="G71" s="57">
        <f t="shared" si="18"/>
        <v>371.93642257489125</v>
      </c>
      <c r="H71" s="57">
        <f t="shared" si="19"/>
        <v>805.37957216986808</v>
      </c>
      <c r="I71" s="58">
        <f t="shared" si="3"/>
        <v>1177.3159947447593</v>
      </c>
      <c r="J71" s="56">
        <f t="shared" si="20"/>
        <v>0</v>
      </c>
      <c r="K71" s="57">
        <f t="shared" si="21"/>
        <v>0</v>
      </c>
      <c r="L71" s="57">
        <f t="shared" si="22"/>
        <v>0</v>
      </c>
      <c r="M71" s="58">
        <f t="shared" si="4"/>
        <v>0</v>
      </c>
      <c r="N71" s="56">
        <f t="shared" si="23"/>
        <v>0</v>
      </c>
      <c r="O71" s="57">
        <f t="shared" si="24"/>
        <v>0</v>
      </c>
      <c r="P71" s="57">
        <f t="shared" si="25"/>
        <v>0</v>
      </c>
      <c r="Q71" s="58">
        <f t="shared" si="5"/>
        <v>0</v>
      </c>
      <c r="R71" s="84">
        <f t="shared" si="26"/>
        <v>214924.76999497041</v>
      </c>
      <c r="S71" s="85">
        <f t="shared" si="27"/>
        <v>837.38552621677786</v>
      </c>
      <c r="T71" s="86">
        <f t="shared" si="6"/>
        <v>625.07287273537236</v>
      </c>
      <c r="U71" s="87">
        <f t="shared" si="28"/>
        <v>1462.4583989521502</v>
      </c>
      <c r="V71" s="84">
        <f t="shared" si="29"/>
        <v>0</v>
      </c>
      <c r="W71" s="85">
        <f t="shared" si="30"/>
        <v>0</v>
      </c>
      <c r="X71" s="86">
        <f t="shared" si="7"/>
        <v>0</v>
      </c>
      <c r="Y71" s="87">
        <f t="shared" si="31"/>
        <v>0</v>
      </c>
      <c r="Z71" s="101">
        <f t="shared" si="32"/>
        <v>0</v>
      </c>
      <c r="AA71" s="85">
        <f t="shared" si="33"/>
        <v>0</v>
      </c>
      <c r="AB71" s="86">
        <f t="shared" si="8"/>
        <v>0</v>
      </c>
      <c r="AC71" s="87">
        <f t="shared" si="34"/>
        <v>0</v>
      </c>
      <c r="AD71" s="132">
        <f t="shared" si="37"/>
        <v>0</v>
      </c>
      <c r="AE71" s="132">
        <f t="shared" si="9"/>
        <v>0</v>
      </c>
      <c r="AF71" s="132">
        <f t="shared" si="35"/>
        <v>0</v>
      </c>
      <c r="AG71" s="133">
        <f t="shared" si="10"/>
        <v>0</v>
      </c>
      <c r="AH71" s="124">
        <f t="shared" si="36"/>
        <v>0</v>
      </c>
      <c r="AI71" s="125">
        <f t="shared" si="11"/>
        <v>0</v>
      </c>
      <c r="AJ71" s="125">
        <v>0</v>
      </c>
      <c r="AK71" s="126">
        <f t="shared" si="12"/>
        <v>0</v>
      </c>
      <c r="AL71" s="22">
        <f t="shared" si="13"/>
        <v>639336.74290526705</v>
      </c>
      <c r="AM71" s="22">
        <f t="shared" si="13"/>
        <v>1770.442311633974</v>
      </c>
      <c r="AN71" s="22">
        <f t="shared" si="13"/>
        <v>1645.8085056029402</v>
      </c>
      <c r="AO71" s="23">
        <f t="shared" si="13"/>
        <v>3416.2508172369144</v>
      </c>
    </row>
    <row r="72" spans="1:41" x14ac:dyDescent="0.25">
      <c r="A72" s="7">
        <v>50</v>
      </c>
      <c r="B72" s="56">
        <f t="shared" si="14"/>
        <v>206180.69790694944</v>
      </c>
      <c r="C72" s="57">
        <f t="shared" si="15"/>
        <v>561.70486322026557</v>
      </c>
      <c r="D72" s="57">
        <f t="shared" si="16"/>
        <v>214.771560319739</v>
      </c>
      <c r="E72" s="58">
        <f t="shared" si="2"/>
        <v>776.47642354000459</v>
      </c>
      <c r="F72" s="56">
        <f t="shared" si="17"/>
        <v>217298.21821793</v>
      </c>
      <c r="G72" s="57">
        <f t="shared" si="18"/>
        <v>373.31258733841833</v>
      </c>
      <c r="H72" s="57">
        <f t="shared" si="19"/>
        <v>804.00340740634101</v>
      </c>
      <c r="I72" s="58">
        <f t="shared" si="3"/>
        <v>1177.3159947447593</v>
      </c>
      <c r="J72" s="56">
        <f t="shared" si="20"/>
        <v>0</v>
      </c>
      <c r="K72" s="57">
        <f t="shared" si="21"/>
        <v>0</v>
      </c>
      <c r="L72" s="57">
        <f t="shared" si="22"/>
        <v>0</v>
      </c>
      <c r="M72" s="58">
        <f t="shared" si="4"/>
        <v>0</v>
      </c>
      <c r="N72" s="56">
        <f t="shared" si="23"/>
        <v>0</v>
      </c>
      <c r="O72" s="57">
        <f t="shared" si="24"/>
        <v>0</v>
      </c>
      <c r="P72" s="57">
        <f t="shared" si="25"/>
        <v>0</v>
      </c>
      <c r="Q72" s="58">
        <f t="shared" si="5"/>
        <v>0</v>
      </c>
      <c r="R72" s="84">
        <f t="shared" si="26"/>
        <v>214444.19677620157</v>
      </c>
      <c r="S72" s="85">
        <f t="shared" si="27"/>
        <v>841.220623992951</v>
      </c>
      <c r="T72" s="86">
        <f t="shared" si="6"/>
        <v>623.6752056241196</v>
      </c>
      <c r="U72" s="87">
        <f t="shared" si="28"/>
        <v>1464.8958296170706</v>
      </c>
      <c r="V72" s="84">
        <f t="shared" si="29"/>
        <v>0</v>
      </c>
      <c r="W72" s="85">
        <f t="shared" si="30"/>
        <v>0</v>
      </c>
      <c r="X72" s="86">
        <f t="shared" si="7"/>
        <v>0</v>
      </c>
      <c r="Y72" s="87">
        <f t="shared" si="31"/>
        <v>0</v>
      </c>
      <c r="Z72" s="101">
        <f t="shared" si="32"/>
        <v>0</v>
      </c>
      <c r="AA72" s="85">
        <f t="shared" si="33"/>
        <v>0</v>
      </c>
      <c r="AB72" s="86">
        <f t="shared" si="8"/>
        <v>0</v>
      </c>
      <c r="AC72" s="87">
        <f t="shared" si="34"/>
        <v>0</v>
      </c>
      <c r="AD72" s="132">
        <f t="shared" si="37"/>
        <v>0</v>
      </c>
      <c r="AE72" s="132">
        <f t="shared" si="9"/>
        <v>0</v>
      </c>
      <c r="AF72" s="132">
        <f t="shared" si="35"/>
        <v>0</v>
      </c>
      <c r="AG72" s="133">
        <f t="shared" si="10"/>
        <v>0</v>
      </c>
      <c r="AH72" s="124">
        <f t="shared" si="36"/>
        <v>0</v>
      </c>
      <c r="AI72" s="125">
        <f t="shared" si="11"/>
        <v>0</v>
      </c>
      <c r="AJ72" s="125">
        <v>0</v>
      </c>
      <c r="AK72" s="126">
        <f t="shared" si="12"/>
        <v>0</v>
      </c>
      <c r="AL72" s="22">
        <f t="shared" si="13"/>
        <v>637923.11290108098</v>
      </c>
      <c r="AM72" s="22">
        <f t="shared" si="13"/>
        <v>1776.2380745516348</v>
      </c>
      <c r="AN72" s="22">
        <f t="shared" si="13"/>
        <v>1642.4501733501997</v>
      </c>
      <c r="AO72" s="23">
        <f t="shared" si="13"/>
        <v>3418.6882479018345</v>
      </c>
    </row>
    <row r="73" spans="1:41" x14ac:dyDescent="0.25">
      <c r="A73" s="7">
        <v>51</v>
      </c>
      <c r="B73" s="56">
        <f t="shared" si="14"/>
        <v>205618.99304372916</v>
      </c>
      <c r="C73" s="57">
        <f t="shared" si="15"/>
        <v>562.28997245278674</v>
      </c>
      <c r="D73" s="57">
        <f t="shared" si="16"/>
        <v>214.18645108721788</v>
      </c>
      <c r="E73" s="58">
        <f t="shared" si="2"/>
        <v>776.47642354000459</v>
      </c>
      <c r="F73" s="56">
        <f t="shared" si="17"/>
        <v>216924.90563059159</v>
      </c>
      <c r="G73" s="57">
        <f t="shared" si="18"/>
        <v>374.69384391157041</v>
      </c>
      <c r="H73" s="57">
        <f t="shared" si="19"/>
        <v>802.62215083318893</v>
      </c>
      <c r="I73" s="58">
        <f t="shared" si="3"/>
        <v>1177.3159947447593</v>
      </c>
      <c r="J73" s="56">
        <f t="shared" si="20"/>
        <v>0</v>
      </c>
      <c r="K73" s="57">
        <f t="shared" si="21"/>
        <v>0</v>
      </c>
      <c r="L73" s="57">
        <f t="shared" si="22"/>
        <v>0</v>
      </c>
      <c r="M73" s="58">
        <f t="shared" si="4"/>
        <v>0</v>
      </c>
      <c r="N73" s="56">
        <f t="shared" si="23"/>
        <v>0</v>
      </c>
      <c r="O73" s="57">
        <f t="shared" si="24"/>
        <v>0</v>
      </c>
      <c r="P73" s="57">
        <f t="shared" si="25"/>
        <v>0</v>
      </c>
      <c r="Q73" s="58">
        <f t="shared" si="5"/>
        <v>0</v>
      </c>
      <c r="R73" s="84">
        <f t="shared" si="26"/>
        <v>213958.98111246232</v>
      </c>
      <c r="S73" s="85">
        <f t="shared" si="27"/>
        <v>845.07328593102125</v>
      </c>
      <c r="T73" s="86">
        <f t="shared" si="6"/>
        <v>622.26403673541131</v>
      </c>
      <c r="U73" s="87">
        <f t="shared" si="28"/>
        <v>1467.3373226664326</v>
      </c>
      <c r="V73" s="84">
        <f t="shared" si="29"/>
        <v>0</v>
      </c>
      <c r="W73" s="85">
        <f t="shared" si="30"/>
        <v>0</v>
      </c>
      <c r="X73" s="86">
        <f t="shared" si="7"/>
        <v>0</v>
      </c>
      <c r="Y73" s="87">
        <f t="shared" si="31"/>
        <v>0</v>
      </c>
      <c r="Z73" s="101">
        <f t="shared" si="32"/>
        <v>0</v>
      </c>
      <c r="AA73" s="85">
        <f t="shared" si="33"/>
        <v>0</v>
      </c>
      <c r="AB73" s="86">
        <f t="shared" si="8"/>
        <v>0</v>
      </c>
      <c r="AC73" s="87">
        <f t="shared" si="34"/>
        <v>0</v>
      </c>
      <c r="AD73" s="132">
        <f t="shared" si="37"/>
        <v>0</v>
      </c>
      <c r="AE73" s="132">
        <f t="shared" si="9"/>
        <v>0</v>
      </c>
      <c r="AF73" s="132">
        <f t="shared" si="35"/>
        <v>0</v>
      </c>
      <c r="AG73" s="133">
        <f t="shared" si="10"/>
        <v>0</v>
      </c>
      <c r="AH73" s="124">
        <f t="shared" si="36"/>
        <v>0</v>
      </c>
      <c r="AI73" s="125">
        <f t="shared" si="11"/>
        <v>0</v>
      </c>
      <c r="AJ73" s="125">
        <v>0</v>
      </c>
      <c r="AK73" s="126">
        <f t="shared" si="12"/>
        <v>0</v>
      </c>
      <c r="AL73" s="22">
        <f t="shared" si="13"/>
        <v>636502.87978678313</v>
      </c>
      <c r="AM73" s="22">
        <f t="shared" si="13"/>
        <v>1782.0571022953784</v>
      </c>
      <c r="AN73" s="22">
        <f t="shared" si="13"/>
        <v>1639.0726386558181</v>
      </c>
      <c r="AO73" s="23">
        <f t="shared" si="13"/>
        <v>3421.1297409511963</v>
      </c>
    </row>
    <row r="74" spans="1:41" x14ac:dyDescent="0.25">
      <c r="A74" s="7">
        <v>52</v>
      </c>
      <c r="B74" s="56">
        <f t="shared" si="14"/>
        <v>205056.70307127637</v>
      </c>
      <c r="C74" s="57">
        <f t="shared" si="15"/>
        <v>562.87569117409168</v>
      </c>
      <c r="D74" s="57">
        <f t="shared" si="16"/>
        <v>213.60073236591288</v>
      </c>
      <c r="E74" s="58">
        <f t="shared" si="2"/>
        <v>776.47642354000459</v>
      </c>
      <c r="F74" s="56">
        <f t="shared" si="17"/>
        <v>216550.21178668001</v>
      </c>
      <c r="G74" s="57">
        <f t="shared" si="18"/>
        <v>376.08021113404322</v>
      </c>
      <c r="H74" s="57">
        <f t="shared" si="19"/>
        <v>801.23578361071611</v>
      </c>
      <c r="I74" s="58">
        <f t="shared" si="3"/>
        <v>1177.3159947447593</v>
      </c>
      <c r="J74" s="56">
        <f t="shared" si="20"/>
        <v>0</v>
      </c>
      <c r="K74" s="57">
        <f t="shared" si="21"/>
        <v>0</v>
      </c>
      <c r="L74" s="57">
        <f t="shared" si="22"/>
        <v>0</v>
      </c>
      <c r="M74" s="58">
        <f t="shared" si="4"/>
        <v>0</v>
      </c>
      <c r="N74" s="56">
        <f t="shared" si="23"/>
        <v>0</v>
      </c>
      <c r="O74" s="57">
        <f t="shared" si="24"/>
        <v>0</v>
      </c>
      <c r="P74" s="57">
        <f t="shared" si="25"/>
        <v>0</v>
      </c>
      <c r="Q74" s="58">
        <f t="shared" si="5"/>
        <v>0</v>
      </c>
      <c r="R74" s="84">
        <f t="shared" si="26"/>
        <v>213469.09767290886</v>
      </c>
      <c r="S74" s="85">
        <f t="shared" si="27"/>
        <v>848.94359247216664</v>
      </c>
      <c r="T74" s="86">
        <f t="shared" si="6"/>
        <v>620.83929239870997</v>
      </c>
      <c r="U74" s="87">
        <f t="shared" si="28"/>
        <v>1469.7828848708766</v>
      </c>
      <c r="V74" s="84">
        <f t="shared" si="29"/>
        <v>0</v>
      </c>
      <c r="W74" s="85">
        <f t="shared" si="30"/>
        <v>0</v>
      </c>
      <c r="X74" s="86">
        <f t="shared" si="7"/>
        <v>0</v>
      </c>
      <c r="Y74" s="87">
        <f t="shared" si="31"/>
        <v>0</v>
      </c>
      <c r="Z74" s="101">
        <f t="shared" si="32"/>
        <v>0</v>
      </c>
      <c r="AA74" s="85">
        <f t="shared" si="33"/>
        <v>0</v>
      </c>
      <c r="AB74" s="86">
        <f t="shared" si="8"/>
        <v>0</v>
      </c>
      <c r="AC74" s="87">
        <f t="shared" si="34"/>
        <v>0</v>
      </c>
      <c r="AD74" s="132">
        <f t="shared" si="37"/>
        <v>0</v>
      </c>
      <c r="AE74" s="132">
        <f t="shared" si="9"/>
        <v>0</v>
      </c>
      <c r="AF74" s="132">
        <f t="shared" si="35"/>
        <v>0</v>
      </c>
      <c r="AG74" s="133">
        <f t="shared" si="10"/>
        <v>0</v>
      </c>
      <c r="AH74" s="124">
        <f t="shared" si="36"/>
        <v>0</v>
      </c>
      <c r="AI74" s="125">
        <f t="shared" si="11"/>
        <v>0</v>
      </c>
      <c r="AJ74" s="125">
        <v>0</v>
      </c>
      <c r="AK74" s="126">
        <f t="shared" si="12"/>
        <v>0</v>
      </c>
      <c r="AL74" s="22">
        <f t="shared" si="13"/>
        <v>635076.01253086515</v>
      </c>
      <c r="AM74" s="22">
        <f t="shared" si="13"/>
        <v>1787.8994947803017</v>
      </c>
      <c r="AN74" s="22">
        <f t="shared" si="13"/>
        <v>1635.6758083753389</v>
      </c>
      <c r="AO74" s="23">
        <f t="shared" si="13"/>
        <v>3423.5753031556405</v>
      </c>
    </row>
    <row r="75" spans="1:41" x14ac:dyDescent="0.25">
      <c r="A75" s="7">
        <v>53</v>
      </c>
      <c r="B75" s="56">
        <f t="shared" si="14"/>
        <v>204493.82738010227</v>
      </c>
      <c r="C75" s="57">
        <f t="shared" si="15"/>
        <v>563.46202001906477</v>
      </c>
      <c r="D75" s="57">
        <f t="shared" si="16"/>
        <v>213.01440352093985</v>
      </c>
      <c r="E75" s="58">
        <f t="shared" si="2"/>
        <v>776.47642354000459</v>
      </c>
      <c r="F75" s="56">
        <f t="shared" si="17"/>
        <v>216174.13157554597</v>
      </c>
      <c r="G75" s="57">
        <f t="shared" si="18"/>
        <v>377.47170791523922</v>
      </c>
      <c r="H75" s="57">
        <f t="shared" si="19"/>
        <v>799.84428682952012</v>
      </c>
      <c r="I75" s="58">
        <f t="shared" si="3"/>
        <v>1177.3159947447593</v>
      </c>
      <c r="J75" s="56">
        <f t="shared" si="20"/>
        <v>0</v>
      </c>
      <c r="K75" s="57">
        <f t="shared" si="21"/>
        <v>0</v>
      </c>
      <c r="L75" s="57">
        <f t="shared" si="22"/>
        <v>0</v>
      </c>
      <c r="M75" s="58">
        <f t="shared" si="4"/>
        <v>0</v>
      </c>
      <c r="N75" s="56">
        <f t="shared" si="23"/>
        <v>0</v>
      </c>
      <c r="O75" s="57">
        <f t="shared" si="24"/>
        <v>0</v>
      </c>
      <c r="P75" s="57">
        <f t="shared" si="25"/>
        <v>0</v>
      </c>
      <c r="Q75" s="58">
        <f t="shared" si="5"/>
        <v>0</v>
      </c>
      <c r="R75" s="84">
        <f t="shared" si="26"/>
        <v>212974.52100390408</v>
      </c>
      <c r="S75" s="85">
        <f t="shared" si="27"/>
        <v>852.8316244259737</v>
      </c>
      <c r="T75" s="86">
        <f t="shared" si="6"/>
        <v>619.4008985863544</v>
      </c>
      <c r="U75" s="87">
        <f t="shared" si="28"/>
        <v>1472.2325230123281</v>
      </c>
      <c r="V75" s="84">
        <f t="shared" si="29"/>
        <v>0</v>
      </c>
      <c r="W75" s="85">
        <f t="shared" si="30"/>
        <v>0</v>
      </c>
      <c r="X75" s="86">
        <f t="shared" si="7"/>
        <v>0</v>
      </c>
      <c r="Y75" s="87">
        <f t="shared" si="31"/>
        <v>0</v>
      </c>
      <c r="Z75" s="101">
        <f t="shared" si="32"/>
        <v>0</v>
      </c>
      <c r="AA75" s="85">
        <f t="shared" si="33"/>
        <v>0</v>
      </c>
      <c r="AB75" s="86">
        <f t="shared" si="8"/>
        <v>0</v>
      </c>
      <c r="AC75" s="87">
        <f t="shared" si="34"/>
        <v>0</v>
      </c>
      <c r="AD75" s="132">
        <f t="shared" si="37"/>
        <v>0</v>
      </c>
      <c r="AE75" s="132">
        <f t="shared" si="9"/>
        <v>0</v>
      </c>
      <c r="AF75" s="132">
        <f t="shared" si="35"/>
        <v>0</v>
      </c>
      <c r="AG75" s="133">
        <f t="shared" si="10"/>
        <v>0</v>
      </c>
      <c r="AH75" s="124">
        <f t="shared" si="36"/>
        <v>0</v>
      </c>
      <c r="AI75" s="125">
        <f t="shared" si="11"/>
        <v>0</v>
      </c>
      <c r="AJ75" s="125">
        <v>0</v>
      </c>
      <c r="AK75" s="126">
        <f t="shared" si="12"/>
        <v>0</v>
      </c>
      <c r="AL75" s="22">
        <f t="shared" si="13"/>
        <v>633642.47995955229</v>
      </c>
      <c r="AM75" s="22">
        <f t="shared" si="13"/>
        <v>1793.7653523602776</v>
      </c>
      <c r="AN75" s="22">
        <f t="shared" si="13"/>
        <v>1632.2595889368145</v>
      </c>
      <c r="AO75" s="23">
        <f t="shared" si="13"/>
        <v>3426.024941297092</v>
      </c>
    </row>
    <row r="76" spans="1:41" x14ac:dyDescent="0.25">
      <c r="A76" s="7">
        <v>54</v>
      </c>
      <c r="B76" s="56">
        <f t="shared" si="14"/>
        <v>203930.3653600832</v>
      </c>
      <c r="C76" s="57">
        <f t="shared" si="15"/>
        <v>564.04895962325122</v>
      </c>
      <c r="D76" s="57">
        <f t="shared" si="16"/>
        <v>212.42746391675334</v>
      </c>
      <c r="E76" s="58">
        <f t="shared" si="2"/>
        <v>776.47642354000459</v>
      </c>
      <c r="F76" s="56">
        <f t="shared" si="17"/>
        <v>215796.65986763072</v>
      </c>
      <c r="G76" s="57">
        <f t="shared" si="18"/>
        <v>378.86835323452567</v>
      </c>
      <c r="H76" s="57">
        <f t="shared" si="19"/>
        <v>798.44764151023367</v>
      </c>
      <c r="I76" s="58">
        <f t="shared" si="3"/>
        <v>1177.3159947447593</v>
      </c>
      <c r="J76" s="56">
        <f t="shared" si="20"/>
        <v>0</v>
      </c>
      <c r="K76" s="57">
        <f t="shared" si="21"/>
        <v>0</v>
      </c>
      <c r="L76" s="57">
        <f t="shared" si="22"/>
        <v>0</v>
      </c>
      <c r="M76" s="58">
        <f t="shared" si="4"/>
        <v>0</v>
      </c>
      <c r="N76" s="56">
        <f t="shared" si="23"/>
        <v>0</v>
      </c>
      <c r="O76" s="57">
        <f t="shared" si="24"/>
        <v>0</v>
      </c>
      <c r="P76" s="57">
        <f t="shared" si="25"/>
        <v>0</v>
      </c>
      <c r="Q76" s="58">
        <f t="shared" si="5"/>
        <v>0</v>
      </c>
      <c r="R76" s="84">
        <f t="shared" si="26"/>
        <v>212475.2255284439</v>
      </c>
      <c r="S76" s="85">
        <f t="shared" si="27"/>
        <v>856.73746297212426</v>
      </c>
      <c r="T76" s="86">
        <f t="shared" si="6"/>
        <v>617.94878091189105</v>
      </c>
      <c r="U76" s="87">
        <f t="shared" si="28"/>
        <v>1474.6862438840153</v>
      </c>
      <c r="V76" s="84">
        <f t="shared" si="29"/>
        <v>0</v>
      </c>
      <c r="W76" s="85">
        <f t="shared" si="30"/>
        <v>0</v>
      </c>
      <c r="X76" s="86">
        <f t="shared" si="7"/>
        <v>0</v>
      </c>
      <c r="Y76" s="87">
        <f t="shared" si="31"/>
        <v>0</v>
      </c>
      <c r="Z76" s="101">
        <f t="shared" si="32"/>
        <v>0</v>
      </c>
      <c r="AA76" s="85">
        <f t="shared" si="33"/>
        <v>0</v>
      </c>
      <c r="AB76" s="86">
        <f t="shared" si="8"/>
        <v>0</v>
      </c>
      <c r="AC76" s="87">
        <f t="shared" si="34"/>
        <v>0</v>
      </c>
      <c r="AD76" s="132">
        <f t="shared" si="37"/>
        <v>0</v>
      </c>
      <c r="AE76" s="132">
        <f t="shared" si="9"/>
        <v>0</v>
      </c>
      <c r="AF76" s="132">
        <f t="shared" si="35"/>
        <v>0</v>
      </c>
      <c r="AG76" s="133">
        <f t="shared" si="10"/>
        <v>0</v>
      </c>
      <c r="AH76" s="124">
        <f t="shared" si="36"/>
        <v>0</v>
      </c>
      <c r="AI76" s="125">
        <f t="shared" si="11"/>
        <v>0</v>
      </c>
      <c r="AJ76" s="125">
        <v>0</v>
      </c>
      <c r="AK76" s="126">
        <f t="shared" si="12"/>
        <v>0</v>
      </c>
      <c r="AL76" s="22">
        <f t="shared" si="13"/>
        <v>632202.25075615779</v>
      </c>
      <c r="AM76" s="22">
        <f t="shared" si="13"/>
        <v>1799.6547758299012</v>
      </c>
      <c r="AN76" s="22">
        <f t="shared" si="13"/>
        <v>1628.8238863388781</v>
      </c>
      <c r="AO76" s="23">
        <f t="shared" si="13"/>
        <v>3428.478662168779</v>
      </c>
    </row>
    <row r="77" spans="1:41" x14ac:dyDescent="0.25">
      <c r="A77" s="7">
        <v>55</v>
      </c>
      <c r="B77" s="56">
        <f t="shared" si="14"/>
        <v>203366.31640045994</v>
      </c>
      <c r="C77" s="57">
        <f t="shared" si="15"/>
        <v>564.63651062285885</v>
      </c>
      <c r="D77" s="57">
        <f t="shared" si="16"/>
        <v>211.83991291714577</v>
      </c>
      <c r="E77" s="58">
        <f t="shared" si="2"/>
        <v>776.47642354000459</v>
      </c>
      <c r="F77" s="56">
        <f t="shared" si="17"/>
        <v>215417.7915143962</v>
      </c>
      <c r="G77" s="57">
        <f t="shared" si="18"/>
        <v>380.27016614149341</v>
      </c>
      <c r="H77" s="57">
        <f t="shared" si="19"/>
        <v>797.04582860326593</v>
      </c>
      <c r="I77" s="58">
        <f t="shared" si="3"/>
        <v>1177.3159947447593</v>
      </c>
      <c r="J77" s="56">
        <f t="shared" si="20"/>
        <v>0</v>
      </c>
      <c r="K77" s="57">
        <f t="shared" si="21"/>
        <v>0</v>
      </c>
      <c r="L77" s="57">
        <f t="shared" si="22"/>
        <v>0</v>
      </c>
      <c r="M77" s="58">
        <f t="shared" si="4"/>
        <v>0</v>
      </c>
      <c r="N77" s="56">
        <f t="shared" si="23"/>
        <v>0</v>
      </c>
      <c r="O77" s="57">
        <f t="shared" si="24"/>
        <v>0</v>
      </c>
      <c r="P77" s="57">
        <f t="shared" si="25"/>
        <v>0</v>
      </c>
      <c r="Q77" s="58">
        <f t="shared" si="5"/>
        <v>0</v>
      </c>
      <c r="R77" s="84">
        <f t="shared" si="26"/>
        <v>211971.18554558093</v>
      </c>
      <c r="S77" s="85">
        <f t="shared" si="27"/>
        <v>860.66118966209092</v>
      </c>
      <c r="T77" s="86">
        <f t="shared" si="6"/>
        <v>616.48286462839792</v>
      </c>
      <c r="U77" s="87">
        <f t="shared" si="28"/>
        <v>1477.1440542904888</v>
      </c>
      <c r="V77" s="84">
        <f t="shared" si="29"/>
        <v>0</v>
      </c>
      <c r="W77" s="85">
        <f t="shared" si="30"/>
        <v>0</v>
      </c>
      <c r="X77" s="86">
        <f t="shared" si="7"/>
        <v>0</v>
      </c>
      <c r="Y77" s="87">
        <f t="shared" si="31"/>
        <v>0</v>
      </c>
      <c r="Z77" s="101">
        <f t="shared" si="32"/>
        <v>0</v>
      </c>
      <c r="AA77" s="85">
        <f t="shared" si="33"/>
        <v>0</v>
      </c>
      <c r="AB77" s="86">
        <f t="shared" si="8"/>
        <v>0</v>
      </c>
      <c r="AC77" s="87">
        <f t="shared" si="34"/>
        <v>0</v>
      </c>
      <c r="AD77" s="132">
        <f t="shared" si="37"/>
        <v>0</v>
      </c>
      <c r="AE77" s="132">
        <f t="shared" si="9"/>
        <v>0</v>
      </c>
      <c r="AF77" s="132">
        <f t="shared" si="35"/>
        <v>0</v>
      </c>
      <c r="AG77" s="133">
        <f t="shared" si="10"/>
        <v>0</v>
      </c>
      <c r="AH77" s="124">
        <f t="shared" si="36"/>
        <v>0</v>
      </c>
      <c r="AI77" s="125">
        <f t="shared" si="11"/>
        <v>0</v>
      </c>
      <c r="AJ77" s="125">
        <v>0</v>
      </c>
      <c r="AK77" s="126">
        <f t="shared" si="12"/>
        <v>0</v>
      </c>
      <c r="AL77" s="22">
        <f t="shared" si="13"/>
        <v>630755.2934604371</v>
      </c>
      <c r="AM77" s="22">
        <f t="shared" si="13"/>
        <v>1805.5678664264433</v>
      </c>
      <c r="AN77" s="22">
        <f t="shared" si="13"/>
        <v>1625.3686061488097</v>
      </c>
      <c r="AO77" s="23">
        <f t="shared" si="13"/>
        <v>3430.936472575253</v>
      </c>
    </row>
    <row r="78" spans="1:41" x14ac:dyDescent="0.25">
      <c r="A78" s="7">
        <v>56</v>
      </c>
      <c r="B78" s="56">
        <f t="shared" si="14"/>
        <v>202801.67988983708</v>
      </c>
      <c r="C78" s="57">
        <f t="shared" si="15"/>
        <v>565.22467365475768</v>
      </c>
      <c r="D78" s="57">
        <f t="shared" si="16"/>
        <v>211.25174988524694</v>
      </c>
      <c r="E78" s="58">
        <f t="shared" si="2"/>
        <v>776.47642354000459</v>
      </c>
      <c r="F78" s="56">
        <f t="shared" si="17"/>
        <v>215037.5213482547</v>
      </c>
      <c r="G78" s="57">
        <f t="shared" si="18"/>
        <v>381.67716575621694</v>
      </c>
      <c r="H78" s="57">
        <f t="shared" si="19"/>
        <v>795.6388289885424</v>
      </c>
      <c r="I78" s="58">
        <f t="shared" si="3"/>
        <v>1177.3159947447593</v>
      </c>
      <c r="J78" s="56">
        <f t="shared" si="20"/>
        <v>0</v>
      </c>
      <c r="K78" s="57">
        <f t="shared" si="21"/>
        <v>0</v>
      </c>
      <c r="L78" s="57">
        <f t="shared" si="22"/>
        <v>0</v>
      </c>
      <c r="M78" s="58">
        <f t="shared" si="4"/>
        <v>0</v>
      </c>
      <c r="N78" s="56">
        <f t="shared" si="23"/>
        <v>0</v>
      </c>
      <c r="O78" s="57">
        <f t="shared" si="24"/>
        <v>0</v>
      </c>
      <c r="P78" s="57">
        <f t="shared" si="25"/>
        <v>0</v>
      </c>
      <c r="Q78" s="58">
        <f t="shared" si="5"/>
        <v>0</v>
      </c>
      <c r="R78" s="84">
        <f t="shared" si="26"/>
        <v>211462.37522984538</v>
      </c>
      <c r="S78" s="85">
        <f t="shared" si="27"/>
        <v>864.60288642083947</v>
      </c>
      <c r="T78" s="86">
        <f t="shared" si="6"/>
        <v>615.0030746268003</v>
      </c>
      <c r="U78" s="87">
        <f t="shared" si="28"/>
        <v>1479.6059610476398</v>
      </c>
      <c r="V78" s="84">
        <f t="shared" si="29"/>
        <v>0</v>
      </c>
      <c r="W78" s="85">
        <f t="shared" si="30"/>
        <v>0</v>
      </c>
      <c r="X78" s="86">
        <f t="shared" si="7"/>
        <v>0</v>
      </c>
      <c r="Y78" s="87">
        <f t="shared" si="31"/>
        <v>0</v>
      </c>
      <c r="Z78" s="101">
        <f t="shared" si="32"/>
        <v>0</v>
      </c>
      <c r="AA78" s="85">
        <f t="shared" si="33"/>
        <v>0</v>
      </c>
      <c r="AB78" s="86">
        <f t="shared" si="8"/>
        <v>0</v>
      </c>
      <c r="AC78" s="87">
        <f t="shared" si="34"/>
        <v>0</v>
      </c>
      <c r="AD78" s="132">
        <f t="shared" si="37"/>
        <v>0</v>
      </c>
      <c r="AE78" s="132">
        <f t="shared" si="9"/>
        <v>0</v>
      </c>
      <c r="AF78" s="132">
        <f t="shared" si="35"/>
        <v>0</v>
      </c>
      <c r="AG78" s="133">
        <f t="shared" si="10"/>
        <v>0</v>
      </c>
      <c r="AH78" s="124">
        <f t="shared" si="36"/>
        <v>0</v>
      </c>
      <c r="AI78" s="125">
        <f t="shared" si="11"/>
        <v>0</v>
      </c>
      <c r="AJ78" s="125">
        <v>0</v>
      </c>
      <c r="AK78" s="126">
        <f t="shared" si="12"/>
        <v>0</v>
      </c>
      <c r="AL78" s="22">
        <f t="shared" si="13"/>
        <v>629301.57646793721</v>
      </c>
      <c r="AM78" s="22">
        <f t="shared" si="13"/>
        <v>1811.5047258318141</v>
      </c>
      <c r="AN78" s="22">
        <f t="shared" si="13"/>
        <v>1621.8936535005896</v>
      </c>
      <c r="AO78" s="23">
        <f t="shared" si="13"/>
        <v>3433.3983793324037</v>
      </c>
    </row>
    <row r="79" spans="1:41" x14ac:dyDescent="0.25">
      <c r="A79" s="7">
        <v>57</v>
      </c>
      <c r="B79" s="56">
        <f t="shared" si="14"/>
        <v>202236.45521618231</v>
      </c>
      <c r="C79" s="57">
        <f t="shared" si="15"/>
        <v>565.81344935648133</v>
      </c>
      <c r="D79" s="57">
        <f t="shared" si="16"/>
        <v>210.66297418352323</v>
      </c>
      <c r="E79" s="58">
        <f t="shared" si="2"/>
        <v>776.47642354000459</v>
      </c>
      <c r="F79" s="56">
        <f t="shared" si="17"/>
        <v>214655.84418249849</v>
      </c>
      <c r="G79" s="57">
        <f t="shared" si="18"/>
        <v>383.08937126951491</v>
      </c>
      <c r="H79" s="57">
        <f t="shared" si="19"/>
        <v>794.22662347524442</v>
      </c>
      <c r="I79" s="58">
        <f t="shared" si="3"/>
        <v>1177.3159947447593</v>
      </c>
      <c r="J79" s="56">
        <f t="shared" si="20"/>
        <v>0</v>
      </c>
      <c r="K79" s="57">
        <f t="shared" si="21"/>
        <v>0</v>
      </c>
      <c r="L79" s="57">
        <f t="shared" si="22"/>
        <v>0</v>
      </c>
      <c r="M79" s="58">
        <f t="shared" si="4"/>
        <v>0</v>
      </c>
      <c r="N79" s="56">
        <f t="shared" si="23"/>
        <v>0</v>
      </c>
      <c r="O79" s="57">
        <f t="shared" si="24"/>
        <v>0</v>
      </c>
      <c r="P79" s="57">
        <f t="shared" si="25"/>
        <v>0</v>
      </c>
      <c r="Q79" s="58">
        <f t="shared" si="5"/>
        <v>0</v>
      </c>
      <c r="R79" s="84">
        <f t="shared" si="26"/>
        <v>210948.76863066357</v>
      </c>
      <c r="S79" s="85">
        <f t="shared" si="27"/>
        <v>868.56263554853933</v>
      </c>
      <c r="T79" s="86">
        <f t="shared" si="6"/>
        <v>613.50933543417989</v>
      </c>
      <c r="U79" s="87">
        <f t="shared" si="28"/>
        <v>1482.0719709827192</v>
      </c>
      <c r="V79" s="84">
        <f t="shared" si="29"/>
        <v>0</v>
      </c>
      <c r="W79" s="85">
        <f t="shared" si="30"/>
        <v>0</v>
      </c>
      <c r="X79" s="86">
        <f t="shared" si="7"/>
        <v>0</v>
      </c>
      <c r="Y79" s="87">
        <f t="shared" si="31"/>
        <v>0</v>
      </c>
      <c r="Z79" s="101">
        <f t="shared" si="32"/>
        <v>0</v>
      </c>
      <c r="AA79" s="85">
        <f t="shared" si="33"/>
        <v>0</v>
      </c>
      <c r="AB79" s="86">
        <f t="shared" si="8"/>
        <v>0</v>
      </c>
      <c r="AC79" s="87">
        <f t="shared" si="34"/>
        <v>0</v>
      </c>
      <c r="AD79" s="132">
        <f t="shared" si="37"/>
        <v>0</v>
      </c>
      <c r="AE79" s="132">
        <f t="shared" si="9"/>
        <v>0</v>
      </c>
      <c r="AF79" s="132">
        <f t="shared" si="35"/>
        <v>0</v>
      </c>
      <c r="AG79" s="133">
        <f t="shared" si="10"/>
        <v>0</v>
      </c>
      <c r="AH79" s="124">
        <f t="shared" si="36"/>
        <v>0</v>
      </c>
      <c r="AI79" s="125">
        <f t="shared" si="11"/>
        <v>0</v>
      </c>
      <c r="AJ79" s="125">
        <v>0</v>
      </c>
      <c r="AK79" s="126">
        <f t="shared" si="12"/>
        <v>0</v>
      </c>
      <c r="AL79" s="22">
        <f t="shared" si="13"/>
        <v>627841.06802934431</v>
      </c>
      <c r="AM79" s="22">
        <f t="shared" si="13"/>
        <v>1817.4654561745356</v>
      </c>
      <c r="AN79" s="22">
        <f t="shared" si="13"/>
        <v>1618.3989330929476</v>
      </c>
      <c r="AO79" s="23">
        <f t="shared" si="13"/>
        <v>3435.8643892674831</v>
      </c>
    </row>
    <row r="80" spans="1:41" x14ac:dyDescent="0.25">
      <c r="A80" s="7">
        <v>58</v>
      </c>
      <c r="B80" s="56">
        <f t="shared" si="14"/>
        <v>201670.64176682584</v>
      </c>
      <c r="C80" s="57">
        <f t="shared" si="15"/>
        <v>566.40283836622768</v>
      </c>
      <c r="D80" s="57">
        <f t="shared" si="16"/>
        <v>210.07358517377691</v>
      </c>
      <c r="E80" s="58">
        <f t="shared" si="2"/>
        <v>776.47642354000459</v>
      </c>
      <c r="F80" s="56">
        <f t="shared" si="17"/>
        <v>214272.75481122898</v>
      </c>
      <c r="G80" s="57">
        <f t="shared" si="18"/>
        <v>384.50680194321205</v>
      </c>
      <c r="H80" s="57">
        <f t="shared" si="19"/>
        <v>792.80919280154728</v>
      </c>
      <c r="I80" s="58">
        <f t="shared" si="3"/>
        <v>1177.3159947447593</v>
      </c>
      <c r="J80" s="56">
        <f t="shared" si="20"/>
        <v>0</v>
      </c>
      <c r="K80" s="57">
        <f t="shared" si="21"/>
        <v>0</v>
      </c>
      <c r="L80" s="57">
        <f t="shared" si="22"/>
        <v>0</v>
      </c>
      <c r="M80" s="58">
        <f t="shared" si="4"/>
        <v>0</v>
      </c>
      <c r="N80" s="56">
        <f t="shared" si="23"/>
        <v>0</v>
      </c>
      <c r="O80" s="57">
        <f t="shared" si="24"/>
        <v>0</v>
      </c>
      <c r="P80" s="57">
        <f t="shared" si="25"/>
        <v>0</v>
      </c>
      <c r="Q80" s="58">
        <f t="shared" si="5"/>
        <v>0</v>
      </c>
      <c r="R80" s="84">
        <f t="shared" si="26"/>
        <v>210430.33967177357</v>
      </c>
      <c r="S80" s="85">
        <f t="shared" si="27"/>
        <v>872.5405197222824</v>
      </c>
      <c r="T80" s="86">
        <f t="shared" si="6"/>
        <v>612.00157121207485</v>
      </c>
      <c r="U80" s="87">
        <f t="shared" si="28"/>
        <v>1484.5420909343572</v>
      </c>
      <c r="V80" s="84">
        <f t="shared" si="29"/>
        <v>0</v>
      </c>
      <c r="W80" s="85">
        <f t="shared" si="30"/>
        <v>0</v>
      </c>
      <c r="X80" s="86">
        <f t="shared" si="7"/>
        <v>0</v>
      </c>
      <c r="Y80" s="87">
        <f t="shared" si="31"/>
        <v>0</v>
      </c>
      <c r="Z80" s="101">
        <f t="shared" si="32"/>
        <v>0</v>
      </c>
      <c r="AA80" s="85">
        <f t="shared" si="33"/>
        <v>0</v>
      </c>
      <c r="AB80" s="86">
        <f t="shared" si="8"/>
        <v>0</v>
      </c>
      <c r="AC80" s="87">
        <f t="shared" si="34"/>
        <v>0</v>
      </c>
      <c r="AD80" s="132">
        <f t="shared" si="37"/>
        <v>0</v>
      </c>
      <c r="AE80" s="132">
        <f t="shared" si="9"/>
        <v>0</v>
      </c>
      <c r="AF80" s="132">
        <f t="shared" si="35"/>
        <v>0</v>
      </c>
      <c r="AG80" s="133">
        <f t="shared" si="10"/>
        <v>0</v>
      </c>
      <c r="AH80" s="124">
        <f t="shared" si="36"/>
        <v>0</v>
      </c>
      <c r="AI80" s="125">
        <f t="shared" si="11"/>
        <v>0</v>
      </c>
      <c r="AJ80" s="125">
        <v>0</v>
      </c>
      <c r="AK80" s="126">
        <f t="shared" si="12"/>
        <v>0</v>
      </c>
      <c r="AL80" s="22">
        <f t="shared" si="13"/>
        <v>626373.73624982836</v>
      </c>
      <c r="AM80" s="22">
        <f t="shared" si="13"/>
        <v>1823.4501600317221</v>
      </c>
      <c r="AN80" s="22">
        <f t="shared" si="13"/>
        <v>1614.884349187399</v>
      </c>
      <c r="AO80" s="23">
        <f t="shared" si="13"/>
        <v>3438.3345092191212</v>
      </c>
    </row>
    <row r="81" spans="1:41" x14ac:dyDescent="0.25">
      <c r="A81" s="7">
        <v>59</v>
      </c>
      <c r="B81" s="56">
        <f t="shared" si="14"/>
        <v>201104.23892845961</v>
      </c>
      <c r="C81" s="57">
        <f t="shared" si="15"/>
        <v>566.99284132285914</v>
      </c>
      <c r="D81" s="57">
        <f t="shared" si="16"/>
        <v>209.48358221714543</v>
      </c>
      <c r="E81" s="58">
        <f t="shared" si="2"/>
        <v>776.47642354000459</v>
      </c>
      <c r="F81" s="56">
        <f t="shared" si="17"/>
        <v>213888.24800928577</v>
      </c>
      <c r="G81" s="57">
        <f t="shared" si="18"/>
        <v>385.92947711040199</v>
      </c>
      <c r="H81" s="57">
        <f t="shared" si="19"/>
        <v>791.38651763435735</v>
      </c>
      <c r="I81" s="58">
        <f t="shared" si="3"/>
        <v>1177.3159947447593</v>
      </c>
      <c r="J81" s="56">
        <f t="shared" si="20"/>
        <v>0</v>
      </c>
      <c r="K81" s="57">
        <f t="shared" si="21"/>
        <v>0</v>
      </c>
      <c r="L81" s="57">
        <f t="shared" si="22"/>
        <v>0</v>
      </c>
      <c r="M81" s="58">
        <f t="shared" si="4"/>
        <v>0</v>
      </c>
      <c r="N81" s="56">
        <f t="shared" si="23"/>
        <v>0</v>
      </c>
      <c r="O81" s="57">
        <f t="shared" si="24"/>
        <v>0</v>
      </c>
      <c r="P81" s="57">
        <f t="shared" si="25"/>
        <v>0</v>
      </c>
      <c r="Q81" s="58">
        <f t="shared" si="5"/>
        <v>0</v>
      </c>
      <c r="R81" s="84">
        <f t="shared" si="26"/>
        <v>209907.06215063806</v>
      </c>
      <c r="S81" s="85">
        <f t="shared" si="27"/>
        <v>876.53662199780888</v>
      </c>
      <c r="T81" s="86">
        <f t="shared" si="6"/>
        <v>610.47970575477234</v>
      </c>
      <c r="U81" s="87">
        <f t="shared" si="28"/>
        <v>1487.0163277525812</v>
      </c>
      <c r="V81" s="84">
        <f t="shared" si="29"/>
        <v>0</v>
      </c>
      <c r="W81" s="85">
        <f t="shared" si="30"/>
        <v>0</v>
      </c>
      <c r="X81" s="86">
        <f t="shared" si="7"/>
        <v>0</v>
      </c>
      <c r="Y81" s="87">
        <f t="shared" si="31"/>
        <v>0</v>
      </c>
      <c r="Z81" s="101">
        <f t="shared" si="32"/>
        <v>0</v>
      </c>
      <c r="AA81" s="85">
        <f t="shared" si="33"/>
        <v>0</v>
      </c>
      <c r="AB81" s="86">
        <f t="shared" si="8"/>
        <v>0</v>
      </c>
      <c r="AC81" s="87">
        <f t="shared" si="34"/>
        <v>0</v>
      </c>
      <c r="AD81" s="132">
        <f t="shared" si="37"/>
        <v>0</v>
      </c>
      <c r="AE81" s="132">
        <f t="shared" si="9"/>
        <v>0</v>
      </c>
      <c r="AF81" s="132">
        <f t="shared" si="35"/>
        <v>0</v>
      </c>
      <c r="AG81" s="133">
        <f t="shared" si="10"/>
        <v>0</v>
      </c>
      <c r="AH81" s="124">
        <f t="shared" si="36"/>
        <v>0</v>
      </c>
      <c r="AI81" s="125">
        <f t="shared" si="11"/>
        <v>0</v>
      </c>
      <c r="AJ81" s="125">
        <v>0</v>
      </c>
      <c r="AK81" s="126">
        <f t="shared" si="12"/>
        <v>0</v>
      </c>
      <c r="AL81" s="22">
        <f t="shared" si="13"/>
        <v>624899.54908838344</v>
      </c>
      <c r="AM81" s="22">
        <f t="shared" si="13"/>
        <v>1829.45894043107</v>
      </c>
      <c r="AN81" s="22">
        <f t="shared" si="13"/>
        <v>1611.3498056062751</v>
      </c>
      <c r="AO81" s="23">
        <f t="shared" si="13"/>
        <v>3440.8087460373454</v>
      </c>
    </row>
    <row r="82" spans="1:41" x14ac:dyDescent="0.25">
      <c r="A82" s="7">
        <v>60</v>
      </c>
      <c r="B82" s="56">
        <f t="shared" si="14"/>
        <v>200537.24608713677</v>
      </c>
      <c r="C82" s="57">
        <f t="shared" si="15"/>
        <v>567.58345886590382</v>
      </c>
      <c r="D82" s="57">
        <f t="shared" si="16"/>
        <v>208.8929646741008</v>
      </c>
      <c r="E82" s="58">
        <f t="shared" si="2"/>
        <v>776.47642354000459</v>
      </c>
      <c r="F82" s="56">
        <f t="shared" si="17"/>
        <v>213502.31853217538</v>
      </c>
      <c r="G82" s="57">
        <f t="shared" si="18"/>
        <v>387.35741617571034</v>
      </c>
      <c r="H82" s="57">
        <f t="shared" si="19"/>
        <v>789.958578569049</v>
      </c>
      <c r="I82" s="58">
        <f t="shared" si="3"/>
        <v>1177.3159947447593</v>
      </c>
      <c r="J82" s="56">
        <f t="shared" si="20"/>
        <v>0</v>
      </c>
      <c r="K82" s="57">
        <f t="shared" si="21"/>
        <v>0</v>
      </c>
      <c r="L82" s="57">
        <f t="shared" si="22"/>
        <v>0</v>
      </c>
      <c r="M82" s="58">
        <f t="shared" si="4"/>
        <v>0</v>
      </c>
      <c r="N82" s="56">
        <f t="shared" si="23"/>
        <v>0</v>
      </c>
      <c r="O82" s="57">
        <f t="shared" si="24"/>
        <v>0</v>
      </c>
      <c r="P82" s="57">
        <f t="shared" si="25"/>
        <v>0</v>
      </c>
      <c r="Q82" s="58">
        <f t="shared" si="5"/>
        <v>0</v>
      </c>
      <c r="R82" s="84">
        <f t="shared" si="26"/>
        <v>209378.90973785467</v>
      </c>
      <c r="S82" s="85">
        <f t="shared" si="27"/>
        <v>880.55102581124163</v>
      </c>
      <c r="T82" s="86">
        <f t="shared" si="6"/>
        <v>608.943662487594</v>
      </c>
      <c r="U82" s="87">
        <f t="shared" si="28"/>
        <v>1489.4946882988356</v>
      </c>
      <c r="V82" s="84">
        <f t="shared" si="29"/>
        <v>0</v>
      </c>
      <c r="W82" s="85">
        <f t="shared" si="30"/>
        <v>0</v>
      </c>
      <c r="X82" s="86">
        <f t="shared" si="7"/>
        <v>0</v>
      </c>
      <c r="Y82" s="87">
        <f t="shared" si="31"/>
        <v>0</v>
      </c>
      <c r="Z82" s="101">
        <f t="shared" si="32"/>
        <v>0</v>
      </c>
      <c r="AA82" s="85">
        <f t="shared" si="33"/>
        <v>0</v>
      </c>
      <c r="AB82" s="86">
        <f t="shared" si="8"/>
        <v>0</v>
      </c>
      <c r="AC82" s="87">
        <f t="shared" si="34"/>
        <v>0</v>
      </c>
      <c r="AD82" s="132">
        <f t="shared" si="37"/>
        <v>0</v>
      </c>
      <c r="AE82" s="132">
        <f t="shared" si="9"/>
        <v>0</v>
      </c>
      <c r="AF82" s="132">
        <f t="shared" si="35"/>
        <v>0</v>
      </c>
      <c r="AG82" s="133">
        <f t="shared" si="10"/>
        <v>0</v>
      </c>
      <c r="AH82" s="124">
        <f t="shared" si="36"/>
        <v>0</v>
      </c>
      <c r="AI82" s="125">
        <f t="shared" si="11"/>
        <v>0</v>
      </c>
      <c r="AJ82" s="125">
        <v>0</v>
      </c>
      <c r="AK82" s="126">
        <f t="shared" si="12"/>
        <v>0</v>
      </c>
      <c r="AL82" s="22">
        <f t="shared" si="13"/>
        <v>623418.47435716679</v>
      </c>
      <c r="AM82" s="22">
        <f t="shared" si="13"/>
        <v>1835.4919008528559</v>
      </c>
      <c r="AN82" s="22">
        <f t="shared" si="13"/>
        <v>1607.7952057307439</v>
      </c>
      <c r="AO82" s="23">
        <f t="shared" si="13"/>
        <v>3443.2871065835998</v>
      </c>
    </row>
    <row r="83" spans="1:41" x14ac:dyDescent="0.25">
      <c r="A83" s="7">
        <v>61</v>
      </c>
      <c r="B83" s="56">
        <f t="shared" si="14"/>
        <v>199969.66262827086</v>
      </c>
      <c r="C83" s="57">
        <f t="shared" si="15"/>
        <v>568.17469163555575</v>
      </c>
      <c r="D83" s="57">
        <f t="shared" si="16"/>
        <v>208.30173190444881</v>
      </c>
      <c r="E83" s="58">
        <f t="shared" si="2"/>
        <v>776.47642354000459</v>
      </c>
      <c r="F83" s="56">
        <f t="shared" si="17"/>
        <v>213114.96111599967</v>
      </c>
      <c r="G83" s="57">
        <f t="shared" si="18"/>
        <v>388.79063861556051</v>
      </c>
      <c r="H83" s="57">
        <f t="shared" si="19"/>
        <v>788.52535612919883</v>
      </c>
      <c r="I83" s="58">
        <f t="shared" si="3"/>
        <v>1177.3159947447593</v>
      </c>
      <c r="J83" s="56">
        <f t="shared" si="20"/>
        <v>0</v>
      </c>
      <c r="K83" s="57">
        <f t="shared" si="21"/>
        <v>0</v>
      </c>
      <c r="L83" s="57">
        <f t="shared" si="22"/>
        <v>0</v>
      </c>
      <c r="M83" s="58">
        <f t="shared" si="4"/>
        <v>0</v>
      </c>
      <c r="N83" s="56">
        <f t="shared" si="23"/>
        <v>0</v>
      </c>
      <c r="O83" s="57">
        <f t="shared" si="24"/>
        <v>0</v>
      </c>
      <c r="P83" s="57">
        <f t="shared" si="25"/>
        <v>0</v>
      </c>
      <c r="Q83" s="58">
        <f t="shared" si="5"/>
        <v>0</v>
      </c>
      <c r="R83" s="84">
        <f t="shared" si="26"/>
        <v>208845.85597656353</v>
      </c>
      <c r="S83" s="85">
        <f t="shared" si="27"/>
        <v>884.58381498082815</v>
      </c>
      <c r="T83" s="86">
        <f t="shared" si="6"/>
        <v>607.39336446517234</v>
      </c>
      <c r="U83" s="87">
        <f t="shared" si="28"/>
        <v>1491.9771794460005</v>
      </c>
      <c r="V83" s="84">
        <f t="shared" si="29"/>
        <v>0</v>
      </c>
      <c r="W83" s="85">
        <f t="shared" si="30"/>
        <v>0</v>
      </c>
      <c r="X83" s="86">
        <f t="shared" si="7"/>
        <v>0</v>
      </c>
      <c r="Y83" s="87">
        <f t="shared" si="31"/>
        <v>0</v>
      </c>
      <c r="Z83" s="101">
        <f t="shared" si="32"/>
        <v>0</v>
      </c>
      <c r="AA83" s="85">
        <f t="shared" si="33"/>
        <v>0</v>
      </c>
      <c r="AB83" s="86">
        <f t="shared" si="8"/>
        <v>0</v>
      </c>
      <c r="AC83" s="87">
        <f t="shared" si="34"/>
        <v>0</v>
      </c>
      <c r="AD83" s="132">
        <f t="shared" si="37"/>
        <v>0</v>
      </c>
      <c r="AE83" s="132">
        <f t="shared" si="9"/>
        <v>0</v>
      </c>
      <c r="AF83" s="132">
        <f t="shared" si="35"/>
        <v>0</v>
      </c>
      <c r="AG83" s="133">
        <f t="shared" si="10"/>
        <v>0</v>
      </c>
      <c r="AH83" s="124">
        <f t="shared" si="36"/>
        <v>0</v>
      </c>
      <c r="AI83" s="125">
        <f t="shared" si="11"/>
        <v>0</v>
      </c>
      <c r="AJ83" s="125">
        <v>0</v>
      </c>
      <c r="AK83" s="126">
        <f t="shared" si="12"/>
        <v>0</v>
      </c>
      <c r="AL83" s="22">
        <f t="shared" si="13"/>
        <v>621930.47972083406</v>
      </c>
      <c r="AM83" s="22">
        <f t="shared" si="13"/>
        <v>1841.5491452319443</v>
      </c>
      <c r="AN83" s="22">
        <f t="shared" si="13"/>
        <v>1604.2204524988201</v>
      </c>
      <c r="AO83" s="23">
        <f t="shared" si="13"/>
        <v>3445.7695977307644</v>
      </c>
    </row>
    <row r="84" spans="1:41" x14ac:dyDescent="0.25">
      <c r="A84" s="7">
        <v>62</v>
      </c>
      <c r="B84" s="56">
        <f t="shared" si="14"/>
        <v>199401.4879366353</v>
      </c>
      <c r="C84" s="57">
        <f t="shared" si="15"/>
        <v>568.76654027267614</v>
      </c>
      <c r="D84" s="57">
        <f t="shared" si="16"/>
        <v>207.70988326732842</v>
      </c>
      <c r="E84" s="58">
        <f t="shared" si="2"/>
        <v>776.47642354000459</v>
      </c>
      <c r="F84" s="56">
        <f t="shared" si="17"/>
        <v>212726.17047738412</v>
      </c>
      <c r="G84" s="57">
        <f t="shared" si="18"/>
        <v>390.22916397843801</v>
      </c>
      <c r="H84" s="57">
        <f t="shared" si="19"/>
        <v>787.08683076632133</v>
      </c>
      <c r="I84" s="58">
        <f t="shared" si="3"/>
        <v>1177.3159947447593</v>
      </c>
      <c r="J84" s="56">
        <f t="shared" si="20"/>
        <v>0</v>
      </c>
      <c r="K84" s="57">
        <f t="shared" si="21"/>
        <v>0</v>
      </c>
      <c r="L84" s="57">
        <f t="shared" si="22"/>
        <v>0</v>
      </c>
      <c r="M84" s="58">
        <f t="shared" si="4"/>
        <v>0</v>
      </c>
      <c r="N84" s="56">
        <f t="shared" si="23"/>
        <v>0</v>
      </c>
      <c r="O84" s="57">
        <f t="shared" si="24"/>
        <v>0</v>
      </c>
      <c r="P84" s="57">
        <f t="shared" si="25"/>
        <v>0</v>
      </c>
      <c r="Q84" s="58">
        <f t="shared" si="5"/>
        <v>0</v>
      </c>
      <c r="R84" s="84">
        <f t="shared" si="26"/>
        <v>208307.87428185201</v>
      </c>
      <c r="S84" s="85">
        <f t="shared" si="27"/>
        <v>888.63507370869081</v>
      </c>
      <c r="T84" s="86">
        <f t="shared" si="6"/>
        <v>605.82873436971965</v>
      </c>
      <c r="U84" s="87">
        <f t="shared" si="28"/>
        <v>1494.4638080784105</v>
      </c>
      <c r="V84" s="84">
        <f t="shared" si="29"/>
        <v>0</v>
      </c>
      <c r="W84" s="85">
        <f t="shared" si="30"/>
        <v>0</v>
      </c>
      <c r="X84" s="86">
        <f t="shared" si="7"/>
        <v>0</v>
      </c>
      <c r="Y84" s="87">
        <f t="shared" si="31"/>
        <v>0</v>
      </c>
      <c r="Z84" s="101">
        <f t="shared" si="32"/>
        <v>0</v>
      </c>
      <c r="AA84" s="85">
        <f t="shared" si="33"/>
        <v>0</v>
      </c>
      <c r="AB84" s="86">
        <f t="shared" si="8"/>
        <v>0</v>
      </c>
      <c r="AC84" s="87">
        <f t="shared" si="34"/>
        <v>0</v>
      </c>
      <c r="AD84" s="132">
        <f t="shared" si="37"/>
        <v>0</v>
      </c>
      <c r="AE84" s="132">
        <f t="shared" si="9"/>
        <v>0</v>
      </c>
      <c r="AF84" s="132">
        <f t="shared" si="35"/>
        <v>0</v>
      </c>
      <c r="AG84" s="133">
        <f t="shared" si="10"/>
        <v>0</v>
      </c>
      <c r="AH84" s="124">
        <f t="shared" si="36"/>
        <v>0</v>
      </c>
      <c r="AI84" s="125">
        <f t="shared" si="11"/>
        <v>0</v>
      </c>
      <c r="AJ84" s="125">
        <v>0</v>
      </c>
      <c r="AK84" s="126">
        <f t="shared" si="12"/>
        <v>0</v>
      </c>
      <c r="AL84" s="22">
        <f t="shared" si="13"/>
        <v>620435.53269587143</v>
      </c>
      <c r="AM84" s="22">
        <f t="shared" si="13"/>
        <v>1847.6307779598051</v>
      </c>
      <c r="AN84" s="22">
        <f t="shared" si="13"/>
        <v>1600.6254484033693</v>
      </c>
      <c r="AO84" s="23">
        <f t="shared" si="13"/>
        <v>3448.2562263631744</v>
      </c>
    </row>
    <row r="85" spans="1:41" x14ac:dyDescent="0.25">
      <c r="A85" s="7">
        <v>63</v>
      </c>
      <c r="B85" s="56">
        <f t="shared" si="14"/>
        <v>198832.72139636261</v>
      </c>
      <c r="C85" s="57">
        <f t="shared" si="15"/>
        <v>569.35900541879357</v>
      </c>
      <c r="D85" s="57">
        <f t="shared" si="16"/>
        <v>207.11741812121105</v>
      </c>
      <c r="E85" s="58">
        <f t="shared" si="2"/>
        <v>776.47642354000459</v>
      </c>
      <c r="F85" s="56">
        <f t="shared" si="17"/>
        <v>212335.9413134057</v>
      </c>
      <c r="G85" s="57">
        <f t="shared" si="18"/>
        <v>391.67301188515819</v>
      </c>
      <c r="H85" s="57">
        <f t="shared" si="19"/>
        <v>785.64298285960115</v>
      </c>
      <c r="I85" s="58">
        <f t="shared" si="3"/>
        <v>1177.3159947447593</v>
      </c>
      <c r="J85" s="56">
        <f t="shared" si="20"/>
        <v>0</v>
      </c>
      <c r="K85" s="57">
        <f t="shared" si="21"/>
        <v>0</v>
      </c>
      <c r="L85" s="57">
        <f t="shared" si="22"/>
        <v>0</v>
      </c>
      <c r="M85" s="58">
        <f t="shared" si="4"/>
        <v>0</v>
      </c>
      <c r="N85" s="56">
        <f t="shared" si="23"/>
        <v>0</v>
      </c>
      <c r="O85" s="57">
        <f t="shared" si="24"/>
        <v>0</v>
      </c>
      <c r="P85" s="57">
        <f t="shared" si="25"/>
        <v>0</v>
      </c>
      <c r="Q85" s="58">
        <f t="shared" si="5"/>
        <v>0</v>
      </c>
      <c r="R85" s="84">
        <f t="shared" si="26"/>
        <v>207764.9379401569</v>
      </c>
      <c r="S85" s="85">
        <f t="shared" si="27"/>
        <v>892.70488658258489</v>
      </c>
      <c r="T85" s="86">
        <f t="shared" si="6"/>
        <v>604.24969450928972</v>
      </c>
      <c r="U85" s="87">
        <f t="shared" si="28"/>
        <v>1496.9545810918746</v>
      </c>
      <c r="V85" s="84">
        <f t="shared" si="29"/>
        <v>0</v>
      </c>
      <c r="W85" s="85">
        <f t="shared" si="30"/>
        <v>0</v>
      </c>
      <c r="X85" s="86">
        <f t="shared" si="7"/>
        <v>0</v>
      </c>
      <c r="Y85" s="87">
        <f t="shared" si="31"/>
        <v>0</v>
      </c>
      <c r="Z85" s="101">
        <f t="shared" si="32"/>
        <v>0</v>
      </c>
      <c r="AA85" s="85">
        <f t="shared" si="33"/>
        <v>0</v>
      </c>
      <c r="AB85" s="86">
        <f t="shared" si="8"/>
        <v>0</v>
      </c>
      <c r="AC85" s="87">
        <f t="shared" si="34"/>
        <v>0</v>
      </c>
      <c r="AD85" s="132">
        <f t="shared" si="37"/>
        <v>0</v>
      </c>
      <c r="AE85" s="132">
        <f t="shared" si="9"/>
        <v>0</v>
      </c>
      <c r="AF85" s="132">
        <f t="shared" si="35"/>
        <v>0</v>
      </c>
      <c r="AG85" s="133">
        <f t="shared" si="10"/>
        <v>0</v>
      </c>
      <c r="AH85" s="124">
        <f t="shared" si="36"/>
        <v>0</v>
      </c>
      <c r="AI85" s="125">
        <f t="shared" si="11"/>
        <v>0</v>
      </c>
      <c r="AJ85" s="125">
        <v>0</v>
      </c>
      <c r="AK85" s="126">
        <f t="shared" si="12"/>
        <v>0</v>
      </c>
      <c r="AL85" s="22">
        <f t="shared" si="13"/>
        <v>618933.60064992518</v>
      </c>
      <c r="AM85" s="22">
        <f t="shared" si="13"/>
        <v>1853.7369038865368</v>
      </c>
      <c r="AN85" s="22">
        <f t="shared" si="13"/>
        <v>1597.0100954901018</v>
      </c>
      <c r="AO85" s="23">
        <f t="shared" si="13"/>
        <v>3450.7469993766385</v>
      </c>
    </row>
    <row r="86" spans="1:41" x14ac:dyDescent="0.25">
      <c r="A86" s="7">
        <v>64</v>
      </c>
      <c r="B86" s="56">
        <f t="shared" si="14"/>
        <v>198263.36239094383</v>
      </c>
      <c r="C86" s="57">
        <f t="shared" si="15"/>
        <v>569.95208771610476</v>
      </c>
      <c r="D86" s="57">
        <f t="shared" si="16"/>
        <v>206.52433582389983</v>
      </c>
      <c r="E86" s="58">
        <f t="shared" si="2"/>
        <v>776.47642354000459</v>
      </c>
      <c r="F86" s="56">
        <f t="shared" si="17"/>
        <v>211944.26830152053</v>
      </c>
      <c r="G86" s="57">
        <f t="shared" si="18"/>
        <v>393.1222020291334</v>
      </c>
      <c r="H86" s="57">
        <f t="shared" si="19"/>
        <v>784.19379271562593</v>
      </c>
      <c r="I86" s="58">
        <f t="shared" si="3"/>
        <v>1177.3159947447593</v>
      </c>
      <c r="J86" s="56">
        <f t="shared" si="20"/>
        <v>0</v>
      </c>
      <c r="K86" s="57">
        <f t="shared" si="21"/>
        <v>0</v>
      </c>
      <c r="L86" s="57">
        <f t="shared" si="22"/>
        <v>0</v>
      </c>
      <c r="M86" s="58">
        <f t="shared" si="4"/>
        <v>0</v>
      </c>
      <c r="N86" s="56">
        <f t="shared" si="23"/>
        <v>0</v>
      </c>
      <c r="O86" s="57">
        <f t="shared" si="24"/>
        <v>0</v>
      </c>
      <c r="P86" s="57">
        <f t="shared" si="25"/>
        <v>0</v>
      </c>
      <c r="Q86" s="58">
        <f t="shared" si="5"/>
        <v>0</v>
      </c>
      <c r="R86" s="84">
        <f t="shared" si="26"/>
        <v>207217.02010866359</v>
      </c>
      <c r="S86" s="85">
        <f t="shared" si="27"/>
        <v>896.79333857766437</v>
      </c>
      <c r="T86" s="86">
        <f t="shared" si="6"/>
        <v>602.65616681603001</v>
      </c>
      <c r="U86" s="87">
        <f t="shared" si="28"/>
        <v>1499.4495053936944</v>
      </c>
      <c r="V86" s="84">
        <f t="shared" si="29"/>
        <v>0</v>
      </c>
      <c r="W86" s="85">
        <f t="shared" si="30"/>
        <v>0</v>
      </c>
      <c r="X86" s="86">
        <f t="shared" si="7"/>
        <v>0</v>
      </c>
      <c r="Y86" s="87">
        <f t="shared" si="31"/>
        <v>0</v>
      </c>
      <c r="Z86" s="101">
        <f t="shared" si="32"/>
        <v>0</v>
      </c>
      <c r="AA86" s="85">
        <f t="shared" si="33"/>
        <v>0</v>
      </c>
      <c r="AB86" s="86">
        <f t="shared" si="8"/>
        <v>0</v>
      </c>
      <c r="AC86" s="87">
        <f t="shared" si="34"/>
        <v>0</v>
      </c>
      <c r="AD86" s="132">
        <f t="shared" si="37"/>
        <v>0</v>
      </c>
      <c r="AE86" s="132">
        <f t="shared" si="9"/>
        <v>0</v>
      </c>
      <c r="AF86" s="132">
        <f t="shared" si="35"/>
        <v>0</v>
      </c>
      <c r="AG86" s="133">
        <f t="shared" si="10"/>
        <v>0</v>
      </c>
      <c r="AH86" s="124">
        <f t="shared" si="36"/>
        <v>0</v>
      </c>
      <c r="AI86" s="125">
        <f t="shared" si="11"/>
        <v>0</v>
      </c>
      <c r="AJ86" s="125">
        <v>0</v>
      </c>
      <c r="AK86" s="126">
        <f t="shared" si="12"/>
        <v>0</v>
      </c>
      <c r="AL86" s="22">
        <f t="shared" si="13"/>
        <v>617424.65080112801</v>
      </c>
      <c r="AM86" s="22">
        <f t="shared" si="13"/>
        <v>1859.8676283229024</v>
      </c>
      <c r="AN86" s="22">
        <f t="shared" si="13"/>
        <v>1593.3742953555557</v>
      </c>
      <c r="AO86" s="23">
        <f t="shared" si="13"/>
        <v>3453.2419236784581</v>
      </c>
    </row>
    <row r="87" spans="1:41" x14ac:dyDescent="0.25">
      <c r="A87" s="7">
        <v>65</v>
      </c>
      <c r="B87" s="56">
        <f t="shared" si="14"/>
        <v>197693.41030322772</v>
      </c>
      <c r="C87" s="57">
        <f t="shared" si="15"/>
        <v>570.54578780747568</v>
      </c>
      <c r="D87" s="57">
        <f t="shared" si="16"/>
        <v>205.93063573252888</v>
      </c>
      <c r="E87" s="58">
        <f t="shared" si="2"/>
        <v>776.47642354000459</v>
      </c>
      <c r="F87" s="56">
        <f t="shared" si="17"/>
        <v>211551.14609949139</v>
      </c>
      <c r="G87" s="57">
        <f t="shared" si="18"/>
        <v>394.57675417664109</v>
      </c>
      <c r="H87" s="57">
        <f t="shared" si="19"/>
        <v>782.73924056811825</v>
      </c>
      <c r="I87" s="58">
        <f t="shared" si="3"/>
        <v>1177.3159947447593</v>
      </c>
      <c r="J87" s="56">
        <f t="shared" si="20"/>
        <v>0</v>
      </c>
      <c r="K87" s="57">
        <f t="shared" si="21"/>
        <v>0</v>
      </c>
      <c r="L87" s="57">
        <f t="shared" si="22"/>
        <v>0</v>
      </c>
      <c r="M87" s="58">
        <f t="shared" si="4"/>
        <v>0</v>
      </c>
      <c r="N87" s="56">
        <f t="shared" si="23"/>
        <v>0</v>
      </c>
      <c r="O87" s="57">
        <f t="shared" si="24"/>
        <v>0</v>
      </c>
      <c r="P87" s="57">
        <f t="shared" si="25"/>
        <v>0</v>
      </c>
      <c r="Q87" s="58">
        <f t="shared" si="5"/>
        <v>0</v>
      </c>
      <c r="R87" s="84">
        <f t="shared" si="26"/>
        <v>206664.09381470273</v>
      </c>
      <c r="S87" s="85">
        <f t="shared" si="27"/>
        <v>900.90051505825693</v>
      </c>
      <c r="T87" s="86">
        <f t="shared" si="6"/>
        <v>601.04807284442711</v>
      </c>
      <c r="U87" s="87">
        <f t="shared" si="28"/>
        <v>1501.948587902684</v>
      </c>
      <c r="V87" s="84">
        <f t="shared" si="29"/>
        <v>0</v>
      </c>
      <c r="W87" s="85">
        <f t="shared" si="30"/>
        <v>0</v>
      </c>
      <c r="X87" s="86">
        <f t="shared" si="7"/>
        <v>0</v>
      </c>
      <c r="Y87" s="87">
        <f t="shared" si="31"/>
        <v>0</v>
      </c>
      <c r="Z87" s="101">
        <f t="shared" si="32"/>
        <v>0</v>
      </c>
      <c r="AA87" s="85">
        <f t="shared" si="33"/>
        <v>0</v>
      </c>
      <c r="AB87" s="86">
        <f t="shared" si="8"/>
        <v>0</v>
      </c>
      <c r="AC87" s="87">
        <f t="shared" si="34"/>
        <v>0</v>
      </c>
      <c r="AD87" s="132">
        <f t="shared" si="37"/>
        <v>0</v>
      </c>
      <c r="AE87" s="132">
        <f t="shared" si="9"/>
        <v>0</v>
      </c>
      <c r="AF87" s="132">
        <f t="shared" si="35"/>
        <v>0</v>
      </c>
      <c r="AG87" s="133">
        <f t="shared" si="10"/>
        <v>0</v>
      </c>
      <c r="AH87" s="124">
        <f t="shared" si="36"/>
        <v>0</v>
      </c>
      <c r="AI87" s="125">
        <f t="shared" si="11"/>
        <v>0</v>
      </c>
      <c r="AJ87" s="125">
        <v>0</v>
      </c>
      <c r="AK87" s="126">
        <f t="shared" si="12"/>
        <v>0</v>
      </c>
      <c r="AL87" s="22">
        <f t="shared" si="13"/>
        <v>615908.65021742182</v>
      </c>
      <c r="AM87" s="22">
        <f t="shared" si="13"/>
        <v>1866.0230570423737</v>
      </c>
      <c r="AN87" s="22">
        <f t="shared" si="13"/>
        <v>1589.7179491450743</v>
      </c>
      <c r="AO87" s="23">
        <f t="shared" si="13"/>
        <v>3455.741006187448</v>
      </c>
    </row>
    <row r="88" spans="1:41" x14ac:dyDescent="0.25">
      <c r="A88" s="7">
        <v>66</v>
      </c>
      <c r="B88" s="56">
        <f t="shared" si="14"/>
        <v>197122.86451542025</v>
      </c>
      <c r="C88" s="57">
        <f t="shared" si="15"/>
        <v>571.14010633644182</v>
      </c>
      <c r="D88" s="57">
        <f t="shared" si="16"/>
        <v>205.33631720356277</v>
      </c>
      <c r="E88" s="58">
        <f t="shared" ref="E88:E151" si="38">IF($A88&gt;C$8,0,C$13)</f>
        <v>776.47642354000459</v>
      </c>
      <c r="F88" s="56">
        <f t="shared" si="17"/>
        <v>211156.56934531475</v>
      </c>
      <c r="G88" s="57">
        <f t="shared" si="18"/>
        <v>396.03668816709467</v>
      </c>
      <c r="H88" s="57">
        <f t="shared" si="19"/>
        <v>781.27930657766467</v>
      </c>
      <c r="I88" s="58">
        <f t="shared" ref="I88:I151" si="39">IF($A88&gt;G$8,0,G$13)</f>
        <v>1177.3159947447593</v>
      </c>
      <c r="J88" s="56">
        <f t="shared" si="20"/>
        <v>0</v>
      </c>
      <c r="K88" s="57">
        <f t="shared" si="21"/>
        <v>0</v>
      </c>
      <c r="L88" s="57">
        <f t="shared" si="22"/>
        <v>0</v>
      </c>
      <c r="M88" s="58">
        <f t="shared" ref="M88:M151" si="40">IF($A88&gt;K$8,0,K$13)</f>
        <v>0</v>
      </c>
      <c r="N88" s="56">
        <f t="shared" si="23"/>
        <v>0</v>
      </c>
      <c r="O88" s="57">
        <f t="shared" si="24"/>
        <v>0</v>
      </c>
      <c r="P88" s="57">
        <f t="shared" si="25"/>
        <v>0</v>
      </c>
      <c r="Q88" s="58">
        <f t="shared" ref="Q88:Q151" si="41">IF($A88&gt;O$8,0,O$13)</f>
        <v>0</v>
      </c>
      <c r="R88" s="84">
        <f t="shared" si="26"/>
        <v>206106.13195514391</v>
      </c>
      <c r="S88" s="85">
        <f t="shared" si="27"/>
        <v>905.02650177964506</v>
      </c>
      <c r="T88" s="86">
        <f t="shared" ref="T88:T151" si="42">R88*S$10</f>
        <v>599.42533376954361</v>
      </c>
      <c r="U88" s="87">
        <f t="shared" si="28"/>
        <v>1504.4518355491887</v>
      </c>
      <c r="V88" s="84">
        <f t="shared" si="29"/>
        <v>0</v>
      </c>
      <c r="W88" s="85">
        <f t="shared" si="30"/>
        <v>0</v>
      </c>
      <c r="X88" s="86">
        <f t="shared" ref="X88:X151" si="43">V88*W$10</f>
        <v>0</v>
      </c>
      <c r="Y88" s="87">
        <f t="shared" si="31"/>
        <v>0</v>
      </c>
      <c r="Z88" s="101">
        <f t="shared" si="32"/>
        <v>0</v>
      </c>
      <c r="AA88" s="85">
        <f t="shared" si="33"/>
        <v>0</v>
      </c>
      <c r="AB88" s="86">
        <f t="shared" ref="AB88:AB151" si="44">Z88*AA$10</f>
        <v>0</v>
      </c>
      <c r="AC88" s="87">
        <f t="shared" si="34"/>
        <v>0</v>
      </c>
      <c r="AD88" s="132">
        <f t="shared" si="37"/>
        <v>0</v>
      </c>
      <c r="AE88" s="132">
        <f t="shared" ref="AE88:AE151" si="45">IF(A88&lt;&gt;AE$8,0,AD88)</f>
        <v>0</v>
      </c>
      <c r="AF88" s="132">
        <f t="shared" si="35"/>
        <v>0</v>
      </c>
      <c r="AG88" s="133">
        <f t="shared" ref="AG88:AG151" si="46">AF88+AE88</f>
        <v>0</v>
      </c>
      <c r="AH88" s="124">
        <f t="shared" si="36"/>
        <v>0</v>
      </c>
      <c r="AI88" s="125">
        <f t="shared" ref="AI88:AI151" si="47">IF($A88=AI$8,$AH88,0)</f>
        <v>0</v>
      </c>
      <c r="AJ88" s="125">
        <v>0</v>
      </c>
      <c r="AK88" s="126">
        <f t="shared" ref="AK88:AK151" si="48">IF(A88=AI$8,AI88,0)</f>
        <v>0</v>
      </c>
      <c r="AL88" s="22">
        <f t="shared" ref="AL88:AO151" si="49">B88+F88+J88+N88+R88+V88+Z88+AD88+AH88</f>
        <v>614385.56581587892</v>
      </c>
      <c r="AM88" s="22">
        <f t="shared" si="49"/>
        <v>1872.2032962831815</v>
      </c>
      <c r="AN88" s="22">
        <f t="shared" si="49"/>
        <v>1586.0409575507711</v>
      </c>
      <c r="AO88" s="23">
        <f t="shared" si="49"/>
        <v>3458.2442538339528</v>
      </c>
    </row>
    <row r="89" spans="1:41" x14ac:dyDescent="0.25">
      <c r="A89" s="7">
        <v>67</v>
      </c>
      <c r="B89" s="56">
        <f t="shared" ref="B89:B152" si="50">B88-C88</f>
        <v>196551.72440908381</v>
      </c>
      <c r="C89" s="57">
        <f t="shared" ref="C89:C152" si="51">E89-D89</f>
        <v>571.73504394720896</v>
      </c>
      <c r="D89" s="57">
        <f t="shared" ref="D89:D152" si="52">C$10*B89</f>
        <v>204.74137959279562</v>
      </c>
      <c r="E89" s="58">
        <f t="shared" si="38"/>
        <v>776.47642354000459</v>
      </c>
      <c r="F89" s="56">
        <f t="shared" ref="F89:F152" si="53">F88-G88</f>
        <v>210760.53265714765</v>
      </c>
      <c r="G89" s="57">
        <f t="shared" ref="G89:G152" si="54">I89-H89</f>
        <v>397.502023913313</v>
      </c>
      <c r="H89" s="57">
        <f t="shared" ref="H89:H152" si="55">G$10*F89</f>
        <v>779.81397083144634</v>
      </c>
      <c r="I89" s="58">
        <f t="shared" si="39"/>
        <v>1177.3159947447593</v>
      </c>
      <c r="J89" s="56">
        <f t="shared" ref="J89:J152" si="56">J88-K88</f>
        <v>0</v>
      </c>
      <c r="K89" s="57">
        <f t="shared" ref="K89:K152" si="57">M89-L89</f>
        <v>0</v>
      </c>
      <c r="L89" s="57">
        <f t="shared" ref="L89:L152" si="58">K$10*J89</f>
        <v>0</v>
      </c>
      <c r="M89" s="58">
        <f t="shared" si="40"/>
        <v>0</v>
      </c>
      <c r="N89" s="56">
        <f t="shared" ref="N89:N152" si="59">N88-O88</f>
        <v>0</v>
      </c>
      <c r="O89" s="57">
        <f t="shared" ref="O89:O152" si="60">Q89-P89</f>
        <v>0</v>
      </c>
      <c r="P89" s="57">
        <f t="shared" ref="P89:P152" si="61">O$10*N89</f>
        <v>0</v>
      </c>
      <c r="Q89" s="58">
        <f t="shared" si="41"/>
        <v>0</v>
      </c>
      <c r="R89" s="84">
        <f t="shared" ref="R89:R152" si="62">(R88-S88)*(1+S$12)</f>
        <v>205543.10729578655</v>
      </c>
      <c r="S89" s="85">
        <f t="shared" ref="S89:S152" si="63">IF(R89&gt;1,U89-T89,0)</f>
        <v>909.17138488985802</v>
      </c>
      <c r="T89" s="86">
        <f t="shared" si="42"/>
        <v>597.78787038524592</v>
      </c>
      <c r="U89" s="87">
        <f t="shared" ref="U89:U152" si="64">IF(R89&lt;1,0,U88*(1+S$12))</f>
        <v>1506.9592552751039</v>
      </c>
      <c r="V89" s="84">
        <f t="shared" ref="V89:V152" si="65">(V88-W88)*(1+W$12)</f>
        <v>0</v>
      </c>
      <c r="W89" s="85">
        <f t="shared" ref="W89:W152" si="66">IF(V89&gt;1,Y89-X89,0)</f>
        <v>0</v>
      </c>
      <c r="X89" s="86">
        <f t="shared" si="43"/>
        <v>0</v>
      </c>
      <c r="Y89" s="87">
        <f t="shared" ref="Y89:Y152" si="67">IF(V89&lt;1,0,Y88*(1+W$12))</f>
        <v>0</v>
      </c>
      <c r="Z89" s="101">
        <f t="shared" ref="Z89:Z152" si="68">(Z88-AA88)*(1+AA$12)</f>
        <v>0</v>
      </c>
      <c r="AA89" s="85">
        <f t="shared" ref="AA89:AA152" si="69">IF(Z89&gt;1,AC89-AB89,0)</f>
        <v>0</v>
      </c>
      <c r="AB89" s="86">
        <f t="shared" si="44"/>
        <v>0</v>
      </c>
      <c r="AC89" s="87">
        <f t="shared" ref="AC89:AC152" si="70">IF(Z89&lt;1,0,AC88*(1+AA$12))</f>
        <v>0</v>
      </c>
      <c r="AD89" s="132">
        <f t="shared" si="37"/>
        <v>0</v>
      </c>
      <c r="AE89" s="132">
        <f t="shared" si="45"/>
        <v>0</v>
      </c>
      <c r="AF89" s="132">
        <f t="shared" ref="AF89:AF152" si="71">IF(A89&lt;=AE$8,AE$10*AD89,0)</f>
        <v>0</v>
      </c>
      <c r="AG89" s="133">
        <f t="shared" si="46"/>
        <v>0</v>
      </c>
      <c r="AH89" s="124">
        <f t="shared" ref="AH89:AH152" si="72">IF(A89&lt;=AI$8,AH88*(1+AI$10)*(1+AI$12),0)</f>
        <v>0</v>
      </c>
      <c r="AI89" s="125">
        <f t="shared" si="47"/>
        <v>0</v>
      </c>
      <c r="AJ89" s="125">
        <v>0</v>
      </c>
      <c r="AK89" s="126">
        <f t="shared" si="48"/>
        <v>0</v>
      </c>
      <c r="AL89" s="22">
        <f t="shared" si="49"/>
        <v>612855.36436201795</v>
      </c>
      <c r="AM89" s="22">
        <f t="shared" si="49"/>
        <v>1878.4084527503801</v>
      </c>
      <c r="AN89" s="22">
        <f t="shared" si="49"/>
        <v>1582.3432208094878</v>
      </c>
      <c r="AO89" s="23">
        <f t="shared" si="49"/>
        <v>3460.7516735598679</v>
      </c>
    </row>
    <row r="90" spans="1:41" x14ac:dyDescent="0.25">
      <c r="A90" s="7">
        <v>68</v>
      </c>
      <c r="B90" s="56">
        <f t="shared" si="50"/>
        <v>195979.9893651366</v>
      </c>
      <c r="C90" s="57">
        <f t="shared" si="51"/>
        <v>572.33060128465399</v>
      </c>
      <c r="D90" s="57">
        <f t="shared" si="52"/>
        <v>204.14582225535062</v>
      </c>
      <c r="E90" s="58">
        <f t="shared" si="38"/>
        <v>776.47642354000459</v>
      </c>
      <c r="F90" s="56">
        <f t="shared" si="53"/>
        <v>210363.03063323433</v>
      </c>
      <c r="G90" s="57">
        <f t="shared" si="54"/>
        <v>398.9727814017923</v>
      </c>
      <c r="H90" s="57">
        <f t="shared" si="55"/>
        <v>778.34321334296703</v>
      </c>
      <c r="I90" s="58">
        <f t="shared" si="39"/>
        <v>1177.3159947447593</v>
      </c>
      <c r="J90" s="56">
        <f t="shared" si="56"/>
        <v>0</v>
      </c>
      <c r="K90" s="57">
        <f t="shared" si="57"/>
        <v>0</v>
      </c>
      <c r="L90" s="57">
        <f t="shared" si="58"/>
        <v>0</v>
      </c>
      <c r="M90" s="58">
        <f t="shared" si="40"/>
        <v>0</v>
      </c>
      <c r="N90" s="56">
        <f t="shared" si="59"/>
        <v>0</v>
      </c>
      <c r="O90" s="57">
        <f t="shared" si="60"/>
        <v>0</v>
      </c>
      <c r="P90" s="57">
        <f t="shared" si="61"/>
        <v>0</v>
      </c>
      <c r="Q90" s="58">
        <f t="shared" si="41"/>
        <v>0</v>
      </c>
      <c r="R90" s="84">
        <f t="shared" si="62"/>
        <v>204974.9924707482</v>
      </c>
      <c r="S90" s="85">
        <f t="shared" si="63"/>
        <v>913.33525093146977</v>
      </c>
      <c r="T90" s="86">
        <f t="shared" si="42"/>
        <v>596.1356031024261</v>
      </c>
      <c r="U90" s="87">
        <f t="shared" si="64"/>
        <v>1509.4708540338959</v>
      </c>
      <c r="V90" s="84">
        <f t="shared" si="65"/>
        <v>0</v>
      </c>
      <c r="W90" s="85">
        <f t="shared" si="66"/>
        <v>0</v>
      </c>
      <c r="X90" s="86">
        <f t="shared" si="43"/>
        <v>0</v>
      </c>
      <c r="Y90" s="87">
        <f t="shared" si="67"/>
        <v>0</v>
      </c>
      <c r="Z90" s="101">
        <f t="shared" si="68"/>
        <v>0</v>
      </c>
      <c r="AA90" s="85">
        <f t="shared" si="69"/>
        <v>0</v>
      </c>
      <c r="AB90" s="86">
        <f t="shared" si="44"/>
        <v>0</v>
      </c>
      <c r="AC90" s="87">
        <f t="shared" si="70"/>
        <v>0</v>
      </c>
      <c r="AD90" s="132">
        <f t="shared" ref="AD90:AD153" si="73">IF(A90&lt;=AE$8,(1+AE$12)*AD89,0)</f>
        <v>0</v>
      </c>
      <c r="AE90" s="132">
        <f t="shared" si="45"/>
        <v>0</v>
      </c>
      <c r="AF90" s="132">
        <f t="shared" si="71"/>
        <v>0</v>
      </c>
      <c r="AG90" s="133">
        <f t="shared" si="46"/>
        <v>0</v>
      </c>
      <c r="AH90" s="124">
        <f t="shared" si="72"/>
        <v>0</v>
      </c>
      <c r="AI90" s="125">
        <f t="shared" si="47"/>
        <v>0</v>
      </c>
      <c r="AJ90" s="125">
        <v>0</v>
      </c>
      <c r="AK90" s="126">
        <f t="shared" si="48"/>
        <v>0</v>
      </c>
      <c r="AL90" s="22">
        <f t="shared" si="49"/>
        <v>611318.01246911916</v>
      </c>
      <c r="AM90" s="22">
        <f t="shared" si="49"/>
        <v>1884.6386336179162</v>
      </c>
      <c r="AN90" s="22">
        <f t="shared" si="49"/>
        <v>1578.6246387007436</v>
      </c>
      <c r="AO90" s="23">
        <f t="shared" si="49"/>
        <v>3463.2632723186598</v>
      </c>
    </row>
    <row r="91" spans="1:41" x14ac:dyDescent="0.25">
      <c r="A91" s="7">
        <v>69</v>
      </c>
      <c r="B91" s="56">
        <f t="shared" si="50"/>
        <v>195407.65876385194</v>
      </c>
      <c r="C91" s="57">
        <f t="shared" si="51"/>
        <v>572.92677899432545</v>
      </c>
      <c r="D91" s="57">
        <f t="shared" si="52"/>
        <v>203.54964454567912</v>
      </c>
      <c r="E91" s="58">
        <f t="shared" si="38"/>
        <v>776.47642354000459</v>
      </c>
      <c r="F91" s="56">
        <f t="shared" si="53"/>
        <v>209964.05785183253</v>
      </c>
      <c r="G91" s="57">
        <f t="shared" si="54"/>
        <v>400.44898069297892</v>
      </c>
      <c r="H91" s="57">
        <f t="shared" si="55"/>
        <v>776.86701405178042</v>
      </c>
      <c r="I91" s="58">
        <f t="shared" si="39"/>
        <v>1177.3159947447593</v>
      </c>
      <c r="J91" s="56">
        <f t="shared" si="56"/>
        <v>0</v>
      </c>
      <c r="K91" s="57">
        <f t="shared" si="57"/>
        <v>0</v>
      </c>
      <c r="L91" s="57">
        <f t="shared" si="58"/>
        <v>0</v>
      </c>
      <c r="M91" s="58">
        <f t="shared" si="40"/>
        <v>0</v>
      </c>
      <c r="N91" s="56">
        <f t="shared" si="59"/>
        <v>0</v>
      </c>
      <c r="O91" s="57">
        <f t="shared" si="60"/>
        <v>0</v>
      </c>
      <c r="P91" s="57">
        <f t="shared" si="61"/>
        <v>0</v>
      </c>
      <c r="Q91" s="58">
        <f t="shared" si="41"/>
        <v>0</v>
      </c>
      <c r="R91" s="84">
        <f t="shared" si="62"/>
        <v>204401.75998184975</v>
      </c>
      <c r="S91" s="85">
        <f t="shared" si="63"/>
        <v>917.51818684340594</v>
      </c>
      <c r="T91" s="86">
        <f t="shared" si="42"/>
        <v>594.46845194721311</v>
      </c>
      <c r="U91" s="87">
        <f t="shared" si="64"/>
        <v>1511.9866387906191</v>
      </c>
      <c r="V91" s="84">
        <f t="shared" si="65"/>
        <v>0</v>
      </c>
      <c r="W91" s="85">
        <f t="shared" si="66"/>
        <v>0</v>
      </c>
      <c r="X91" s="86">
        <f t="shared" si="43"/>
        <v>0</v>
      </c>
      <c r="Y91" s="87">
        <f t="shared" si="67"/>
        <v>0</v>
      </c>
      <c r="Z91" s="101">
        <f t="shared" si="68"/>
        <v>0</v>
      </c>
      <c r="AA91" s="85">
        <f t="shared" si="69"/>
        <v>0</v>
      </c>
      <c r="AB91" s="86">
        <f t="shared" si="44"/>
        <v>0</v>
      </c>
      <c r="AC91" s="87">
        <f t="shared" si="70"/>
        <v>0</v>
      </c>
      <c r="AD91" s="132">
        <f t="shared" si="73"/>
        <v>0</v>
      </c>
      <c r="AE91" s="132">
        <f t="shared" si="45"/>
        <v>0</v>
      </c>
      <c r="AF91" s="132">
        <f t="shared" si="71"/>
        <v>0</v>
      </c>
      <c r="AG91" s="133">
        <f t="shared" si="46"/>
        <v>0</v>
      </c>
      <c r="AH91" s="124">
        <f t="shared" si="72"/>
        <v>0</v>
      </c>
      <c r="AI91" s="125">
        <f t="shared" si="47"/>
        <v>0</v>
      </c>
      <c r="AJ91" s="125">
        <v>0</v>
      </c>
      <c r="AK91" s="126">
        <f t="shared" si="48"/>
        <v>0</v>
      </c>
      <c r="AL91" s="22">
        <f t="shared" si="49"/>
        <v>609773.47659753426</v>
      </c>
      <c r="AM91" s="22">
        <f t="shared" si="49"/>
        <v>1890.8939465307103</v>
      </c>
      <c r="AN91" s="22">
        <f t="shared" si="49"/>
        <v>1574.8851105446727</v>
      </c>
      <c r="AO91" s="23">
        <f t="shared" si="49"/>
        <v>3465.7790570753832</v>
      </c>
    </row>
    <row r="92" spans="1:41" x14ac:dyDescent="0.25">
      <c r="A92" s="7">
        <v>70</v>
      </c>
      <c r="B92" s="56">
        <f t="shared" si="50"/>
        <v>194834.73198485762</v>
      </c>
      <c r="C92" s="57">
        <f t="shared" si="51"/>
        <v>573.52357772244454</v>
      </c>
      <c r="D92" s="57">
        <f t="shared" si="52"/>
        <v>202.95284581756002</v>
      </c>
      <c r="E92" s="58">
        <f t="shared" si="38"/>
        <v>776.47642354000459</v>
      </c>
      <c r="F92" s="56">
        <f t="shared" si="53"/>
        <v>209563.60887113956</v>
      </c>
      <c r="G92" s="57">
        <f t="shared" si="54"/>
        <v>401.93064192154293</v>
      </c>
      <c r="H92" s="57">
        <f t="shared" si="55"/>
        <v>775.38535282321641</v>
      </c>
      <c r="I92" s="58">
        <f t="shared" si="39"/>
        <v>1177.3159947447593</v>
      </c>
      <c r="J92" s="56">
        <f t="shared" si="56"/>
        <v>0</v>
      </c>
      <c r="K92" s="57">
        <f t="shared" si="57"/>
        <v>0</v>
      </c>
      <c r="L92" s="57">
        <f t="shared" si="58"/>
        <v>0</v>
      </c>
      <c r="M92" s="58">
        <f t="shared" si="40"/>
        <v>0</v>
      </c>
      <c r="N92" s="56">
        <f t="shared" si="59"/>
        <v>0</v>
      </c>
      <c r="O92" s="57">
        <f t="shared" si="60"/>
        <v>0</v>
      </c>
      <c r="P92" s="57">
        <f t="shared" si="61"/>
        <v>0</v>
      </c>
      <c r="Q92" s="58">
        <f t="shared" si="41"/>
        <v>0</v>
      </c>
      <c r="R92" s="84">
        <f t="shared" si="62"/>
        <v>203823.38219799803</v>
      </c>
      <c r="S92" s="85">
        <f t="shared" si="63"/>
        <v>921.72027996275926</v>
      </c>
      <c r="T92" s="86">
        <f t="shared" si="42"/>
        <v>592.78633655917758</v>
      </c>
      <c r="U92" s="87">
        <f t="shared" si="64"/>
        <v>1514.5066165219368</v>
      </c>
      <c r="V92" s="84">
        <f t="shared" si="65"/>
        <v>0</v>
      </c>
      <c r="W92" s="85">
        <f t="shared" si="66"/>
        <v>0</v>
      </c>
      <c r="X92" s="86">
        <f t="shared" si="43"/>
        <v>0</v>
      </c>
      <c r="Y92" s="87">
        <f t="shared" si="67"/>
        <v>0</v>
      </c>
      <c r="Z92" s="101">
        <f t="shared" si="68"/>
        <v>0</v>
      </c>
      <c r="AA92" s="85">
        <f t="shared" si="69"/>
        <v>0</v>
      </c>
      <c r="AB92" s="86">
        <f t="shared" si="44"/>
        <v>0</v>
      </c>
      <c r="AC92" s="87">
        <f t="shared" si="70"/>
        <v>0</v>
      </c>
      <c r="AD92" s="132">
        <f t="shared" si="73"/>
        <v>0</v>
      </c>
      <c r="AE92" s="132">
        <f t="shared" si="45"/>
        <v>0</v>
      </c>
      <c r="AF92" s="132">
        <f t="shared" si="71"/>
        <v>0</v>
      </c>
      <c r="AG92" s="133">
        <f t="shared" si="46"/>
        <v>0</v>
      </c>
      <c r="AH92" s="124">
        <f t="shared" si="72"/>
        <v>0</v>
      </c>
      <c r="AI92" s="125">
        <f t="shared" si="47"/>
        <v>0</v>
      </c>
      <c r="AJ92" s="125">
        <v>0</v>
      </c>
      <c r="AK92" s="126">
        <f t="shared" si="48"/>
        <v>0</v>
      </c>
      <c r="AL92" s="22">
        <f t="shared" si="49"/>
        <v>608221.72305399517</v>
      </c>
      <c r="AM92" s="22">
        <f t="shared" si="49"/>
        <v>1897.1744996067468</v>
      </c>
      <c r="AN92" s="22">
        <f t="shared" si="49"/>
        <v>1571.1245351999542</v>
      </c>
      <c r="AO92" s="23">
        <f t="shared" si="49"/>
        <v>3468.2990348067005</v>
      </c>
    </row>
    <row r="93" spans="1:41" x14ac:dyDescent="0.25">
      <c r="A93" s="7">
        <v>71</v>
      </c>
      <c r="B93" s="56">
        <f t="shared" si="50"/>
        <v>194261.20840713516</v>
      </c>
      <c r="C93" s="57">
        <f t="shared" si="51"/>
        <v>574.12099811590542</v>
      </c>
      <c r="D93" s="57">
        <f t="shared" si="52"/>
        <v>202.35542542409911</v>
      </c>
      <c r="E93" s="58">
        <f t="shared" si="38"/>
        <v>776.47642354000459</v>
      </c>
      <c r="F93" s="56">
        <f t="shared" si="53"/>
        <v>209161.678229218</v>
      </c>
      <c r="G93" s="57">
        <f t="shared" si="54"/>
        <v>403.41778529665271</v>
      </c>
      <c r="H93" s="57">
        <f t="shared" si="55"/>
        <v>773.89820944810663</v>
      </c>
      <c r="I93" s="58">
        <f t="shared" si="39"/>
        <v>1177.3159947447593</v>
      </c>
      <c r="J93" s="56">
        <f t="shared" si="56"/>
        <v>0</v>
      </c>
      <c r="K93" s="57">
        <f t="shared" si="57"/>
        <v>0</v>
      </c>
      <c r="L93" s="57">
        <f t="shared" si="58"/>
        <v>0</v>
      </c>
      <c r="M93" s="58">
        <f t="shared" si="40"/>
        <v>0</v>
      </c>
      <c r="N93" s="56">
        <f t="shared" si="59"/>
        <v>0</v>
      </c>
      <c r="O93" s="57">
        <f t="shared" si="60"/>
        <v>0</v>
      </c>
      <c r="P93" s="57">
        <f t="shared" si="61"/>
        <v>0</v>
      </c>
      <c r="Q93" s="58">
        <f t="shared" si="41"/>
        <v>0</v>
      </c>
      <c r="R93" s="84">
        <f t="shared" si="62"/>
        <v>203239.83135456534</v>
      </c>
      <c r="S93" s="85">
        <f t="shared" si="63"/>
        <v>925.94161802661256</v>
      </c>
      <c r="T93" s="86">
        <f t="shared" si="42"/>
        <v>591.08917618952751</v>
      </c>
      <c r="U93" s="87">
        <f t="shared" si="64"/>
        <v>1517.0307942161401</v>
      </c>
      <c r="V93" s="84">
        <f t="shared" si="65"/>
        <v>0</v>
      </c>
      <c r="W93" s="85">
        <f t="shared" si="66"/>
        <v>0</v>
      </c>
      <c r="X93" s="86">
        <f t="shared" si="43"/>
        <v>0</v>
      </c>
      <c r="Y93" s="87">
        <f t="shared" si="67"/>
        <v>0</v>
      </c>
      <c r="Z93" s="101">
        <f t="shared" si="68"/>
        <v>0</v>
      </c>
      <c r="AA93" s="85">
        <f t="shared" si="69"/>
        <v>0</v>
      </c>
      <c r="AB93" s="86">
        <f t="shared" si="44"/>
        <v>0</v>
      </c>
      <c r="AC93" s="87">
        <f t="shared" si="70"/>
        <v>0</v>
      </c>
      <c r="AD93" s="132">
        <f t="shared" si="73"/>
        <v>0</v>
      </c>
      <c r="AE93" s="132">
        <f t="shared" si="45"/>
        <v>0</v>
      </c>
      <c r="AF93" s="132">
        <f t="shared" si="71"/>
        <v>0</v>
      </c>
      <c r="AG93" s="133">
        <f t="shared" si="46"/>
        <v>0</v>
      </c>
      <c r="AH93" s="124">
        <f t="shared" si="72"/>
        <v>0</v>
      </c>
      <c r="AI93" s="125">
        <f t="shared" si="47"/>
        <v>0</v>
      </c>
      <c r="AJ93" s="125">
        <v>0</v>
      </c>
      <c r="AK93" s="126">
        <f t="shared" si="48"/>
        <v>0</v>
      </c>
      <c r="AL93" s="22">
        <f t="shared" si="49"/>
        <v>606662.71799091855</v>
      </c>
      <c r="AM93" s="22">
        <f t="shared" si="49"/>
        <v>1903.4804014391707</v>
      </c>
      <c r="AN93" s="22">
        <f t="shared" si="49"/>
        <v>1567.3428110617333</v>
      </c>
      <c r="AO93" s="23">
        <f t="shared" si="49"/>
        <v>3470.823212500904</v>
      </c>
    </row>
    <row r="94" spans="1:41" x14ac:dyDescent="0.25">
      <c r="A94" s="7">
        <v>72</v>
      </c>
      <c r="B94" s="56">
        <f t="shared" si="50"/>
        <v>193687.08740901924</v>
      </c>
      <c r="C94" s="57">
        <f t="shared" si="51"/>
        <v>574.71904082227616</v>
      </c>
      <c r="D94" s="57">
        <f t="shared" si="52"/>
        <v>201.75738271772838</v>
      </c>
      <c r="E94" s="58">
        <f t="shared" si="38"/>
        <v>776.47642354000459</v>
      </c>
      <c r="F94" s="56">
        <f t="shared" si="53"/>
        <v>208758.26044392135</v>
      </c>
      <c r="G94" s="57">
        <f t="shared" si="54"/>
        <v>404.9104311022503</v>
      </c>
      <c r="H94" s="57">
        <f t="shared" si="55"/>
        <v>772.40556364250904</v>
      </c>
      <c r="I94" s="58">
        <f t="shared" si="39"/>
        <v>1177.3159947447593</v>
      </c>
      <c r="J94" s="56">
        <f t="shared" si="56"/>
        <v>0</v>
      </c>
      <c r="K94" s="57">
        <f t="shared" si="57"/>
        <v>0</v>
      </c>
      <c r="L94" s="57">
        <f t="shared" si="58"/>
        <v>0</v>
      </c>
      <c r="M94" s="58">
        <f t="shared" si="40"/>
        <v>0</v>
      </c>
      <c r="N94" s="56">
        <f t="shared" si="59"/>
        <v>0</v>
      </c>
      <c r="O94" s="57">
        <f t="shared" si="60"/>
        <v>0</v>
      </c>
      <c r="P94" s="57">
        <f t="shared" si="61"/>
        <v>0</v>
      </c>
      <c r="Q94" s="58">
        <f t="shared" si="41"/>
        <v>0</v>
      </c>
      <c r="R94" s="84">
        <f t="shared" si="62"/>
        <v>202651.07955276628</v>
      </c>
      <c r="S94" s="85">
        <f t="shared" si="63"/>
        <v>930.1822891738716</v>
      </c>
      <c r="T94" s="86">
        <f t="shared" si="42"/>
        <v>589.37688969929536</v>
      </c>
      <c r="U94" s="87">
        <f t="shared" si="64"/>
        <v>1519.559178873167</v>
      </c>
      <c r="V94" s="84">
        <f t="shared" si="65"/>
        <v>0</v>
      </c>
      <c r="W94" s="85">
        <f t="shared" si="66"/>
        <v>0</v>
      </c>
      <c r="X94" s="86">
        <f t="shared" si="43"/>
        <v>0</v>
      </c>
      <c r="Y94" s="87">
        <f t="shared" si="67"/>
        <v>0</v>
      </c>
      <c r="Z94" s="101">
        <f t="shared" si="68"/>
        <v>0</v>
      </c>
      <c r="AA94" s="85">
        <f t="shared" si="69"/>
        <v>0</v>
      </c>
      <c r="AB94" s="86">
        <f t="shared" si="44"/>
        <v>0</v>
      </c>
      <c r="AC94" s="87">
        <f t="shared" si="70"/>
        <v>0</v>
      </c>
      <c r="AD94" s="132">
        <f t="shared" si="73"/>
        <v>0</v>
      </c>
      <c r="AE94" s="132">
        <f t="shared" si="45"/>
        <v>0</v>
      </c>
      <c r="AF94" s="132">
        <f t="shared" si="71"/>
        <v>0</v>
      </c>
      <c r="AG94" s="133">
        <f t="shared" si="46"/>
        <v>0</v>
      </c>
      <c r="AH94" s="124">
        <f t="shared" si="72"/>
        <v>0</v>
      </c>
      <c r="AI94" s="125">
        <f t="shared" si="47"/>
        <v>0</v>
      </c>
      <c r="AJ94" s="125">
        <v>0</v>
      </c>
      <c r="AK94" s="126">
        <f t="shared" si="48"/>
        <v>0</v>
      </c>
      <c r="AL94" s="22">
        <f t="shared" si="49"/>
        <v>605096.42740570684</v>
      </c>
      <c r="AM94" s="22">
        <f t="shared" si="49"/>
        <v>1909.8117610983982</v>
      </c>
      <c r="AN94" s="22">
        <f t="shared" si="49"/>
        <v>1563.5398360595327</v>
      </c>
      <c r="AO94" s="23">
        <f t="shared" si="49"/>
        <v>3473.3515971579309</v>
      </c>
    </row>
    <row r="95" spans="1:41" x14ac:dyDescent="0.25">
      <c r="A95" s="7">
        <v>73</v>
      </c>
      <c r="B95" s="56">
        <f t="shared" si="50"/>
        <v>193112.36836819697</v>
      </c>
      <c r="C95" s="57">
        <f t="shared" si="51"/>
        <v>575.31770648979943</v>
      </c>
      <c r="D95" s="57">
        <f t="shared" si="52"/>
        <v>201.15871705020518</v>
      </c>
      <c r="E95" s="58">
        <f t="shared" si="38"/>
        <v>776.47642354000459</v>
      </c>
      <c r="F95" s="56">
        <f t="shared" si="53"/>
        <v>208353.35001281911</v>
      </c>
      <c r="G95" s="57">
        <f t="shared" si="54"/>
        <v>406.40859969732855</v>
      </c>
      <c r="H95" s="57">
        <f t="shared" si="55"/>
        <v>770.90739504743078</v>
      </c>
      <c r="I95" s="58">
        <f t="shared" si="39"/>
        <v>1177.3159947447593</v>
      </c>
      <c r="J95" s="56">
        <f t="shared" si="56"/>
        <v>0</v>
      </c>
      <c r="K95" s="57">
        <f t="shared" si="57"/>
        <v>0</v>
      </c>
      <c r="L95" s="57">
        <f t="shared" si="58"/>
        <v>0</v>
      </c>
      <c r="M95" s="58">
        <f t="shared" si="40"/>
        <v>0</v>
      </c>
      <c r="N95" s="56">
        <f t="shared" si="59"/>
        <v>0</v>
      </c>
      <c r="O95" s="57">
        <f t="shared" si="60"/>
        <v>0</v>
      </c>
      <c r="P95" s="57">
        <f t="shared" si="61"/>
        <v>0</v>
      </c>
      <c r="Q95" s="58">
        <f t="shared" si="41"/>
        <v>0</v>
      </c>
      <c r="R95" s="84">
        <f t="shared" si="62"/>
        <v>202057.09875903174</v>
      </c>
      <c r="S95" s="85">
        <f t="shared" si="63"/>
        <v>934.44238194710499</v>
      </c>
      <c r="T95" s="86">
        <f t="shared" si="42"/>
        <v>587.64939555751732</v>
      </c>
      <c r="U95" s="87">
        <f t="shared" si="64"/>
        <v>1522.0917775046223</v>
      </c>
      <c r="V95" s="84">
        <f t="shared" si="65"/>
        <v>0</v>
      </c>
      <c r="W95" s="85">
        <f t="shared" si="66"/>
        <v>0</v>
      </c>
      <c r="X95" s="86">
        <f t="shared" si="43"/>
        <v>0</v>
      </c>
      <c r="Y95" s="87">
        <f t="shared" si="67"/>
        <v>0</v>
      </c>
      <c r="Z95" s="101">
        <f t="shared" si="68"/>
        <v>0</v>
      </c>
      <c r="AA95" s="85">
        <f t="shared" si="69"/>
        <v>0</v>
      </c>
      <c r="AB95" s="86">
        <f t="shared" si="44"/>
        <v>0</v>
      </c>
      <c r="AC95" s="87">
        <f t="shared" si="70"/>
        <v>0</v>
      </c>
      <c r="AD95" s="132">
        <f t="shared" si="73"/>
        <v>0</v>
      </c>
      <c r="AE95" s="132">
        <f t="shared" si="45"/>
        <v>0</v>
      </c>
      <c r="AF95" s="132">
        <f t="shared" si="71"/>
        <v>0</v>
      </c>
      <c r="AG95" s="133">
        <f t="shared" si="46"/>
        <v>0</v>
      </c>
      <c r="AH95" s="124">
        <f t="shared" si="72"/>
        <v>0</v>
      </c>
      <c r="AI95" s="125">
        <f t="shared" si="47"/>
        <v>0</v>
      </c>
      <c r="AJ95" s="125">
        <v>0</v>
      </c>
      <c r="AK95" s="126">
        <f t="shared" si="48"/>
        <v>0</v>
      </c>
      <c r="AL95" s="22">
        <f t="shared" si="49"/>
        <v>603522.81714004779</v>
      </c>
      <c r="AM95" s="22">
        <f t="shared" si="49"/>
        <v>1916.168688134233</v>
      </c>
      <c r="AN95" s="22">
        <f t="shared" si="49"/>
        <v>1559.7155076551533</v>
      </c>
      <c r="AO95" s="23">
        <f t="shared" si="49"/>
        <v>3475.8841957893865</v>
      </c>
    </row>
    <row r="96" spans="1:41" x14ac:dyDescent="0.25">
      <c r="A96" s="7">
        <v>74</v>
      </c>
      <c r="B96" s="56">
        <f t="shared" si="50"/>
        <v>192537.05066170718</v>
      </c>
      <c r="C96" s="57">
        <f t="shared" si="51"/>
        <v>575.9169957673929</v>
      </c>
      <c r="D96" s="57">
        <f t="shared" si="52"/>
        <v>200.55942777261166</v>
      </c>
      <c r="E96" s="58">
        <f t="shared" si="38"/>
        <v>776.47642354000459</v>
      </c>
      <c r="F96" s="56">
        <f t="shared" si="53"/>
        <v>207946.94141312179</v>
      </c>
      <c r="G96" s="57">
        <f t="shared" si="54"/>
        <v>407.91231151620866</v>
      </c>
      <c r="H96" s="57">
        <f t="shared" si="55"/>
        <v>769.40368322855068</v>
      </c>
      <c r="I96" s="58">
        <f t="shared" si="39"/>
        <v>1177.3159947447593</v>
      </c>
      <c r="J96" s="56">
        <f t="shared" si="56"/>
        <v>0</v>
      </c>
      <c r="K96" s="57">
        <f t="shared" si="57"/>
        <v>0</v>
      </c>
      <c r="L96" s="57">
        <f t="shared" si="58"/>
        <v>0</v>
      </c>
      <c r="M96" s="58">
        <f t="shared" si="40"/>
        <v>0</v>
      </c>
      <c r="N96" s="56">
        <f t="shared" si="59"/>
        <v>0</v>
      </c>
      <c r="O96" s="57">
        <f t="shared" si="60"/>
        <v>0</v>
      </c>
      <c r="P96" s="57">
        <f t="shared" si="61"/>
        <v>0</v>
      </c>
      <c r="Q96" s="58">
        <f t="shared" si="41"/>
        <v>0</v>
      </c>
      <c r="R96" s="84">
        <f t="shared" si="62"/>
        <v>201457.8608043798</v>
      </c>
      <c r="S96" s="85">
        <f t="shared" si="63"/>
        <v>938.7219852943922</v>
      </c>
      <c r="T96" s="86">
        <f t="shared" si="42"/>
        <v>585.9066118394046</v>
      </c>
      <c r="U96" s="87">
        <f t="shared" si="64"/>
        <v>1524.6285971337968</v>
      </c>
      <c r="V96" s="84">
        <f t="shared" si="65"/>
        <v>0</v>
      </c>
      <c r="W96" s="85">
        <f t="shared" si="66"/>
        <v>0</v>
      </c>
      <c r="X96" s="86">
        <f t="shared" si="43"/>
        <v>0</v>
      </c>
      <c r="Y96" s="87">
        <f t="shared" si="67"/>
        <v>0</v>
      </c>
      <c r="Z96" s="101">
        <f t="shared" si="68"/>
        <v>0</v>
      </c>
      <c r="AA96" s="85">
        <f t="shared" si="69"/>
        <v>0</v>
      </c>
      <c r="AB96" s="86">
        <f t="shared" si="44"/>
        <v>0</v>
      </c>
      <c r="AC96" s="87">
        <f t="shared" si="70"/>
        <v>0</v>
      </c>
      <c r="AD96" s="132">
        <f t="shared" si="73"/>
        <v>0</v>
      </c>
      <c r="AE96" s="132">
        <f t="shared" si="45"/>
        <v>0</v>
      </c>
      <c r="AF96" s="132">
        <f t="shared" si="71"/>
        <v>0</v>
      </c>
      <c r="AG96" s="133">
        <f t="shared" si="46"/>
        <v>0</v>
      </c>
      <c r="AH96" s="124">
        <f t="shared" si="72"/>
        <v>0</v>
      </c>
      <c r="AI96" s="125">
        <f t="shared" si="47"/>
        <v>0</v>
      </c>
      <c r="AJ96" s="125">
        <v>0</v>
      </c>
      <c r="AK96" s="126">
        <f t="shared" si="48"/>
        <v>0</v>
      </c>
      <c r="AL96" s="22">
        <f t="shared" si="49"/>
        <v>601941.85287920875</v>
      </c>
      <c r="AM96" s="22">
        <f t="shared" si="49"/>
        <v>1922.5512925779938</v>
      </c>
      <c r="AN96" s="22">
        <f t="shared" si="49"/>
        <v>1555.869722840567</v>
      </c>
      <c r="AO96" s="23">
        <f t="shared" si="49"/>
        <v>3478.4210154185607</v>
      </c>
    </row>
    <row r="97" spans="1:41" x14ac:dyDescent="0.25">
      <c r="A97" s="7">
        <v>75</v>
      </c>
      <c r="B97" s="56">
        <f t="shared" si="50"/>
        <v>191961.13366593979</v>
      </c>
      <c r="C97" s="57">
        <f t="shared" si="51"/>
        <v>576.51690930465065</v>
      </c>
      <c r="D97" s="57">
        <f t="shared" si="52"/>
        <v>199.95951423535394</v>
      </c>
      <c r="E97" s="58">
        <f t="shared" si="38"/>
        <v>776.47642354000459</v>
      </c>
      <c r="F97" s="56">
        <f t="shared" si="53"/>
        <v>207539.02910160559</v>
      </c>
      <c r="G97" s="57">
        <f t="shared" si="54"/>
        <v>409.42158706881867</v>
      </c>
      <c r="H97" s="57">
        <f t="shared" si="55"/>
        <v>767.89440767594067</v>
      </c>
      <c r="I97" s="58">
        <f t="shared" si="39"/>
        <v>1177.3159947447593</v>
      </c>
      <c r="J97" s="56">
        <f t="shared" si="56"/>
        <v>0</v>
      </c>
      <c r="K97" s="57">
        <f t="shared" si="57"/>
        <v>0</v>
      </c>
      <c r="L97" s="57">
        <f t="shared" si="58"/>
        <v>0</v>
      </c>
      <c r="M97" s="58">
        <f t="shared" si="40"/>
        <v>0</v>
      </c>
      <c r="N97" s="56">
        <f t="shared" si="59"/>
        <v>0</v>
      </c>
      <c r="O97" s="57">
        <f t="shared" si="60"/>
        <v>0</v>
      </c>
      <c r="P97" s="57">
        <f t="shared" si="61"/>
        <v>0</v>
      </c>
      <c r="Q97" s="58">
        <f t="shared" si="41"/>
        <v>0</v>
      </c>
      <c r="R97" s="84">
        <f t="shared" si="62"/>
        <v>200853.33738378389</v>
      </c>
      <c r="S97" s="85">
        <f t="shared" si="63"/>
        <v>943.02118857118171</v>
      </c>
      <c r="T97" s="86">
        <f t="shared" si="42"/>
        <v>584.1484562245048</v>
      </c>
      <c r="U97" s="87">
        <f t="shared" si="64"/>
        <v>1527.1696447956865</v>
      </c>
      <c r="V97" s="84">
        <f t="shared" si="65"/>
        <v>0</v>
      </c>
      <c r="W97" s="85">
        <f t="shared" si="66"/>
        <v>0</v>
      </c>
      <c r="X97" s="86">
        <f t="shared" si="43"/>
        <v>0</v>
      </c>
      <c r="Y97" s="87">
        <f t="shared" si="67"/>
        <v>0</v>
      </c>
      <c r="Z97" s="101">
        <f t="shared" si="68"/>
        <v>0</v>
      </c>
      <c r="AA97" s="85">
        <f t="shared" si="69"/>
        <v>0</v>
      </c>
      <c r="AB97" s="86">
        <f t="shared" si="44"/>
        <v>0</v>
      </c>
      <c r="AC97" s="87">
        <f t="shared" si="70"/>
        <v>0</v>
      </c>
      <c r="AD97" s="132">
        <f t="shared" si="73"/>
        <v>0</v>
      </c>
      <c r="AE97" s="132">
        <f t="shared" si="45"/>
        <v>0</v>
      </c>
      <c r="AF97" s="132">
        <f t="shared" si="71"/>
        <v>0</v>
      </c>
      <c r="AG97" s="133">
        <f t="shared" si="46"/>
        <v>0</v>
      </c>
      <c r="AH97" s="124">
        <f t="shared" si="72"/>
        <v>0</v>
      </c>
      <c r="AI97" s="125">
        <f t="shared" si="47"/>
        <v>0</v>
      </c>
      <c r="AJ97" s="125">
        <v>0</v>
      </c>
      <c r="AK97" s="126">
        <f t="shared" si="48"/>
        <v>0</v>
      </c>
      <c r="AL97" s="22">
        <f t="shared" si="49"/>
        <v>600353.50015132921</v>
      </c>
      <c r="AM97" s="22">
        <f t="shared" si="49"/>
        <v>1928.9596849446511</v>
      </c>
      <c r="AN97" s="22">
        <f t="shared" si="49"/>
        <v>1552.0023781357995</v>
      </c>
      <c r="AO97" s="23">
        <f t="shared" si="49"/>
        <v>3480.9620630804502</v>
      </c>
    </row>
    <row r="98" spans="1:41" x14ac:dyDescent="0.25">
      <c r="A98" s="7">
        <v>76</v>
      </c>
      <c r="B98" s="56">
        <f t="shared" si="50"/>
        <v>191384.61675663514</v>
      </c>
      <c r="C98" s="57">
        <f t="shared" si="51"/>
        <v>577.11744775184297</v>
      </c>
      <c r="D98" s="57">
        <f t="shared" si="52"/>
        <v>199.35897578816159</v>
      </c>
      <c r="E98" s="58">
        <f t="shared" si="38"/>
        <v>776.47642354000459</v>
      </c>
      <c r="F98" s="56">
        <f t="shared" si="53"/>
        <v>207129.60751453676</v>
      </c>
      <c r="G98" s="57">
        <f t="shared" si="54"/>
        <v>410.93644694097327</v>
      </c>
      <c r="H98" s="57">
        <f t="shared" si="55"/>
        <v>766.37954780378607</v>
      </c>
      <c r="I98" s="58">
        <f t="shared" si="39"/>
        <v>1177.3159947447593</v>
      </c>
      <c r="J98" s="56">
        <f t="shared" si="56"/>
        <v>0</v>
      </c>
      <c r="K98" s="57">
        <f t="shared" si="57"/>
        <v>0</v>
      </c>
      <c r="L98" s="57">
        <f t="shared" si="58"/>
        <v>0</v>
      </c>
      <c r="M98" s="58">
        <f t="shared" si="40"/>
        <v>0</v>
      </c>
      <c r="N98" s="56">
        <f t="shared" si="59"/>
        <v>0</v>
      </c>
      <c r="O98" s="57">
        <f t="shared" si="60"/>
        <v>0</v>
      </c>
      <c r="P98" s="57">
        <f t="shared" si="61"/>
        <v>0</v>
      </c>
      <c r="Q98" s="58">
        <f t="shared" si="41"/>
        <v>0</v>
      </c>
      <c r="R98" s="84">
        <f t="shared" si="62"/>
        <v>200243.50005553808</v>
      </c>
      <c r="S98" s="85">
        <f t="shared" si="63"/>
        <v>947.3400815421561</v>
      </c>
      <c r="T98" s="86">
        <f t="shared" si="42"/>
        <v>582.37484599485663</v>
      </c>
      <c r="U98" s="87">
        <f t="shared" si="64"/>
        <v>1529.7149275370127</v>
      </c>
      <c r="V98" s="84">
        <f t="shared" si="65"/>
        <v>0</v>
      </c>
      <c r="W98" s="85">
        <f t="shared" si="66"/>
        <v>0</v>
      </c>
      <c r="X98" s="86">
        <f t="shared" si="43"/>
        <v>0</v>
      </c>
      <c r="Y98" s="87">
        <f t="shared" si="67"/>
        <v>0</v>
      </c>
      <c r="Z98" s="101">
        <f t="shared" si="68"/>
        <v>0</v>
      </c>
      <c r="AA98" s="85">
        <f t="shared" si="69"/>
        <v>0</v>
      </c>
      <c r="AB98" s="86">
        <f t="shared" si="44"/>
        <v>0</v>
      </c>
      <c r="AC98" s="87">
        <f t="shared" si="70"/>
        <v>0</v>
      </c>
      <c r="AD98" s="132">
        <f t="shared" si="73"/>
        <v>0</v>
      </c>
      <c r="AE98" s="132">
        <f t="shared" si="45"/>
        <v>0</v>
      </c>
      <c r="AF98" s="132">
        <f t="shared" si="71"/>
        <v>0</v>
      </c>
      <c r="AG98" s="133">
        <f t="shared" si="46"/>
        <v>0</v>
      </c>
      <c r="AH98" s="124">
        <f t="shared" si="72"/>
        <v>0</v>
      </c>
      <c r="AI98" s="125">
        <f t="shared" si="47"/>
        <v>0</v>
      </c>
      <c r="AJ98" s="125">
        <v>0</v>
      </c>
      <c r="AK98" s="126">
        <f t="shared" si="48"/>
        <v>0</v>
      </c>
      <c r="AL98" s="22">
        <f t="shared" si="49"/>
        <v>598757.72432670998</v>
      </c>
      <c r="AM98" s="22">
        <f t="shared" si="49"/>
        <v>1935.3939762349723</v>
      </c>
      <c r="AN98" s="22">
        <f t="shared" si="49"/>
        <v>1548.1133695868043</v>
      </c>
      <c r="AO98" s="23">
        <f t="shared" si="49"/>
        <v>3483.5073458217767</v>
      </c>
    </row>
    <row r="99" spans="1:41" x14ac:dyDescent="0.25">
      <c r="A99" s="7">
        <v>77</v>
      </c>
      <c r="B99" s="56">
        <f t="shared" si="50"/>
        <v>190807.4993088833</v>
      </c>
      <c r="C99" s="57">
        <f t="shared" si="51"/>
        <v>577.71861175991785</v>
      </c>
      <c r="D99" s="57">
        <f t="shared" si="52"/>
        <v>198.75781178008677</v>
      </c>
      <c r="E99" s="58">
        <f t="shared" si="38"/>
        <v>776.47642354000459</v>
      </c>
      <c r="F99" s="56">
        <f t="shared" si="53"/>
        <v>206718.6710675958</v>
      </c>
      <c r="G99" s="57">
        <f t="shared" si="54"/>
        <v>412.45691179465484</v>
      </c>
      <c r="H99" s="57">
        <f t="shared" si="55"/>
        <v>764.85908295010449</v>
      </c>
      <c r="I99" s="58">
        <f t="shared" si="39"/>
        <v>1177.3159947447593</v>
      </c>
      <c r="J99" s="56">
        <f t="shared" si="56"/>
        <v>0</v>
      </c>
      <c r="K99" s="57">
        <f t="shared" si="57"/>
        <v>0</v>
      </c>
      <c r="L99" s="57">
        <f t="shared" si="58"/>
        <v>0</v>
      </c>
      <c r="M99" s="58">
        <f t="shared" si="40"/>
        <v>0</v>
      </c>
      <c r="N99" s="56">
        <f t="shared" si="59"/>
        <v>0</v>
      </c>
      <c r="O99" s="57">
        <f t="shared" si="60"/>
        <v>0</v>
      </c>
      <c r="P99" s="57">
        <f t="shared" si="61"/>
        <v>0</v>
      </c>
      <c r="Q99" s="58">
        <f t="shared" si="41"/>
        <v>0</v>
      </c>
      <c r="R99" s="84">
        <f t="shared" si="62"/>
        <v>199628.32024061927</v>
      </c>
      <c r="S99" s="85">
        <f t="shared" si="63"/>
        <v>951.67875438310659</v>
      </c>
      <c r="T99" s="86">
        <f t="shared" si="42"/>
        <v>580.58569803313446</v>
      </c>
      <c r="U99" s="87">
        <f t="shared" si="64"/>
        <v>1532.2644524162411</v>
      </c>
      <c r="V99" s="84">
        <f t="shared" si="65"/>
        <v>0</v>
      </c>
      <c r="W99" s="85">
        <f t="shared" si="66"/>
        <v>0</v>
      </c>
      <c r="X99" s="86">
        <f t="shared" si="43"/>
        <v>0</v>
      </c>
      <c r="Y99" s="87">
        <f t="shared" si="67"/>
        <v>0</v>
      </c>
      <c r="Z99" s="101">
        <f t="shared" si="68"/>
        <v>0</v>
      </c>
      <c r="AA99" s="85">
        <f t="shared" si="69"/>
        <v>0</v>
      </c>
      <c r="AB99" s="86">
        <f t="shared" si="44"/>
        <v>0</v>
      </c>
      <c r="AC99" s="87">
        <f t="shared" si="70"/>
        <v>0</v>
      </c>
      <c r="AD99" s="132">
        <f t="shared" si="73"/>
        <v>0</v>
      </c>
      <c r="AE99" s="132">
        <f t="shared" si="45"/>
        <v>0</v>
      </c>
      <c r="AF99" s="132">
        <f t="shared" si="71"/>
        <v>0</v>
      </c>
      <c r="AG99" s="133">
        <f t="shared" si="46"/>
        <v>0</v>
      </c>
      <c r="AH99" s="124">
        <f t="shared" si="72"/>
        <v>0</v>
      </c>
      <c r="AI99" s="125">
        <f t="shared" si="47"/>
        <v>0</v>
      </c>
      <c r="AJ99" s="125">
        <v>0</v>
      </c>
      <c r="AK99" s="126">
        <f t="shared" si="48"/>
        <v>0</v>
      </c>
      <c r="AL99" s="22">
        <f t="shared" si="49"/>
        <v>597154.4906170984</v>
      </c>
      <c r="AM99" s="22">
        <f t="shared" si="49"/>
        <v>1941.8542779376794</v>
      </c>
      <c r="AN99" s="22">
        <f t="shared" si="49"/>
        <v>1544.2025927633258</v>
      </c>
      <c r="AO99" s="23">
        <f t="shared" si="49"/>
        <v>3486.0568707010052</v>
      </c>
    </row>
    <row r="100" spans="1:41" x14ac:dyDescent="0.25">
      <c r="A100" s="7">
        <v>78</v>
      </c>
      <c r="B100" s="56">
        <f t="shared" si="50"/>
        <v>190229.78069712338</v>
      </c>
      <c r="C100" s="57">
        <f t="shared" si="51"/>
        <v>578.32040198050106</v>
      </c>
      <c r="D100" s="57">
        <f t="shared" si="52"/>
        <v>198.15602155950353</v>
      </c>
      <c r="E100" s="58">
        <f t="shared" si="38"/>
        <v>776.47642354000459</v>
      </c>
      <c r="F100" s="56">
        <f t="shared" si="53"/>
        <v>206306.21415580114</v>
      </c>
      <c r="G100" s="57">
        <f t="shared" si="54"/>
        <v>413.98300236829505</v>
      </c>
      <c r="H100" s="57">
        <f t="shared" si="55"/>
        <v>763.33299237646429</v>
      </c>
      <c r="I100" s="58">
        <f t="shared" si="39"/>
        <v>1177.3159947447593</v>
      </c>
      <c r="J100" s="56">
        <f t="shared" si="56"/>
        <v>0</v>
      </c>
      <c r="K100" s="57">
        <f t="shared" si="57"/>
        <v>0</v>
      </c>
      <c r="L100" s="57">
        <f t="shared" si="58"/>
        <v>0</v>
      </c>
      <c r="M100" s="58">
        <f t="shared" si="40"/>
        <v>0</v>
      </c>
      <c r="N100" s="56">
        <f t="shared" si="59"/>
        <v>0</v>
      </c>
      <c r="O100" s="57">
        <f t="shared" si="60"/>
        <v>0</v>
      </c>
      <c r="P100" s="57">
        <f t="shared" si="61"/>
        <v>0</v>
      </c>
      <c r="Q100" s="58">
        <f t="shared" si="41"/>
        <v>0</v>
      </c>
      <c r="R100" s="84">
        <f t="shared" si="62"/>
        <v>199007.76922204657</v>
      </c>
      <c r="S100" s="85">
        <f t="shared" si="63"/>
        <v>956.03729768281596</v>
      </c>
      <c r="T100" s="86">
        <f t="shared" si="42"/>
        <v>578.78092882078545</v>
      </c>
      <c r="U100" s="87">
        <f t="shared" si="64"/>
        <v>1534.8182265036014</v>
      </c>
      <c r="V100" s="84">
        <f t="shared" si="65"/>
        <v>0</v>
      </c>
      <c r="W100" s="85">
        <f t="shared" si="66"/>
        <v>0</v>
      </c>
      <c r="X100" s="86">
        <f t="shared" si="43"/>
        <v>0</v>
      </c>
      <c r="Y100" s="87">
        <f t="shared" si="67"/>
        <v>0</v>
      </c>
      <c r="Z100" s="101">
        <f t="shared" si="68"/>
        <v>0</v>
      </c>
      <c r="AA100" s="85">
        <f t="shared" si="69"/>
        <v>0</v>
      </c>
      <c r="AB100" s="86">
        <f t="shared" si="44"/>
        <v>0</v>
      </c>
      <c r="AC100" s="87">
        <f t="shared" si="70"/>
        <v>0</v>
      </c>
      <c r="AD100" s="132">
        <f t="shared" si="73"/>
        <v>0</v>
      </c>
      <c r="AE100" s="132">
        <f t="shared" si="45"/>
        <v>0</v>
      </c>
      <c r="AF100" s="132">
        <f t="shared" si="71"/>
        <v>0</v>
      </c>
      <c r="AG100" s="133">
        <f t="shared" si="46"/>
        <v>0</v>
      </c>
      <c r="AH100" s="124">
        <f t="shared" si="72"/>
        <v>0</v>
      </c>
      <c r="AI100" s="125">
        <f t="shared" si="47"/>
        <v>0</v>
      </c>
      <c r="AJ100" s="125">
        <v>0</v>
      </c>
      <c r="AK100" s="126">
        <f t="shared" si="48"/>
        <v>0</v>
      </c>
      <c r="AL100" s="22">
        <f t="shared" si="49"/>
        <v>595543.76407497108</v>
      </c>
      <c r="AM100" s="22">
        <f t="shared" si="49"/>
        <v>1948.3407020316122</v>
      </c>
      <c r="AN100" s="22">
        <f t="shared" si="49"/>
        <v>1540.2699427567532</v>
      </c>
      <c r="AO100" s="23">
        <f t="shared" si="49"/>
        <v>3488.6106447883653</v>
      </c>
    </row>
    <row r="101" spans="1:41" x14ac:dyDescent="0.25">
      <c r="A101" s="7">
        <v>79</v>
      </c>
      <c r="B101" s="56">
        <f t="shared" si="50"/>
        <v>189651.46029514287</v>
      </c>
      <c r="C101" s="57">
        <f t="shared" si="51"/>
        <v>578.92281906589744</v>
      </c>
      <c r="D101" s="57">
        <f t="shared" si="52"/>
        <v>197.55360447410715</v>
      </c>
      <c r="E101" s="58">
        <f t="shared" si="38"/>
        <v>776.47642354000459</v>
      </c>
      <c r="F101" s="56">
        <f t="shared" si="53"/>
        <v>205892.23115343283</v>
      </c>
      <c r="G101" s="57">
        <f t="shared" si="54"/>
        <v>415.51473947705779</v>
      </c>
      <c r="H101" s="57">
        <f t="shared" si="55"/>
        <v>761.80125526770155</v>
      </c>
      <c r="I101" s="58">
        <f t="shared" si="39"/>
        <v>1177.3159947447593</v>
      </c>
      <c r="J101" s="56">
        <f t="shared" si="56"/>
        <v>0</v>
      </c>
      <c r="K101" s="57">
        <f t="shared" si="57"/>
        <v>0</v>
      </c>
      <c r="L101" s="57">
        <f t="shared" si="58"/>
        <v>0</v>
      </c>
      <c r="M101" s="58">
        <f t="shared" si="40"/>
        <v>0</v>
      </c>
      <c r="N101" s="56">
        <f t="shared" si="59"/>
        <v>0</v>
      </c>
      <c r="O101" s="57">
        <f t="shared" si="60"/>
        <v>0</v>
      </c>
      <c r="P101" s="57">
        <f t="shared" si="61"/>
        <v>0</v>
      </c>
      <c r="Q101" s="58">
        <f t="shared" si="41"/>
        <v>0</v>
      </c>
      <c r="R101" s="84">
        <f t="shared" si="62"/>
        <v>198381.81814423771</v>
      </c>
      <c r="S101" s="85">
        <f t="shared" si="63"/>
        <v>960.41580244494958</v>
      </c>
      <c r="T101" s="86">
        <f t="shared" si="42"/>
        <v>576.96045443615799</v>
      </c>
      <c r="U101" s="87">
        <f t="shared" si="64"/>
        <v>1537.3762568811076</v>
      </c>
      <c r="V101" s="84">
        <f t="shared" si="65"/>
        <v>0</v>
      </c>
      <c r="W101" s="85">
        <f t="shared" si="66"/>
        <v>0</v>
      </c>
      <c r="X101" s="86">
        <f t="shared" si="43"/>
        <v>0</v>
      </c>
      <c r="Y101" s="87">
        <f t="shared" si="67"/>
        <v>0</v>
      </c>
      <c r="Z101" s="101">
        <f t="shared" si="68"/>
        <v>0</v>
      </c>
      <c r="AA101" s="85">
        <f t="shared" si="69"/>
        <v>0</v>
      </c>
      <c r="AB101" s="86">
        <f t="shared" si="44"/>
        <v>0</v>
      </c>
      <c r="AC101" s="87">
        <f t="shared" si="70"/>
        <v>0</v>
      </c>
      <c r="AD101" s="132">
        <f t="shared" si="73"/>
        <v>0</v>
      </c>
      <c r="AE101" s="132">
        <f t="shared" si="45"/>
        <v>0</v>
      </c>
      <c r="AF101" s="132">
        <f t="shared" si="71"/>
        <v>0</v>
      </c>
      <c r="AG101" s="133">
        <f t="shared" si="46"/>
        <v>0</v>
      </c>
      <c r="AH101" s="124">
        <f t="shared" si="72"/>
        <v>0</v>
      </c>
      <c r="AI101" s="125">
        <f t="shared" si="47"/>
        <v>0</v>
      </c>
      <c r="AJ101" s="125">
        <v>0</v>
      </c>
      <c r="AK101" s="126">
        <f t="shared" si="48"/>
        <v>0</v>
      </c>
      <c r="AL101" s="22">
        <f t="shared" si="49"/>
        <v>593925.50959281344</v>
      </c>
      <c r="AM101" s="22">
        <f t="shared" si="49"/>
        <v>1954.8533609879048</v>
      </c>
      <c r="AN101" s="22">
        <f t="shared" si="49"/>
        <v>1536.3153141779667</v>
      </c>
      <c r="AO101" s="23">
        <f t="shared" si="49"/>
        <v>3491.1686751658717</v>
      </c>
    </row>
    <row r="102" spans="1:41" x14ac:dyDescent="0.25">
      <c r="A102" s="7">
        <v>80</v>
      </c>
      <c r="B102" s="56">
        <f t="shared" si="50"/>
        <v>189072.53747607698</v>
      </c>
      <c r="C102" s="57">
        <f t="shared" si="51"/>
        <v>579.52586366909111</v>
      </c>
      <c r="D102" s="57">
        <f t="shared" si="52"/>
        <v>196.95055987091351</v>
      </c>
      <c r="E102" s="58">
        <f t="shared" si="38"/>
        <v>776.47642354000459</v>
      </c>
      <c r="F102" s="56">
        <f t="shared" si="53"/>
        <v>205476.71641395579</v>
      </c>
      <c r="G102" s="57">
        <f t="shared" si="54"/>
        <v>417.05214401312287</v>
      </c>
      <c r="H102" s="57">
        <f t="shared" si="55"/>
        <v>760.26385073163647</v>
      </c>
      <c r="I102" s="58">
        <f t="shared" si="39"/>
        <v>1177.3159947447593</v>
      </c>
      <c r="J102" s="56">
        <f t="shared" si="56"/>
        <v>0</v>
      </c>
      <c r="K102" s="57">
        <f t="shared" si="57"/>
        <v>0</v>
      </c>
      <c r="L102" s="57">
        <f t="shared" si="58"/>
        <v>0</v>
      </c>
      <c r="M102" s="58">
        <f t="shared" si="40"/>
        <v>0</v>
      </c>
      <c r="N102" s="56">
        <f t="shared" si="59"/>
        <v>0</v>
      </c>
      <c r="O102" s="57">
        <f t="shared" si="60"/>
        <v>0</v>
      </c>
      <c r="P102" s="57">
        <f t="shared" si="61"/>
        <v>0</v>
      </c>
      <c r="Q102" s="58">
        <f t="shared" si="41"/>
        <v>0</v>
      </c>
      <c r="R102" s="84">
        <f t="shared" si="62"/>
        <v>197750.43801236243</v>
      </c>
      <c r="S102" s="85">
        <f t="shared" si="63"/>
        <v>964.81436008995524</v>
      </c>
      <c r="T102" s="86">
        <f t="shared" si="42"/>
        <v>575.1241905526208</v>
      </c>
      <c r="U102" s="87">
        <f t="shared" si="64"/>
        <v>1539.938550642576</v>
      </c>
      <c r="V102" s="84">
        <f t="shared" si="65"/>
        <v>0</v>
      </c>
      <c r="W102" s="85">
        <f t="shared" si="66"/>
        <v>0</v>
      </c>
      <c r="X102" s="86">
        <f t="shared" si="43"/>
        <v>0</v>
      </c>
      <c r="Y102" s="87">
        <f t="shared" si="67"/>
        <v>0</v>
      </c>
      <c r="Z102" s="101">
        <f t="shared" si="68"/>
        <v>0</v>
      </c>
      <c r="AA102" s="85">
        <f t="shared" si="69"/>
        <v>0</v>
      </c>
      <c r="AB102" s="86">
        <f t="shared" si="44"/>
        <v>0</v>
      </c>
      <c r="AC102" s="87">
        <f t="shared" si="70"/>
        <v>0</v>
      </c>
      <c r="AD102" s="132">
        <f t="shared" si="73"/>
        <v>0</v>
      </c>
      <c r="AE102" s="132">
        <f t="shared" si="45"/>
        <v>0</v>
      </c>
      <c r="AF102" s="132">
        <f t="shared" si="71"/>
        <v>0</v>
      </c>
      <c r="AG102" s="133">
        <f t="shared" si="46"/>
        <v>0</v>
      </c>
      <c r="AH102" s="124">
        <f t="shared" si="72"/>
        <v>0</v>
      </c>
      <c r="AI102" s="125">
        <f t="shared" si="47"/>
        <v>0</v>
      </c>
      <c r="AJ102" s="125">
        <v>0</v>
      </c>
      <c r="AK102" s="126">
        <f t="shared" si="48"/>
        <v>0</v>
      </c>
      <c r="AL102" s="22">
        <f t="shared" si="49"/>
        <v>592299.69190239522</v>
      </c>
      <c r="AM102" s="22">
        <f t="shared" si="49"/>
        <v>1961.3923677721691</v>
      </c>
      <c r="AN102" s="22">
        <f t="shared" si="49"/>
        <v>1532.3386011551706</v>
      </c>
      <c r="AO102" s="23">
        <f t="shared" si="49"/>
        <v>3493.7309689273397</v>
      </c>
    </row>
    <row r="103" spans="1:41" x14ac:dyDescent="0.25">
      <c r="A103" s="7">
        <v>81</v>
      </c>
      <c r="B103" s="56">
        <f t="shared" si="50"/>
        <v>188493.01161240789</v>
      </c>
      <c r="C103" s="57">
        <f t="shared" si="51"/>
        <v>580.12953644374636</v>
      </c>
      <c r="D103" s="57">
        <f t="shared" si="52"/>
        <v>196.34688709625823</v>
      </c>
      <c r="E103" s="58">
        <f t="shared" si="38"/>
        <v>776.47642354000459</v>
      </c>
      <c r="F103" s="56">
        <f t="shared" si="53"/>
        <v>205059.66426994267</v>
      </c>
      <c r="G103" s="57">
        <f t="shared" si="54"/>
        <v>418.59523694597146</v>
      </c>
      <c r="H103" s="57">
        <f t="shared" si="55"/>
        <v>758.72075779878787</v>
      </c>
      <c r="I103" s="58">
        <f t="shared" si="39"/>
        <v>1177.3159947447593</v>
      </c>
      <c r="J103" s="56">
        <f t="shared" si="56"/>
        <v>0</v>
      </c>
      <c r="K103" s="57">
        <f t="shared" si="57"/>
        <v>0</v>
      </c>
      <c r="L103" s="57">
        <f t="shared" si="58"/>
        <v>0</v>
      </c>
      <c r="M103" s="58">
        <f t="shared" si="40"/>
        <v>0</v>
      </c>
      <c r="N103" s="56">
        <f t="shared" si="59"/>
        <v>0</v>
      </c>
      <c r="O103" s="57">
        <f t="shared" si="60"/>
        <v>0</v>
      </c>
      <c r="P103" s="57">
        <f t="shared" si="61"/>
        <v>0</v>
      </c>
      <c r="Q103" s="58">
        <f t="shared" si="41"/>
        <v>0</v>
      </c>
      <c r="R103" s="84">
        <f t="shared" si="62"/>
        <v>197113.59969169294</v>
      </c>
      <c r="S103" s="85">
        <f t="shared" si="63"/>
        <v>969.23306245697336</v>
      </c>
      <c r="T103" s="86">
        <f t="shared" si="42"/>
        <v>573.27205243667368</v>
      </c>
      <c r="U103" s="87">
        <f t="shared" si="64"/>
        <v>1542.505114893647</v>
      </c>
      <c r="V103" s="84">
        <f t="shared" si="65"/>
        <v>0</v>
      </c>
      <c r="W103" s="85">
        <f t="shared" si="66"/>
        <v>0</v>
      </c>
      <c r="X103" s="86">
        <f t="shared" si="43"/>
        <v>0</v>
      </c>
      <c r="Y103" s="87">
        <f t="shared" si="67"/>
        <v>0</v>
      </c>
      <c r="Z103" s="101">
        <f t="shared" si="68"/>
        <v>0</v>
      </c>
      <c r="AA103" s="85">
        <f t="shared" si="69"/>
        <v>0</v>
      </c>
      <c r="AB103" s="86">
        <f t="shared" si="44"/>
        <v>0</v>
      </c>
      <c r="AC103" s="87">
        <f t="shared" si="70"/>
        <v>0</v>
      </c>
      <c r="AD103" s="132">
        <f t="shared" si="73"/>
        <v>0</v>
      </c>
      <c r="AE103" s="132">
        <f t="shared" si="45"/>
        <v>0</v>
      </c>
      <c r="AF103" s="132">
        <f t="shared" si="71"/>
        <v>0</v>
      </c>
      <c r="AG103" s="133">
        <f t="shared" si="46"/>
        <v>0</v>
      </c>
      <c r="AH103" s="124">
        <f t="shared" si="72"/>
        <v>0</v>
      </c>
      <c r="AI103" s="125">
        <f t="shared" si="47"/>
        <v>0</v>
      </c>
      <c r="AJ103" s="125">
        <v>0</v>
      </c>
      <c r="AK103" s="126">
        <f t="shared" si="48"/>
        <v>0</v>
      </c>
      <c r="AL103" s="22">
        <f t="shared" si="49"/>
        <v>590666.27557404351</v>
      </c>
      <c r="AM103" s="22">
        <f t="shared" si="49"/>
        <v>1967.9578358466911</v>
      </c>
      <c r="AN103" s="22">
        <f t="shared" si="49"/>
        <v>1528.3396973317199</v>
      </c>
      <c r="AO103" s="23">
        <f t="shared" si="49"/>
        <v>3496.297533178411</v>
      </c>
    </row>
    <row r="104" spans="1:41" x14ac:dyDescent="0.25">
      <c r="A104" s="7">
        <v>82</v>
      </c>
      <c r="B104" s="56">
        <f t="shared" si="50"/>
        <v>187912.88207596415</v>
      </c>
      <c r="C104" s="57">
        <f t="shared" si="51"/>
        <v>580.7338380442086</v>
      </c>
      <c r="D104" s="57">
        <f t="shared" si="52"/>
        <v>195.74258549579599</v>
      </c>
      <c r="E104" s="58">
        <f t="shared" si="38"/>
        <v>776.47642354000459</v>
      </c>
      <c r="F104" s="56">
        <f t="shared" si="53"/>
        <v>204641.06903299669</v>
      </c>
      <c r="G104" s="57">
        <f t="shared" si="54"/>
        <v>420.14403932267157</v>
      </c>
      <c r="H104" s="57">
        <f t="shared" si="55"/>
        <v>757.17195542208776</v>
      </c>
      <c r="I104" s="58">
        <f t="shared" si="39"/>
        <v>1177.3159947447593</v>
      </c>
      <c r="J104" s="56">
        <f t="shared" si="56"/>
        <v>0</v>
      </c>
      <c r="K104" s="57">
        <f t="shared" si="57"/>
        <v>0</v>
      </c>
      <c r="L104" s="57">
        <f t="shared" si="58"/>
        <v>0</v>
      </c>
      <c r="M104" s="58">
        <f t="shared" si="40"/>
        <v>0</v>
      </c>
      <c r="N104" s="56">
        <f t="shared" si="59"/>
        <v>0</v>
      </c>
      <c r="O104" s="57">
        <f t="shared" si="60"/>
        <v>0</v>
      </c>
      <c r="P104" s="57">
        <f t="shared" si="61"/>
        <v>0</v>
      </c>
      <c r="Q104" s="58">
        <f t="shared" si="41"/>
        <v>0</v>
      </c>
      <c r="R104" s="84">
        <f t="shared" si="62"/>
        <v>196471.27390695136</v>
      </c>
      <c r="S104" s="85">
        <f t="shared" si="63"/>
        <v>973.67200180575298</v>
      </c>
      <c r="T104" s="86">
        <f t="shared" si="42"/>
        <v>571.40395494605025</v>
      </c>
      <c r="U104" s="87">
        <f t="shared" si="64"/>
        <v>1545.0759567518032</v>
      </c>
      <c r="V104" s="84">
        <f t="shared" si="65"/>
        <v>0</v>
      </c>
      <c r="W104" s="85">
        <f t="shared" si="66"/>
        <v>0</v>
      </c>
      <c r="X104" s="86">
        <f t="shared" si="43"/>
        <v>0</v>
      </c>
      <c r="Y104" s="87">
        <f t="shared" si="67"/>
        <v>0</v>
      </c>
      <c r="Z104" s="101">
        <f t="shared" si="68"/>
        <v>0</v>
      </c>
      <c r="AA104" s="85">
        <f t="shared" si="69"/>
        <v>0</v>
      </c>
      <c r="AB104" s="86">
        <f t="shared" si="44"/>
        <v>0</v>
      </c>
      <c r="AC104" s="87">
        <f t="shared" si="70"/>
        <v>0</v>
      </c>
      <c r="AD104" s="132">
        <f t="shared" si="73"/>
        <v>0</v>
      </c>
      <c r="AE104" s="132">
        <f t="shared" si="45"/>
        <v>0</v>
      </c>
      <c r="AF104" s="132">
        <f t="shared" si="71"/>
        <v>0</v>
      </c>
      <c r="AG104" s="133">
        <f t="shared" si="46"/>
        <v>0</v>
      </c>
      <c r="AH104" s="124">
        <f t="shared" si="72"/>
        <v>0</v>
      </c>
      <c r="AI104" s="125">
        <f t="shared" si="47"/>
        <v>0</v>
      </c>
      <c r="AJ104" s="125">
        <v>0</v>
      </c>
      <c r="AK104" s="126">
        <f t="shared" si="48"/>
        <v>0</v>
      </c>
      <c r="AL104" s="22">
        <f t="shared" si="49"/>
        <v>589025.2250159122</v>
      </c>
      <c r="AM104" s="22">
        <f t="shared" si="49"/>
        <v>1974.5498791726332</v>
      </c>
      <c r="AN104" s="22">
        <f t="shared" si="49"/>
        <v>1524.318495863934</v>
      </c>
      <c r="AO104" s="23">
        <f t="shared" si="49"/>
        <v>3498.8683750365672</v>
      </c>
    </row>
    <row r="105" spans="1:41" x14ac:dyDescent="0.25">
      <c r="A105" s="7">
        <v>83</v>
      </c>
      <c r="B105" s="56">
        <f t="shared" si="50"/>
        <v>187332.14823791996</v>
      </c>
      <c r="C105" s="57">
        <f t="shared" si="51"/>
        <v>581.33876912550465</v>
      </c>
      <c r="D105" s="57">
        <f t="shared" si="52"/>
        <v>195.13765441449996</v>
      </c>
      <c r="E105" s="58">
        <f t="shared" si="38"/>
        <v>776.47642354000459</v>
      </c>
      <c r="F105" s="56">
        <f t="shared" si="53"/>
        <v>204220.92499367401</v>
      </c>
      <c r="G105" s="57">
        <f t="shared" si="54"/>
        <v>421.69857226816544</v>
      </c>
      <c r="H105" s="57">
        <f t="shared" si="55"/>
        <v>755.6174224765939</v>
      </c>
      <c r="I105" s="58">
        <f t="shared" si="39"/>
        <v>1177.3159947447593</v>
      </c>
      <c r="J105" s="56">
        <f t="shared" si="56"/>
        <v>0</v>
      </c>
      <c r="K105" s="57">
        <f t="shared" si="57"/>
        <v>0</v>
      </c>
      <c r="L105" s="57">
        <f t="shared" si="58"/>
        <v>0</v>
      </c>
      <c r="M105" s="58">
        <f t="shared" si="40"/>
        <v>0</v>
      </c>
      <c r="N105" s="56">
        <f t="shared" si="59"/>
        <v>0</v>
      </c>
      <c r="O105" s="57">
        <f t="shared" si="60"/>
        <v>0</v>
      </c>
      <c r="P105" s="57">
        <f t="shared" si="61"/>
        <v>0</v>
      </c>
      <c r="Q105" s="58">
        <f t="shared" si="41"/>
        <v>0</v>
      </c>
      <c r="R105" s="84">
        <f t="shared" si="62"/>
        <v>195823.43124165421</v>
      </c>
      <c r="S105" s="85">
        <f t="shared" si="63"/>
        <v>978.13127081857863</v>
      </c>
      <c r="T105" s="86">
        <f t="shared" si="42"/>
        <v>569.51981252781104</v>
      </c>
      <c r="U105" s="87">
        <f t="shared" si="64"/>
        <v>1547.6510833463897</v>
      </c>
      <c r="V105" s="84">
        <f t="shared" si="65"/>
        <v>0</v>
      </c>
      <c r="W105" s="85">
        <f t="shared" si="66"/>
        <v>0</v>
      </c>
      <c r="X105" s="86">
        <f t="shared" si="43"/>
        <v>0</v>
      </c>
      <c r="Y105" s="87">
        <f t="shared" si="67"/>
        <v>0</v>
      </c>
      <c r="Z105" s="101">
        <f t="shared" si="68"/>
        <v>0</v>
      </c>
      <c r="AA105" s="85">
        <f t="shared" si="69"/>
        <v>0</v>
      </c>
      <c r="AB105" s="86">
        <f t="shared" si="44"/>
        <v>0</v>
      </c>
      <c r="AC105" s="87">
        <f t="shared" si="70"/>
        <v>0</v>
      </c>
      <c r="AD105" s="132">
        <f t="shared" si="73"/>
        <v>0</v>
      </c>
      <c r="AE105" s="132">
        <f t="shared" si="45"/>
        <v>0</v>
      </c>
      <c r="AF105" s="132">
        <f t="shared" si="71"/>
        <v>0</v>
      </c>
      <c r="AG105" s="133">
        <f t="shared" si="46"/>
        <v>0</v>
      </c>
      <c r="AH105" s="124">
        <f t="shared" si="72"/>
        <v>0</v>
      </c>
      <c r="AI105" s="125">
        <f t="shared" si="47"/>
        <v>0</v>
      </c>
      <c r="AJ105" s="125">
        <v>0</v>
      </c>
      <c r="AK105" s="126">
        <f t="shared" si="48"/>
        <v>0</v>
      </c>
      <c r="AL105" s="22">
        <f t="shared" si="49"/>
        <v>587376.50447324815</v>
      </c>
      <c r="AM105" s="22">
        <f t="shared" si="49"/>
        <v>1981.1686122122487</v>
      </c>
      <c r="AN105" s="22">
        <f t="shared" si="49"/>
        <v>1520.2748894189049</v>
      </c>
      <c r="AO105" s="23">
        <f t="shared" si="49"/>
        <v>3501.4435016311536</v>
      </c>
    </row>
    <row r="106" spans="1:41" x14ac:dyDescent="0.25">
      <c r="A106" s="7">
        <v>84</v>
      </c>
      <c r="B106" s="56">
        <f t="shared" si="50"/>
        <v>186750.80946879447</v>
      </c>
      <c r="C106" s="57">
        <f t="shared" si="51"/>
        <v>581.94433034334372</v>
      </c>
      <c r="D106" s="57">
        <f t="shared" si="52"/>
        <v>194.5320931966609</v>
      </c>
      <c r="E106" s="58">
        <f t="shared" si="38"/>
        <v>776.47642354000459</v>
      </c>
      <c r="F106" s="56">
        <f t="shared" si="53"/>
        <v>203799.22642140585</v>
      </c>
      <c r="G106" s="57">
        <f t="shared" si="54"/>
        <v>423.2588569855576</v>
      </c>
      <c r="H106" s="57">
        <f t="shared" si="55"/>
        <v>754.05713775920174</v>
      </c>
      <c r="I106" s="58">
        <f t="shared" si="39"/>
        <v>1177.3159947447593</v>
      </c>
      <c r="J106" s="56">
        <f t="shared" si="56"/>
        <v>0</v>
      </c>
      <c r="K106" s="57">
        <f t="shared" si="57"/>
        <v>0</v>
      </c>
      <c r="L106" s="57">
        <f t="shared" si="58"/>
        <v>0</v>
      </c>
      <c r="M106" s="58">
        <f t="shared" si="40"/>
        <v>0</v>
      </c>
      <c r="N106" s="56">
        <f t="shared" si="59"/>
        <v>0</v>
      </c>
      <c r="O106" s="57">
        <f t="shared" si="60"/>
        <v>0</v>
      </c>
      <c r="P106" s="57">
        <f t="shared" si="61"/>
        <v>0</v>
      </c>
      <c r="Q106" s="58">
        <f t="shared" si="41"/>
        <v>0</v>
      </c>
      <c r="R106" s="84">
        <f t="shared" si="62"/>
        <v>195170.04213745368</v>
      </c>
      <c r="S106" s="85">
        <f t="shared" si="63"/>
        <v>982.61096260220586</v>
      </c>
      <c r="T106" s="86">
        <f t="shared" si="42"/>
        <v>567.61953921642782</v>
      </c>
      <c r="U106" s="87">
        <f t="shared" si="64"/>
        <v>1550.2305018186337</v>
      </c>
      <c r="V106" s="84">
        <f t="shared" si="65"/>
        <v>0</v>
      </c>
      <c r="W106" s="85">
        <f t="shared" si="66"/>
        <v>0</v>
      </c>
      <c r="X106" s="86">
        <f t="shared" si="43"/>
        <v>0</v>
      </c>
      <c r="Y106" s="87">
        <f t="shared" si="67"/>
        <v>0</v>
      </c>
      <c r="Z106" s="101">
        <f t="shared" si="68"/>
        <v>0</v>
      </c>
      <c r="AA106" s="85">
        <f t="shared" si="69"/>
        <v>0</v>
      </c>
      <c r="AB106" s="86">
        <f t="shared" si="44"/>
        <v>0</v>
      </c>
      <c r="AC106" s="87">
        <f t="shared" si="70"/>
        <v>0</v>
      </c>
      <c r="AD106" s="132">
        <f t="shared" si="73"/>
        <v>0</v>
      </c>
      <c r="AE106" s="132">
        <f t="shared" si="45"/>
        <v>0</v>
      </c>
      <c r="AF106" s="132">
        <f t="shared" si="71"/>
        <v>0</v>
      </c>
      <c r="AG106" s="133">
        <f t="shared" si="46"/>
        <v>0</v>
      </c>
      <c r="AH106" s="124">
        <f t="shared" si="72"/>
        <v>0</v>
      </c>
      <c r="AI106" s="125">
        <f t="shared" si="47"/>
        <v>0</v>
      </c>
      <c r="AJ106" s="125">
        <v>0</v>
      </c>
      <c r="AK106" s="126">
        <f t="shared" si="48"/>
        <v>0</v>
      </c>
      <c r="AL106" s="22">
        <f t="shared" si="49"/>
        <v>585720.07802765397</v>
      </c>
      <c r="AM106" s="22">
        <f t="shared" si="49"/>
        <v>1987.8141499311073</v>
      </c>
      <c r="AN106" s="22">
        <f t="shared" si="49"/>
        <v>1516.2087701722903</v>
      </c>
      <c r="AO106" s="23">
        <f t="shared" si="49"/>
        <v>3504.0229201033976</v>
      </c>
    </row>
    <row r="107" spans="1:41" x14ac:dyDescent="0.25">
      <c r="A107" s="7">
        <v>85</v>
      </c>
      <c r="B107" s="56">
        <f t="shared" si="50"/>
        <v>186168.86513845113</v>
      </c>
      <c r="C107" s="57">
        <f t="shared" si="51"/>
        <v>582.55052235411802</v>
      </c>
      <c r="D107" s="57">
        <f t="shared" si="52"/>
        <v>193.9259011858866</v>
      </c>
      <c r="E107" s="58">
        <f t="shared" si="38"/>
        <v>776.47642354000459</v>
      </c>
      <c r="F107" s="56">
        <f t="shared" si="53"/>
        <v>203375.96756442031</v>
      </c>
      <c r="G107" s="57">
        <f t="shared" si="54"/>
        <v>424.82491475640416</v>
      </c>
      <c r="H107" s="57">
        <f t="shared" si="55"/>
        <v>752.49107998835518</v>
      </c>
      <c r="I107" s="58">
        <f t="shared" si="39"/>
        <v>1177.3159947447593</v>
      </c>
      <c r="J107" s="56">
        <f t="shared" si="56"/>
        <v>0</v>
      </c>
      <c r="K107" s="57">
        <f t="shared" si="57"/>
        <v>0</v>
      </c>
      <c r="L107" s="57">
        <f t="shared" si="58"/>
        <v>0</v>
      </c>
      <c r="M107" s="58">
        <f t="shared" si="40"/>
        <v>0</v>
      </c>
      <c r="N107" s="56">
        <f t="shared" si="59"/>
        <v>0</v>
      </c>
      <c r="O107" s="57">
        <f t="shared" si="60"/>
        <v>0</v>
      </c>
      <c r="P107" s="57">
        <f t="shared" si="61"/>
        <v>0</v>
      </c>
      <c r="Q107" s="58">
        <f t="shared" si="41"/>
        <v>0</v>
      </c>
      <c r="R107" s="84">
        <f t="shared" si="62"/>
        <v>194511.07689347625</v>
      </c>
      <c r="S107" s="85">
        <f t="shared" si="63"/>
        <v>987.11117068980457</v>
      </c>
      <c r="T107" s="86">
        <f t="shared" si="42"/>
        <v>565.70304863186016</v>
      </c>
      <c r="U107" s="87">
        <f t="shared" si="64"/>
        <v>1552.8142193216647</v>
      </c>
      <c r="V107" s="84">
        <f t="shared" si="65"/>
        <v>0</v>
      </c>
      <c r="W107" s="85">
        <f t="shared" si="66"/>
        <v>0</v>
      </c>
      <c r="X107" s="86">
        <f t="shared" si="43"/>
        <v>0</v>
      </c>
      <c r="Y107" s="87">
        <f t="shared" si="67"/>
        <v>0</v>
      </c>
      <c r="Z107" s="101">
        <f t="shared" si="68"/>
        <v>0</v>
      </c>
      <c r="AA107" s="85">
        <f t="shared" si="69"/>
        <v>0</v>
      </c>
      <c r="AB107" s="86">
        <f t="shared" si="44"/>
        <v>0</v>
      </c>
      <c r="AC107" s="87">
        <f t="shared" si="70"/>
        <v>0</v>
      </c>
      <c r="AD107" s="132">
        <f t="shared" si="73"/>
        <v>0</v>
      </c>
      <c r="AE107" s="132">
        <f t="shared" si="45"/>
        <v>0</v>
      </c>
      <c r="AF107" s="132">
        <f t="shared" si="71"/>
        <v>0</v>
      </c>
      <c r="AG107" s="133">
        <f t="shared" si="46"/>
        <v>0</v>
      </c>
      <c r="AH107" s="124">
        <f t="shared" si="72"/>
        <v>0</v>
      </c>
      <c r="AI107" s="125">
        <f t="shared" si="47"/>
        <v>0</v>
      </c>
      <c r="AJ107" s="125">
        <v>0</v>
      </c>
      <c r="AK107" s="126">
        <f t="shared" si="48"/>
        <v>0</v>
      </c>
      <c r="AL107" s="22">
        <f t="shared" si="49"/>
        <v>584055.90959634772</v>
      </c>
      <c r="AM107" s="22">
        <f t="shared" si="49"/>
        <v>1994.4866078003267</v>
      </c>
      <c r="AN107" s="22">
        <f t="shared" si="49"/>
        <v>1512.1200298061019</v>
      </c>
      <c r="AO107" s="23">
        <f t="shared" si="49"/>
        <v>3506.6066376064286</v>
      </c>
    </row>
    <row r="108" spans="1:41" x14ac:dyDescent="0.25">
      <c r="A108" s="7">
        <v>86</v>
      </c>
      <c r="B108" s="56">
        <f t="shared" si="50"/>
        <v>185586.31461609702</v>
      </c>
      <c r="C108" s="57">
        <f t="shared" si="51"/>
        <v>583.15734581490346</v>
      </c>
      <c r="D108" s="57">
        <f t="shared" si="52"/>
        <v>193.31907772510107</v>
      </c>
      <c r="E108" s="58">
        <f t="shared" si="38"/>
        <v>776.47642354000459</v>
      </c>
      <c r="F108" s="56">
        <f t="shared" si="53"/>
        <v>202951.1426496639</v>
      </c>
      <c r="G108" s="57">
        <f t="shared" si="54"/>
        <v>426.39676694100285</v>
      </c>
      <c r="H108" s="57">
        <f t="shared" si="55"/>
        <v>750.91922780375648</v>
      </c>
      <c r="I108" s="58">
        <f t="shared" si="39"/>
        <v>1177.3159947447593</v>
      </c>
      <c r="J108" s="56">
        <f t="shared" si="56"/>
        <v>0</v>
      </c>
      <c r="K108" s="57">
        <f t="shared" si="57"/>
        <v>0</v>
      </c>
      <c r="L108" s="57">
        <f t="shared" si="58"/>
        <v>0</v>
      </c>
      <c r="M108" s="58">
        <f t="shared" si="40"/>
        <v>0</v>
      </c>
      <c r="N108" s="56">
        <f t="shared" si="59"/>
        <v>0</v>
      </c>
      <c r="O108" s="57">
        <f t="shared" si="60"/>
        <v>0</v>
      </c>
      <c r="P108" s="57">
        <f t="shared" si="61"/>
        <v>0</v>
      </c>
      <c r="Q108" s="58">
        <f t="shared" si="41"/>
        <v>0</v>
      </c>
      <c r="R108" s="84">
        <f t="shared" si="62"/>
        <v>193846.50566565775</v>
      </c>
      <c r="S108" s="85">
        <f t="shared" si="63"/>
        <v>991.63198904291278</v>
      </c>
      <c r="T108" s="86">
        <f t="shared" si="42"/>
        <v>563.77025397762134</v>
      </c>
      <c r="U108" s="87">
        <f t="shared" si="64"/>
        <v>1555.4022430205341</v>
      </c>
      <c r="V108" s="84">
        <f t="shared" si="65"/>
        <v>0</v>
      </c>
      <c r="W108" s="85">
        <f t="shared" si="66"/>
        <v>0</v>
      </c>
      <c r="X108" s="86">
        <f t="shared" si="43"/>
        <v>0</v>
      </c>
      <c r="Y108" s="87">
        <f t="shared" si="67"/>
        <v>0</v>
      </c>
      <c r="Z108" s="101">
        <f t="shared" si="68"/>
        <v>0</v>
      </c>
      <c r="AA108" s="85">
        <f t="shared" si="69"/>
        <v>0</v>
      </c>
      <c r="AB108" s="86">
        <f t="shared" si="44"/>
        <v>0</v>
      </c>
      <c r="AC108" s="87">
        <f t="shared" si="70"/>
        <v>0</v>
      </c>
      <c r="AD108" s="132">
        <f t="shared" si="73"/>
        <v>0</v>
      </c>
      <c r="AE108" s="132">
        <f t="shared" si="45"/>
        <v>0</v>
      </c>
      <c r="AF108" s="132">
        <f t="shared" si="71"/>
        <v>0</v>
      </c>
      <c r="AG108" s="133">
        <f t="shared" si="46"/>
        <v>0</v>
      </c>
      <c r="AH108" s="124">
        <f t="shared" si="72"/>
        <v>0</v>
      </c>
      <c r="AI108" s="125">
        <f t="shared" si="47"/>
        <v>0</v>
      </c>
      <c r="AJ108" s="125">
        <v>0</v>
      </c>
      <c r="AK108" s="126">
        <f t="shared" si="48"/>
        <v>0</v>
      </c>
      <c r="AL108" s="22">
        <f t="shared" si="49"/>
        <v>582383.96293141867</v>
      </c>
      <c r="AM108" s="22">
        <f t="shared" si="49"/>
        <v>2001.186101798819</v>
      </c>
      <c r="AN108" s="22">
        <f t="shared" si="49"/>
        <v>1508.0085595064788</v>
      </c>
      <c r="AO108" s="23">
        <f t="shared" si="49"/>
        <v>3509.1946613052978</v>
      </c>
    </row>
    <row r="109" spans="1:41" x14ac:dyDescent="0.25">
      <c r="A109" s="7">
        <v>87</v>
      </c>
      <c r="B109" s="56">
        <f t="shared" si="50"/>
        <v>185003.15727028213</v>
      </c>
      <c r="C109" s="57">
        <f t="shared" si="51"/>
        <v>583.76480138346074</v>
      </c>
      <c r="D109" s="57">
        <f t="shared" si="52"/>
        <v>192.71162215654388</v>
      </c>
      <c r="E109" s="58">
        <f t="shared" si="38"/>
        <v>776.47642354000459</v>
      </c>
      <c r="F109" s="56">
        <f t="shared" si="53"/>
        <v>202524.7458827229</v>
      </c>
      <c r="G109" s="57">
        <f t="shared" si="54"/>
        <v>427.9744349786846</v>
      </c>
      <c r="H109" s="57">
        <f t="shared" si="55"/>
        <v>749.34155976607474</v>
      </c>
      <c r="I109" s="58">
        <f t="shared" si="39"/>
        <v>1177.3159947447593</v>
      </c>
      <c r="J109" s="56">
        <f t="shared" si="56"/>
        <v>0</v>
      </c>
      <c r="K109" s="57">
        <f t="shared" si="57"/>
        <v>0</v>
      </c>
      <c r="L109" s="57">
        <f t="shared" si="58"/>
        <v>0</v>
      </c>
      <c r="M109" s="58">
        <f t="shared" si="40"/>
        <v>0</v>
      </c>
      <c r="N109" s="56">
        <f t="shared" si="59"/>
        <v>0</v>
      </c>
      <c r="O109" s="57">
        <f t="shared" si="60"/>
        <v>0</v>
      </c>
      <c r="P109" s="57">
        <f t="shared" si="61"/>
        <v>0</v>
      </c>
      <c r="Q109" s="58">
        <f t="shared" si="41"/>
        <v>0</v>
      </c>
      <c r="R109" s="84">
        <f t="shared" si="62"/>
        <v>193176.29846607588</v>
      </c>
      <c r="S109" s="85">
        <f t="shared" si="63"/>
        <v>996.17351205339764</v>
      </c>
      <c r="T109" s="86">
        <f t="shared" si="42"/>
        <v>561.82106803883744</v>
      </c>
      <c r="U109" s="87">
        <f t="shared" si="64"/>
        <v>1557.9945800922351</v>
      </c>
      <c r="V109" s="84">
        <f t="shared" si="65"/>
        <v>0</v>
      </c>
      <c r="W109" s="85">
        <f t="shared" si="66"/>
        <v>0</v>
      </c>
      <c r="X109" s="86">
        <f t="shared" si="43"/>
        <v>0</v>
      </c>
      <c r="Y109" s="87">
        <f t="shared" si="67"/>
        <v>0</v>
      </c>
      <c r="Z109" s="101">
        <f t="shared" si="68"/>
        <v>0</v>
      </c>
      <c r="AA109" s="85">
        <f t="shared" si="69"/>
        <v>0</v>
      </c>
      <c r="AB109" s="86">
        <f t="shared" si="44"/>
        <v>0</v>
      </c>
      <c r="AC109" s="87">
        <f t="shared" si="70"/>
        <v>0</v>
      </c>
      <c r="AD109" s="132">
        <f t="shared" si="73"/>
        <v>0</v>
      </c>
      <c r="AE109" s="132">
        <f t="shared" si="45"/>
        <v>0</v>
      </c>
      <c r="AF109" s="132">
        <f t="shared" si="71"/>
        <v>0</v>
      </c>
      <c r="AG109" s="133">
        <f t="shared" si="46"/>
        <v>0</v>
      </c>
      <c r="AH109" s="124">
        <f t="shared" si="72"/>
        <v>0</v>
      </c>
      <c r="AI109" s="125">
        <f t="shared" si="47"/>
        <v>0</v>
      </c>
      <c r="AJ109" s="125">
        <v>0</v>
      </c>
      <c r="AK109" s="126">
        <f t="shared" si="48"/>
        <v>0</v>
      </c>
      <c r="AL109" s="22">
        <f t="shared" si="49"/>
        <v>580704.20161908097</v>
      </c>
      <c r="AM109" s="22">
        <f t="shared" si="49"/>
        <v>2007.9127484155429</v>
      </c>
      <c r="AN109" s="22">
        <f t="shared" si="49"/>
        <v>1503.8742499614559</v>
      </c>
      <c r="AO109" s="23">
        <f t="shared" si="49"/>
        <v>3511.7869983769988</v>
      </c>
    </row>
    <row r="110" spans="1:41" x14ac:dyDescent="0.25">
      <c r="A110" s="7">
        <v>88</v>
      </c>
      <c r="B110" s="56">
        <f t="shared" si="50"/>
        <v>184419.39246889867</v>
      </c>
      <c r="C110" s="57">
        <f t="shared" si="51"/>
        <v>584.37288971823511</v>
      </c>
      <c r="D110" s="57">
        <f t="shared" si="52"/>
        <v>192.10353382176945</v>
      </c>
      <c r="E110" s="58">
        <f t="shared" si="38"/>
        <v>776.47642354000459</v>
      </c>
      <c r="F110" s="56">
        <f t="shared" si="53"/>
        <v>202096.77144774422</v>
      </c>
      <c r="G110" s="57">
        <f t="shared" si="54"/>
        <v>429.55794038810564</v>
      </c>
      <c r="H110" s="57">
        <f t="shared" si="55"/>
        <v>747.7580543566537</v>
      </c>
      <c r="I110" s="58">
        <f t="shared" si="39"/>
        <v>1177.3159947447593</v>
      </c>
      <c r="J110" s="56">
        <f t="shared" si="56"/>
        <v>0</v>
      </c>
      <c r="K110" s="57">
        <f t="shared" si="57"/>
        <v>0</v>
      </c>
      <c r="L110" s="57">
        <f t="shared" si="58"/>
        <v>0</v>
      </c>
      <c r="M110" s="58">
        <f t="shared" si="40"/>
        <v>0</v>
      </c>
      <c r="N110" s="56">
        <f t="shared" si="59"/>
        <v>0</v>
      </c>
      <c r="O110" s="57">
        <f t="shared" si="60"/>
        <v>0</v>
      </c>
      <c r="P110" s="57">
        <f t="shared" si="61"/>
        <v>0</v>
      </c>
      <c r="Q110" s="58">
        <f t="shared" si="41"/>
        <v>0</v>
      </c>
      <c r="R110" s="84">
        <f t="shared" si="62"/>
        <v>192500.42516227922</v>
      </c>
      <c r="S110" s="85">
        <f t="shared" si="63"/>
        <v>1000.7358345454269</v>
      </c>
      <c r="T110" s="86">
        <f t="shared" si="42"/>
        <v>559.85540318029541</v>
      </c>
      <c r="U110" s="87">
        <f t="shared" si="64"/>
        <v>1560.5912377257223</v>
      </c>
      <c r="V110" s="84">
        <f t="shared" si="65"/>
        <v>0</v>
      </c>
      <c r="W110" s="85">
        <f t="shared" si="66"/>
        <v>0</v>
      </c>
      <c r="X110" s="86">
        <f t="shared" si="43"/>
        <v>0</v>
      </c>
      <c r="Y110" s="87">
        <f t="shared" si="67"/>
        <v>0</v>
      </c>
      <c r="Z110" s="101">
        <f t="shared" si="68"/>
        <v>0</v>
      </c>
      <c r="AA110" s="85">
        <f t="shared" si="69"/>
        <v>0</v>
      </c>
      <c r="AB110" s="86">
        <f t="shared" si="44"/>
        <v>0</v>
      </c>
      <c r="AC110" s="87">
        <f t="shared" si="70"/>
        <v>0</v>
      </c>
      <c r="AD110" s="132">
        <f t="shared" si="73"/>
        <v>0</v>
      </c>
      <c r="AE110" s="132">
        <f t="shared" si="45"/>
        <v>0</v>
      </c>
      <c r="AF110" s="132">
        <f t="shared" si="71"/>
        <v>0</v>
      </c>
      <c r="AG110" s="133">
        <f t="shared" si="46"/>
        <v>0</v>
      </c>
      <c r="AH110" s="124">
        <f t="shared" si="72"/>
        <v>0</v>
      </c>
      <c r="AI110" s="125">
        <f t="shared" si="47"/>
        <v>0</v>
      </c>
      <c r="AJ110" s="125">
        <v>0</v>
      </c>
      <c r="AK110" s="126">
        <f t="shared" si="48"/>
        <v>0</v>
      </c>
      <c r="AL110" s="22">
        <f t="shared" si="49"/>
        <v>579016.58907892206</v>
      </c>
      <c r="AM110" s="22">
        <f t="shared" si="49"/>
        <v>2014.6666646517676</v>
      </c>
      <c r="AN110" s="22">
        <f t="shared" si="49"/>
        <v>1499.7169913587186</v>
      </c>
      <c r="AO110" s="23">
        <f t="shared" si="49"/>
        <v>3514.3836560104864</v>
      </c>
    </row>
    <row r="111" spans="1:41" x14ac:dyDescent="0.25">
      <c r="A111" s="7">
        <v>89</v>
      </c>
      <c r="B111" s="56">
        <f t="shared" si="50"/>
        <v>183835.01957918043</v>
      </c>
      <c r="C111" s="57">
        <f t="shared" si="51"/>
        <v>584.98161147835833</v>
      </c>
      <c r="D111" s="57">
        <f t="shared" si="52"/>
        <v>191.49481206164629</v>
      </c>
      <c r="E111" s="58">
        <f t="shared" si="38"/>
        <v>776.47642354000459</v>
      </c>
      <c r="F111" s="56">
        <f t="shared" si="53"/>
        <v>201667.21350735612</v>
      </c>
      <c r="G111" s="57">
        <f t="shared" si="54"/>
        <v>431.14730476754164</v>
      </c>
      <c r="H111" s="57">
        <f t="shared" si="55"/>
        <v>746.1686899772177</v>
      </c>
      <c r="I111" s="58">
        <f t="shared" si="39"/>
        <v>1177.3159947447593</v>
      </c>
      <c r="J111" s="56">
        <f t="shared" si="56"/>
        <v>0</v>
      </c>
      <c r="K111" s="57">
        <f t="shared" si="57"/>
        <v>0</v>
      </c>
      <c r="L111" s="57">
        <f t="shared" si="58"/>
        <v>0</v>
      </c>
      <c r="M111" s="58">
        <f t="shared" si="40"/>
        <v>0</v>
      </c>
      <c r="N111" s="56">
        <f t="shared" si="59"/>
        <v>0</v>
      </c>
      <c r="O111" s="57">
        <f t="shared" si="60"/>
        <v>0</v>
      </c>
      <c r="P111" s="57">
        <f t="shared" si="61"/>
        <v>0</v>
      </c>
      <c r="Q111" s="58">
        <f t="shared" si="41"/>
        <v>0</v>
      </c>
      <c r="R111" s="84">
        <f t="shared" si="62"/>
        <v>191818.85547661336</v>
      </c>
      <c r="S111" s="85">
        <f t="shared" si="63"/>
        <v>1005.319051777448</v>
      </c>
      <c r="T111" s="86">
        <f t="shared" si="42"/>
        <v>557.87317134448392</v>
      </c>
      <c r="U111" s="87">
        <f t="shared" si="64"/>
        <v>1563.1922231219319</v>
      </c>
      <c r="V111" s="84">
        <f t="shared" si="65"/>
        <v>0</v>
      </c>
      <c r="W111" s="85">
        <f t="shared" si="66"/>
        <v>0</v>
      </c>
      <c r="X111" s="86">
        <f t="shared" si="43"/>
        <v>0</v>
      </c>
      <c r="Y111" s="87">
        <f t="shared" si="67"/>
        <v>0</v>
      </c>
      <c r="Z111" s="101">
        <f t="shared" si="68"/>
        <v>0</v>
      </c>
      <c r="AA111" s="85">
        <f t="shared" si="69"/>
        <v>0</v>
      </c>
      <c r="AB111" s="86">
        <f t="shared" si="44"/>
        <v>0</v>
      </c>
      <c r="AC111" s="87">
        <f t="shared" si="70"/>
        <v>0</v>
      </c>
      <c r="AD111" s="132">
        <f t="shared" si="73"/>
        <v>0</v>
      </c>
      <c r="AE111" s="132">
        <f t="shared" si="45"/>
        <v>0</v>
      </c>
      <c r="AF111" s="132">
        <f t="shared" si="71"/>
        <v>0</v>
      </c>
      <c r="AG111" s="133">
        <f t="shared" si="46"/>
        <v>0</v>
      </c>
      <c r="AH111" s="124">
        <f t="shared" si="72"/>
        <v>0</v>
      </c>
      <c r="AI111" s="125">
        <f t="shared" si="47"/>
        <v>0</v>
      </c>
      <c r="AJ111" s="125">
        <v>0</v>
      </c>
      <c r="AK111" s="126">
        <f t="shared" si="48"/>
        <v>0</v>
      </c>
      <c r="AL111" s="22">
        <f t="shared" si="49"/>
        <v>577321.08856314991</v>
      </c>
      <c r="AM111" s="22">
        <f t="shared" si="49"/>
        <v>2021.447968023348</v>
      </c>
      <c r="AN111" s="22">
        <f t="shared" si="49"/>
        <v>1495.536673383348</v>
      </c>
      <c r="AO111" s="23">
        <f t="shared" si="49"/>
        <v>3516.984641406696</v>
      </c>
    </row>
    <row r="112" spans="1:41" x14ac:dyDescent="0.25">
      <c r="A112" s="7">
        <v>90</v>
      </c>
      <c r="B112" s="56">
        <f t="shared" si="50"/>
        <v>183250.03796770208</v>
      </c>
      <c r="C112" s="57">
        <f t="shared" si="51"/>
        <v>585.59096732364821</v>
      </c>
      <c r="D112" s="57">
        <f t="shared" si="52"/>
        <v>190.88545621635635</v>
      </c>
      <c r="E112" s="58">
        <f t="shared" si="38"/>
        <v>776.47642354000459</v>
      </c>
      <c r="F112" s="56">
        <f t="shared" si="53"/>
        <v>201236.06620258858</v>
      </c>
      <c r="G112" s="57">
        <f t="shared" si="54"/>
        <v>432.7425497951815</v>
      </c>
      <c r="H112" s="57">
        <f t="shared" si="55"/>
        <v>744.57344494957783</v>
      </c>
      <c r="I112" s="58">
        <f t="shared" si="39"/>
        <v>1177.3159947447593</v>
      </c>
      <c r="J112" s="56">
        <f t="shared" si="56"/>
        <v>0</v>
      </c>
      <c r="K112" s="57">
        <f t="shared" si="57"/>
        <v>0</v>
      </c>
      <c r="L112" s="57">
        <f t="shared" si="58"/>
        <v>0</v>
      </c>
      <c r="M112" s="58">
        <f t="shared" si="40"/>
        <v>0</v>
      </c>
      <c r="N112" s="56">
        <f t="shared" si="59"/>
        <v>0</v>
      </c>
      <c r="O112" s="57">
        <f t="shared" si="60"/>
        <v>0</v>
      </c>
      <c r="P112" s="57">
        <f t="shared" si="61"/>
        <v>0</v>
      </c>
      <c r="Q112" s="58">
        <f t="shared" si="41"/>
        <v>0</v>
      </c>
      <c r="R112" s="84">
        <f t="shared" si="62"/>
        <v>191131.55898554399</v>
      </c>
      <c r="S112" s="85">
        <f t="shared" si="63"/>
        <v>1009.923259444178</v>
      </c>
      <c r="T112" s="86">
        <f t="shared" si="42"/>
        <v>555.87428404962384</v>
      </c>
      <c r="U112" s="87">
        <f t="shared" si="64"/>
        <v>1565.7975434938019</v>
      </c>
      <c r="V112" s="84">
        <f t="shared" si="65"/>
        <v>0</v>
      </c>
      <c r="W112" s="85">
        <f t="shared" si="66"/>
        <v>0</v>
      </c>
      <c r="X112" s="86">
        <f t="shared" si="43"/>
        <v>0</v>
      </c>
      <c r="Y112" s="87">
        <f t="shared" si="67"/>
        <v>0</v>
      </c>
      <c r="Z112" s="101">
        <f t="shared" si="68"/>
        <v>0</v>
      </c>
      <c r="AA112" s="85">
        <f t="shared" si="69"/>
        <v>0</v>
      </c>
      <c r="AB112" s="86">
        <f t="shared" si="44"/>
        <v>0</v>
      </c>
      <c r="AC112" s="87">
        <f t="shared" si="70"/>
        <v>0</v>
      </c>
      <c r="AD112" s="132">
        <f t="shared" si="73"/>
        <v>0</v>
      </c>
      <c r="AE112" s="132">
        <f t="shared" si="45"/>
        <v>0</v>
      </c>
      <c r="AF112" s="132">
        <f t="shared" si="71"/>
        <v>0</v>
      </c>
      <c r="AG112" s="133">
        <f t="shared" si="46"/>
        <v>0</v>
      </c>
      <c r="AH112" s="124">
        <f t="shared" si="72"/>
        <v>0</v>
      </c>
      <c r="AI112" s="125">
        <f t="shared" si="47"/>
        <v>0</v>
      </c>
      <c r="AJ112" s="125">
        <v>0</v>
      </c>
      <c r="AK112" s="126">
        <f t="shared" si="48"/>
        <v>0</v>
      </c>
      <c r="AL112" s="22">
        <f t="shared" si="49"/>
        <v>575617.66315583466</v>
      </c>
      <c r="AM112" s="22">
        <f t="shared" si="49"/>
        <v>2028.2567765630079</v>
      </c>
      <c r="AN112" s="22">
        <f t="shared" si="49"/>
        <v>1491.3331852155579</v>
      </c>
      <c r="AO112" s="23">
        <f t="shared" si="49"/>
        <v>3519.5899617785658</v>
      </c>
    </row>
    <row r="113" spans="1:41" x14ac:dyDescent="0.25">
      <c r="A113" s="7">
        <v>91</v>
      </c>
      <c r="B113" s="56">
        <f t="shared" si="50"/>
        <v>182664.44700037842</v>
      </c>
      <c r="C113" s="57">
        <f t="shared" si="51"/>
        <v>586.2009579146104</v>
      </c>
      <c r="D113" s="57">
        <f t="shared" si="52"/>
        <v>190.27546562539419</v>
      </c>
      <c r="E113" s="58">
        <f t="shared" si="38"/>
        <v>776.47642354000459</v>
      </c>
      <c r="F113" s="56">
        <f t="shared" si="53"/>
        <v>200803.32365279339</v>
      </c>
      <c r="G113" s="57">
        <f t="shared" si="54"/>
        <v>434.34369722942381</v>
      </c>
      <c r="H113" s="57">
        <f t="shared" si="55"/>
        <v>742.97229751533553</v>
      </c>
      <c r="I113" s="58">
        <f t="shared" si="39"/>
        <v>1177.3159947447593</v>
      </c>
      <c r="J113" s="56">
        <f t="shared" si="56"/>
        <v>0</v>
      </c>
      <c r="K113" s="57">
        <f t="shared" si="57"/>
        <v>0</v>
      </c>
      <c r="L113" s="57">
        <f t="shared" si="58"/>
        <v>0</v>
      </c>
      <c r="M113" s="58">
        <f t="shared" si="40"/>
        <v>0</v>
      </c>
      <c r="N113" s="56">
        <f t="shared" si="59"/>
        <v>0</v>
      </c>
      <c r="O113" s="57">
        <f t="shared" si="60"/>
        <v>0</v>
      </c>
      <c r="P113" s="57">
        <f t="shared" si="61"/>
        <v>0</v>
      </c>
      <c r="Q113" s="58">
        <f t="shared" si="41"/>
        <v>0</v>
      </c>
      <c r="R113" s="84">
        <f t="shared" si="62"/>
        <v>190438.50511897664</v>
      </c>
      <c r="S113" s="85">
        <f t="shared" si="63"/>
        <v>1014.5485536786011</v>
      </c>
      <c r="T113" s="86">
        <f t="shared" si="42"/>
        <v>553.85865238769043</v>
      </c>
      <c r="U113" s="87">
        <f t="shared" si="64"/>
        <v>1568.4072060662916</v>
      </c>
      <c r="V113" s="84">
        <f t="shared" si="65"/>
        <v>0</v>
      </c>
      <c r="W113" s="85">
        <f t="shared" si="66"/>
        <v>0</v>
      </c>
      <c r="X113" s="86">
        <f t="shared" si="43"/>
        <v>0</v>
      </c>
      <c r="Y113" s="87">
        <f t="shared" si="67"/>
        <v>0</v>
      </c>
      <c r="Z113" s="101">
        <f t="shared" si="68"/>
        <v>0</v>
      </c>
      <c r="AA113" s="85">
        <f t="shared" si="69"/>
        <v>0</v>
      </c>
      <c r="AB113" s="86">
        <f t="shared" si="44"/>
        <v>0</v>
      </c>
      <c r="AC113" s="87">
        <f t="shared" si="70"/>
        <v>0</v>
      </c>
      <c r="AD113" s="132">
        <f t="shared" si="73"/>
        <v>0</v>
      </c>
      <c r="AE113" s="132">
        <f t="shared" si="45"/>
        <v>0</v>
      </c>
      <c r="AF113" s="132">
        <f t="shared" si="71"/>
        <v>0</v>
      </c>
      <c r="AG113" s="133">
        <f t="shared" si="46"/>
        <v>0</v>
      </c>
      <c r="AH113" s="124">
        <f t="shared" si="72"/>
        <v>0</v>
      </c>
      <c r="AI113" s="125">
        <f t="shared" si="47"/>
        <v>0</v>
      </c>
      <c r="AJ113" s="125">
        <v>0</v>
      </c>
      <c r="AK113" s="126">
        <f t="shared" si="48"/>
        <v>0</v>
      </c>
      <c r="AL113" s="22">
        <f t="shared" si="49"/>
        <v>573906.27577214851</v>
      </c>
      <c r="AM113" s="22">
        <f t="shared" si="49"/>
        <v>2035.0932088226355</v>
      </c>
      <c r="AN113" s="22">
        <f t="shared" si="49"/>
        <v>1487.1064155284203</v>
      </c>
      <c r="AO113" s="23">
        <f t="shared" si="49"/>
        <v>3522.1996243510557</v>
      </c>
    </row>
    <row r="114" spans="1:41" x14ac:dyDescent="0.25">
      <c r="A114" s="7">
        <v>92</v>
      </c>
      <c r="B114" s="56">
        <f t="shared" si="50"/>
        <v>182078.24604246381</v>
      </c>
      <c r="C114" s="57">
        <f t="shared" si="51"/>
        <v>586.8115839124381</v>
      </c>
      <c r="D114" s="57">
        <f t="shared" si="52"/>
        <v>189.66483962756647</v>
      </c>
      <c r="E114" s="58">
        <f t="shared" si="38"/>
        <v>776.47642354000459</v>
      </c>
      <c r="F114" s="56">
        <f t="shared" si="53"/>
        <v>200368.97995556396</v>
      </c>
      <c r="G114" s="57">
        <f t="shared" si="54"/>
        <v>435.95076890917267</v>
      </c>
      <c r="H114" s="57">
        <f t="shared" si="55"/>
        <v>741.36522583558667</v>
      </c>
      <c r="I114" s="58">
        <f t="shared" si="39"/>
        <v>1177.3159947447593</v>
      </c>
      <c r="J114" s="56">
        <f t="shared" si="56"/>
        <v>0</v>
      </c>
      <c r="K114" s="57">
        <f t="shared" si="57"/>
        <v>0</v>
      </c>
      <c r="L114" s="57">
        <f t="shared" si="58"/>
        <v>0</v>
      </c>
      <c r="M114" s="58">
        <f t="shared" si="40"/>
        <v>0</v>
      </c>
      <c r="N114" s="56">
        <f t="shared" si="59"/>
        <v>0</v>
      </c>
      <c r="O114" s="57">
        <f t="shared" si="60"/>
        <v>0</v>
      </c>
      <c r="P114" s="57">
        <f t="shared" si="61"/>
        <v>0</v>
      </c>
      <c r="Q114" s="58">
        <f t="shared" si="41"/>
        <v>0</v>
      </c>
      <c r="R114" s="84">
        <f t="shared" si="62"/>
        <v>189739.66315957354</v>
      </c>
      <c r="S114" s="85">
        <f t="shared" si="63"/>
        <v>1019.1950310539758</v>
      </c>
      <c r="T114" s="86">
        <f t="shared" si="42"/>
        <v>551.82618702242644</v>
      </c>
      <c r="U114" s="87">
        <f t="shared" si="64"/>
        <v>1571.0212180764022</v>
      </c>
      <c r="V114" s="84">
        <f t="shared" si="65"/>
        <v>0</v>
      </c>
      <c r="W114" s="85">
        <f t="shared" si="66"/>
        <v>0</v>
      </c>
      <c r="X114" s="86">
        <f t="shared" si="43"/>
        <v>0</v>
      </c>
      <c r="Y114" s="87">
        <f t="shared" si="67"/>
        <v>0</v>
      </c>
      <c r="Z114" s="101">
        <f t="shared" si="68"/>
        <v>0</v>
      </c>
      <c r="AA114" s="85">
        <f t="shared" si="69"/>
        <v>0</v>
      </c>
      <c r="AB114" s="86">
        <f t="shared" si="44"/>
        <v>0</v>
      </c>
      <c r="AC114" s="87">
        <f t="shared" si="70"/>
        <v>0</v>
      </c>
      <c r="AD114" s="132">
        <f t="shared" si="73"/>
        <v>0</v>
      </c>
      <c r="AE114" s="132">
        <f t="shared" si="45"/>
        <v>0</v>
      </c>
      <c r="AF114" s="132">
        <f t="shared" si="71"/>
        <v>0</v>
      </c>
      <c r="AG114" s="133">
        <f t="shared" si="46"/>
        <v>0</v>
      </c>
      <c r="AH114" s="124">
        <f t="shared" si="72"/>
        <v>0</v>
      </c>
      <c r="AI114" s="125">
        <f t="shared" si="47"/>
        <v>0</v>
      </c>
      <c r="AJ114" s="125">
        <v>0</v>
      </c>
      <c r="AK114" s="126">
        <f t="shared" si="48"/>
        <v>0</v>
      </c>
      <c r="AL114" s="22">
        <f t="shared" si="49"/>
        <v>572186.88915760128</v>
      </c>
      <c r="AM114" s="22">
        <f t="shared" si="49"/>
        <v>2041.9573838755864</v>
      </c>
      <c r="AN114" s="22">
        <f t="shared" si="49"/>
        <v>1482.8562524855797</v>
      </c>
      <c r="AO114" s="23">
        <f t="shared" si="49"/>
        <v>3524.8136363611661</v>
      </c>
    </row>
    <row r="115" spans="1:41" x14ac:dyDescent="0.25">
      <c r="A115" s="7">
        <v>93</v>
      </c>
      <c r="B115" s="56">
        <f t="shared" si="50"/>
        <v>181491.43445855138</v>
      </c>
      <c r="C115" s="57">
        <f t="shared" si="51"/>
        <v>587.42284597901357</v>
      </c>
      <c r="D115" s="57">
        <f t="shared" si="52"/>
        <v>189.05357756099102</v>
      </c>
      <c r="E115" s="58">
        <f t="shared" si="38"/>
        <v>776.47642354000459</v>
      </c>
      <c r="F115" s="56">
        <f t="shared" si="53"/>
        <v>199933.02918665478</v>
      </c>
      <c r="G115" s="57">
        <f t="shared" si="54"/>
        <v>437.56378675413657</v>
      </c>
      <c r="H115" s="57">
        <f t="shared" si="55"/>
        <v>739.75220799062276</v>
      </c>
      <c r="I115" s="58">
        <f t="shared" si="39"/>
        <v>1177.3159947447593</v>
      </c>
      <c r="J115" s="56">
        <f t="shared" si="56"/>
        <v>0</v>
      </c>
      <c r="K115" s="57">
        <f t="shared" si="57"/>
        <v>0</v>
      </c>
      <c r="L115" s="57">
        <f t="shared" si="58"/>
        <v>0</v>
      </c>
      <c r="M115" s="58">
        <f t="shared" si="40"/>
        <v>0</v>
      </c>
      <c r="N115" s="56">
        <f t="shared" si="59"/>
        <v>0</v>
      </c>
      <c r="O115" s="57">
        <f t="shared" si="60"/>
        <v>0</v>
      </c>
      <c r="P115" s="57">
        <f t="shared" si="61"/>
        <v>0</v>
      </c>
      <c r="Q115" s="58">
        <f t="shared" si="41"/>
        <v>0</v>
      </c>
      <c r="R115" s="84">
        <f t="shared" si="62"/>
        <v>189035.0022420671</v>
      </c>
      <c r="S115" s="85">
        <f t="shared" si="63"/>
        <v>1023.862788585851</v>
      </c>
      <c r="T115" s="86">
        <f t="shared" si="42"/>
        <v>549.77679818734521</v>
      </c>
      <c r="U115" s="87">
        <f t="shared" si="64"/>
        <v>1573.6395867731962</v>
      </c>
      <c r="V115" s="84">
        <f t="shared" si="65"/>
        <v>0</v>
      </c>
      <c r="W115" s="85">
        <f t="shared" si="66"/>
        <v>0</v>
      </c>
      <c r="X115" s="86">
        <f t="shared" si="43"/>
        <v>0</v>
      </c>
      <c r="Y115" s="87">
        <f t="shared" si="67"/>
        <v>0</v>
      </c>
      <c r="Z115" s="101">
        <f t="shared" si="68"/>
        <v>0</v>
      </c>
      <c r="AA115" s="85">
        <f t="shared" si="69"/>
        <v>0</v>
      </c>
      <c r="AB115" s="86">
        <f t="shared" si="44"/>
        <v>0</v>
      </c>
      <c r="AC115" s="87">
        <f t="shared" si="70"/>
        <v>0</v>
      </c>
      <c r="AD115" s="132">
        <f t="shared" si="73"/>
        <v>0</v>
      </c>
      <c r="AE115" s="132">
        <f t="shared" si="45"/>
        <v>0</v>
      </c>
      <c r="AF115" s="132">
        <f t="shared" si="71"/>
        <v>0</v>
      </c>
      <c r="AG115" s="133">
        <f t="shared" si="46"/>
        <v>0</v>
      </c>
      <c r="AH115" s="124">
        <f t="shared" si="72"/>
        <v>0</v>
      </c>
      <c r="AI115" s="125">
        <f t="shared" si="47"/>
        <v>0</v>
      </c>
      <c r="AJ115" s="125">
        <v>0</v>
      </c>
      <c r="AK115" s="126">
        <f t="shared" si="48"/>
        <v>0</v>
      </c>
      <c r="AL115" s="22">
        <f t="shared" si="49"/>
        <v>570459.46588727331</v>
      </c>
      <c r="AM115" s="22">
        <f t="shared" si="49"/>
        <v>2048.8494213190011</v>
      </c>
      <c r="AN115" s="22">
        <f t="shared" si="49"/>
        <v>1478.5825837389589</v>
      </c>
      <c r="AO115" s="23">
        <f t="shared" si="49"/>
        <v>3527.4320050579599</v>
      </c>
    </row>
    <row r="116" spans="1:41" x14ac:dyDescent="0.25">
      <c r="A116" s="7">
        <v>94</v>
      </c>
      <c r="B116" s="56">
        <f t="shared" si="50"/>
        <v>180904.01161257236</v>
      </c>
      <c r="C116" s="57">
        <f t="shared" si="51"/>
        <v>588.03474477690838</v>
      </c>
      <c r="D116" s="57">
        <f t="shared" si="52"/>
        <v>188.44167876309621</v>
      </c>
      <c r="E116" s="58">
        <f t="shared" si="38"/>
        <v>776.47642354000459</v>
      </c>
      <c r="F116" s="56">
        <f t="shared" si="53"/>
        <v>199495.46539990066</v>
      </c>
      <c r="G116" s="57">
        <f t="shared" si="54"/>
        <v>439.18277276512686</v>
      </c>
      <c r="H116" s="57">
        <f t="shared" si="55"/>
        <v>738.13322197963248</v>
      </c>
      <c r="I116" s="58">
        <f t="shared" si="39"/>
        <v>1177.3159947447593</v>
      </c>
      <c r="J116" s="56">
        <f t="shared" si="56"/>
        <v>0</v>
      </c>
      <c r="K116" s="57">
        <f t="shared" si="57"/>
        <v>0</v>
      </c>
      <c r="L116" s="57">
        <f t="shared" si="58"/>
        <v>0</v>
      </c>
      <c r="M116" s="58">
        <f t="shared" si="40"/>
        <v>0</v>
      </c>
      <c r="N116" s="56">
        <f t="shared" si="59"/>
        <v>0</v>
      </c>
      <c r="O116" s="57">
        <f t="shared" si="60"/>
        <v>0</v>
      </c>
      <c r="P116" s="57">
        <f t="shared" si="61"/>
        <v>0</v>
      </c>
      <c r="Q116" s="58">
        <f t="shared" si="41"/>
        <v>0</v>
      </c>
      <c r="R116" s="84">
        <f t="shared" si="62"/>
        <v>188324.49135257039</v>
      </c>
      <c r="S116" s="85">
        <f t="shared" si="63"/>
        <v>1028.5519237340927</v>
      </c>
      <c r="T116" s="86">
        <f t="shared" si="42"/>
        <v>547.71039568372555</v>
      </c>
      <c r="U116" s="87">
        <f t="shared" si="64"/>
        <v>1576.2623194178184</v>
      </c>
      <c r="V116" s="84">
        <f t="shared" si="65"/>
        <v>0</v>
      </c>
      <c r="W116" s="85">
        <f t="shared" si="66"/>
        <v>0</v>
      </c>
      <c r="X116" s="86">
        <f t="shared" si="43"/>
        <v>0</v>
      </c>
      <c r="Y116" s="87">
        <f t="shared" si="67"/>
        <v>0</v>
      </c>
      <c r="Z116" s="101">
        <f t="shared" si="68"/>
        <v>0</v>
      </c>
      <c r="AA116" s="85">
        <f t="shared" si="69"/>
        <v>0</v>
      </c>
      <c r="AB116" s="86">
        <f t="shared" si="44"/>
        <v>0</v>
      </c>
      <c r="AC116" s="87">
        <f t="shared" si="70"/>
        <v>0</v>
      </c>
      <c r="AD116" s="132">
        <f t="shared" si="73"/>
        <v>0</v>
      </c>
      <c r="AE116" s="132">
        <f t="shared" si="45"/>
        <v>0</v>
      </c>
      <c r="AF116" s="132">
        <f t="shared" si="71"/>
        <v>0</v>
      </c>
      <c r="AG116" s="133">
        <f t="shared" si="46"/>
        <v>0</v>
      </c>
      <c r="AH116" s="124">
        <f t="shared" si="72"/>
        <v>0</v>
      </c>
      <c r="AI116" s="125">
        <f t="shared" si="47"/>
        <v>0</v>
      </c>
      <c r="AJ116" s="125">
        <v>0</v>
      </c>
      <c r="AK116" s="126">
        <f t="shared" si="48"/>
        <v>0</v>
      </c>
      <c r="AL116" s="22">
        <f t="shared" si="49"/>
        <v>568723.9683650434</v>
      </c>
      <c r="AM116" s="22">
        <f t="shared" si="49"/>
        <v>2055.769441276128</v>
      </c>
      <c r="AN116" s="22">
        <f t="shared" si="49"/>
        <v>1474.2852964264544</v>
      </c>
      <c r="AO116" s="23">
        <f t="shared" si="49"/>
        <v>3530.0547377025823</v>
      </c>
    </row>
    <row r="117" spans="1:41" x14ac:dyDescent="0.25">
      <c r="A117" s="7">
        <v>95</v>
      </c>
      <c r="B117" s="56">
        <f t="shared" si="50"/>
        <v>180315.97686779546</v>
      </c>
      <c r="C117" s="57">
        <f t="shared" si="51"/>
        <v>588.64728096938438</v>
      </c>
      <c r="D117" s="57">
        <f t="shared" si="52"/>
        <v>187.82914257062026</v>
      </c>
      <c r="E117" s="58">
        <f t="shared" si="38"/>
        <v>776.47642354000459</v>
      </c>
      <c r="F117" s="56">
        <f t="shared" si="53"/>
        <v>199056.28262713552</v>
      </c>
      <c r="G117" s="57">
        <f t="shared" si="54"/>
        <v>440.80774902435792</v>
      </c>
      <c r="H117" s="57">
        <f t="shared" si="55"/>
        <v>736.50824572040142</v>
      </c>
      <c r="I117" s="58">
        <f t="shared" si="39"/>
        <v>1177.3159947447593</v>
      </c>
      <c r="J117" s="56">
        <f t="shared" si="56"/>
        <v>0</v>
      </c>
      <c r="K117" s="57">
        <f t="shared" si="57"/>
        <v>0</v>
      </c>
      <c r="L117" s="57">
        <f t="shared" si="58"/>
        <v>0</v>
      </c>
      <c r="M117" s="58">
        <f t="shared" si="40"/>
        <v>0</v>
      </c>
      <c r="N117" s="56">
        <f t="shared" si="59"/>
        <v>0</v>
      </c>
      <c r="O117" s="57">
        <f t="shared" si="60"/>
        <v>0</v>
      </c>
      <c r="P117" s="57">
        <f t="shared" si="61"/>
        <v>0</v>
      </c>
      <c r="Q117" s="58">
        <f t="shared" si="41"/>
        <v>0</v>
      </c>
      <c r="R117" s="84">
        <f t="shared" si="62"/>
        <v>187608.09932788435</v>
      </c>
      <c r="S117" s="85">
        <f t="shared" si="63"/>
        <v>1033.2625344049179</v>
      </c>
      <c r="T117" s="86">
        <f t="shared" si="42"/>
        <v>545.62688887859701</v>
      </c>
      <c r="U117" s="87">
        <f t="shared" si="64"/>
        <v>1578.8894232835148</v>
      </c>
      <c r="V117" s="84">
        <f t="shared" si="65"/>
        <v>0</v>
      </c>
      <c r="W117" s="85">
        <f t="shared" si="66"/>
        <v>0</v>
      </c>
      <c r="X117" s="86">
        <f t="shared" si="43"/>
        <v>0</v>
      </c>
      <c r="Y117" s="87">
        <f t="shared" si="67"/>
        <v>0</v>
      </c>
      <c r="Z117" s="101">
        <f t="shared" si="68"/>
        <v>0</v>
      </c>
      <c r="AA117" s="85">
        <f t="shared" si="69"/>
        <v>0</v>
      </c>
      <c r="AB117" s="86">
        <f t="shared" si="44"/>
        <v>0</v>
      </c>
      <c r="AC117" s="87">
        <f t="shared" si="70"/>
        <v>0</v>
      </c>
      <c r="AD117" s="132">
        <f t="shared" si="73"/>
        <v>0</v>
      </c>
      <c r="AE117" s="132">
        <f t="shared" si="45"/>
        <v>0</v>
      </c>
      <c r="AF117" s="132">
        <f t="shared" si="71"/>
        <v>0</v>
      </c>
      <c r="AG117" s="133">
        <f t="shared" si="46"/>
        <v>0</v>
      </c>
      <c r="AH117" s="124">
        <f t="shared" si="72"/>
        <v>0</v>
      </c>
      <c r="AI117" s="125">
        <f t="shared" si="47"/>
        <v>0</v>
      </c>
      <c r="AJ117" s="125">
        <v>0</v>
      </c>
      <c r="AK117" s="126">
        <f t="shared" si="48"/>
        <v>0</v>
      </c>
      <c r="AL117" s="22">
        <f t="shared" si="49"/>
        <v>566980.35882281535</v>
      </c>
      <c r="AM117" s="22">
        <f t="shared" si="49"/>
        <v>2062.7175643986602</v>
      </c>
      <c r="AN117" s="22">
        <f t="shared" si="49"/>
        <v>1469.9642771696185</v>
      </c>
      <c r="AO117" s="23">
        <f t="shared" si="49"/>
        <v>3532.6818415682787</v>
      </c>
    </row>
    <row r="118" spans="1:41" x14ac:dyDescent="0.25">
      <c r="A118" s="7">
        <v>96</v>
      </c>
      <c r="B118" s="56">
        <f t="shared" si="50"/>
        <v>179727.32958682606</v>
      </c>
      <c r="C118" s="57">
        <f t="shared" si="51"/>
        <v>589.26045522039408</v>
      </c>
      <c r="D118" s="57">
        <f t="shared" si="52"/>
        <v>187.21596831961048</v>
      </c>
      <c r="E118" s="58">
        <f t="shared" si="38"/>
        <v>776.47642354000459</v>
      </c>
      <c r="F118" s="56">
        <f t="shared" si="53"/>
        <v>198615.47487811116</v>
      </c>
      <c r="G118" s="57">
        <f t="shared" si="54"/>
        <v>442.43873769574805</v>
      </c>
      <c r="H118" s="57">
        <f t="shared" si="55"/>
        <v>734.87725704901129</v>
      </c>
      <c r="I118" s="58">
        <f t="shared" si="39"/>
        <v>1177.3159947447593</v>
      </c>
      <c r="J118" s="56">
        <f t="shared" si="56"/>
        <v>0</v>
      </c>
      <c r="K118" s="57">
        <f t="shared" si="57"/>
        <v>0</v>
      </c>
      <c r="L118" s="57">
        <f t="shared" si="58"/>
        <v>0</v>
      </c>
      <c r="M118" s="58">
        <f t="shared" si="40"/>
        <v>0</v>
      </c>
      <c r="N118" s="56">
        <f t="shared" si="59"/>
        <v>0</v>
      </c>
      <c r="O118" s="57">
        <f t="shared" si="60"/>
        <v>0</v>
      </c>
      <c r="P118" s="57">
        <f t="shared" si="61"/>
        <v>0</v>
      </c>
      <c r="Q118" s="58">
        <f t="shared" si="41"/>
        <v>0</v>
      </c>
      <c r="R118" s="84">
        <f t="shared" si="62"/>
        <v>186885.7948548019</v>
      </c>
      <c r="S118" s="85">
        <f t="shared" si="63"/>
        <v>1037.9947189529385</v>
      </c>
      <c r="T118" s="86">
        <f t="shared" si="42"/>
        <v>543.52618670271556</v>
      </c>
      <c r="U118" s="87">
        <f t="shared" si="64"/>
        <v>1581.5209056556541</v>
      </c>
      <c r="V118" s="84">
        <f t="shared" si="65"/>
        <v>0</v>
      </c>
      <c r="W118" s="85">
        <f t="shared" si="66"/>
        <v>0</v>
      </c>
      <c r="X118" s="86">
        <f t="shared" si="43"/>
        <v>0</v>
      </c>
      <c r="Y118" s="87">
        <f t="shared" si="67"/>
        <v>0</v>
      </c>
      <c r="Z118" s="101">
        <f t="shared" si="68"/>
        <v>0</v>
      </c>
      <c r="AA118" s="85">
        <f t="shared" si="69"/>
        <v>0</v>
      </c>
      <c r="AB118" s="86">
        <f t="shared" si="44"/>
        <v>0</v>
      </c>
      <c r="AC118" s="87">
        <f t="shared" si="70"/>
        <v>0</v>
      </c>
      <c r="AD118" s="132">
        <f t="shared" si="73"/>
        <v>0</v>
      </c>
      <c r="AE118" s="132">
        <f t="shared" si="45"/>
        <v>0</v>
      </c>
      <c r="AF118" s="132">
        <f t="shared" si="71"/>
        <v>0</v>
      </c>
      <c r="AG118" s="133">
        <f t="shared" si="46"/>
        <v>0</v>
      </c>
      <c r="AH118" s="124">
        <f t="shared" si="72"/>
        <v>0</v>
      </c>
      <c r="AI118" s="125">
        <f t="shared" si="47"/>
        <v>0</v>
      </c>
      <c r="AJ118" s="125">
        <v>0</v>
      </c>
      <c r="AK118" s="126">
        <f t="shared" si="48"/>
        <v>0</v>
      </c>
      <c r="AL118" s="22">
        <f t="shared" si="49"/>
        <v>565228.59931973903</v>
      </c>
      <c r="AM118" s="22">
        <f t="shared" si="49"/>
        <v>2069.6939118690807</v>
      </c>
      <c r="AN118" s="22">
        <f t="shared" si="49"/>
        <v>1465.6194120713374</v>
      </c>
      <c r="AO118" s="23">
        <f t="shared" si="49"/>
        <v>3535.3133239404178</v>
      </c>
    </row>
    <row r="119" spans="1:41" x14ac:dyDescent="0.25">
      <c r="A119" s="7">
        <v>97</v>
      </c>
      <c r="B119" s="56">
        <f t="shared" si="50"/>
        <v>179138.06913160568</v>
      </c>
      <c r="C119" s="57">
        <f t="shared" si="51"/>
        <v>589.87426819458199</v>
      </c>
      <c r="D119" s="57">
        <f t="shared" si="52"/>
        <v>186.60215534542257</v>
      </c>
      <c r="E119" s="58">
        <f t="shared" si="38"/>
        <v>776.47642354000459</v>
      </c>
      <c r="F119" s="56">
        <f t="shared" si="53"/>
        <v>198173.03614041541</v>
      </c>
      <c r="G119" s="57">
        <f t="shared" si="54"/>
        <v>444.07576102522228</v>
      </c>
      <c r="H119" s="57">
        <f t="shared" si="55"/>
        <v>733.24023371953706</v>
      </c>
      <c r="I119" s="58">
        <f t="shared" si="39"/>
        <v>1177.3159947447593</v>
      </c>
      <c r="J119" s="56">
        <f t="shared" si="56"/>
        <v>0</v>
      </c>
      <c r="K119" s="57">
        <f t="shared" si="57"/>
        <v>0</v>
      </c>
      <c r="L119" s="57">
        <f t="shared" si="58"/>
        <v>0</v>
      </c>
      <c r="M119" s="58">
        <f t="shared" si="40"/>
        <v>0</v>
      </c>
      <c r="N119" s="56">
        <f t="shared" si="59"/>
        <v>0</v>
      </c>
      <c r="O119" s="57">
        <f t="shared" si="60"/>
        <v>0</v>
      </c>
      <c r="P119" s="57">
        <f t="shared" si="61"/>
        <v>0</v>
      </c>
      <c r="Q119" s="58">
        <f t="shared" si="41"/>
        <v>0</v>
      </c>
      <c r="R119" s="84">
        <f t="shared" si="62"/>
        <v>186157.5464694087</v>
      </c>
      <c r="S119" s="85">
        <f t="shared" si="63"/>
        <v>1042.7485761832168</v>
      </c>
      <c r="T119" s="86">
        <f t="shared" si="42"/>
        <v>541.40819764853029</v>
      </c>
      <c r="U119" s="87">
        <f t="shared" si="64"/>
        <v>1584.1567738317469</v>
      </c>
      <c r="V119" s="84">
        <f t="shared" si="65"/>
        <v>0</v>
      </c>
      <c r="W119" s="85">
        <f t="shared" si="66"/>
        <v>0</v>
      </c>
      <c r="X119" s="86">
        <f t="shared" si="43"/>
        <v>0</v>
      </c>
      <c r="Y119" s="87">
        <f t="shared" si="67"/>
        <v>0</v>
      </c>
      <c r="Z119" s="101">
        <f t="shared" si="68"/>
        <v>0</v>
      </c>
      <c r="AA119" s="85">
        <f t="shared" si="69"/>
        <v>0</v>
      </c>
      <c r="AB119" s="86">
        <f t="shared" si="44"/>
        <v>0</v>
      </c>
      <c r="AC119" s="87">
        <f t="shared" si="70"/>
        <v>0</v>
      </c>
      <c r="AD119" s="132">
        <f t="shared" si="73"/>
        <v>0</v>
      </c>
      <c r="AE119" s="132">
        <f t="shared" si="45"/>
        <v>0</v>
      </c>
      <c r="AF119" s="132">
        <f t="shared" si="71"/>
        <v>0</v>
      </c>
      <c r="AG119" s="133">
        <f t="shared" si="46"/>
        <v>0</v>
      </c>
      <c r="AH119" s="124">
        <f t="shared" si="72"/>
        <v>0</v>
      </c>
      <c r="AI119" s="125">
        <f t="shared" si="47"/>
        <v>0</v>
      </c>
      <c r="AJ119" s="125">
        <v>0</v>
      </c>
      <c r="AK119" s="126">
        <f t="shared" si="48"/>
        <v>0</v>
      </c>
      <c r="AL119" s="22">
        <f t="shared" si="49"/>
        <v>563468.65174142981</v>
      </c>
      <c r="AM119" s="22">
        <f t="shared" si="49"/>
        <v>2076.6986054030212</v>
      </c>
      <c r="AN119" s="22">
        <f t="shared" si="49"/>
        <v>1461.2505867134901</v>
      </c>
      <c r="AO119" s="23">
        <f t="shared" si="49"/>
        <v>3537.9491921165109</v>
      </c>
    </row>
    <row r="120" spans="1:41" x14ac:dyDescent="0.25">
      <c r="A120" s="7">
        <v>98</v>
      </c>
      <c r="B120" s="56">
        <f t="shared" si="50"/>
        <v>178548.1948634111</v>
      </c>
      <c r="C120" s="57">
        <f t="shared" si="51"/>
        <v>590.48872055728475</v>
      </c>
      <c r="D120" s="57">
        <f t="shared" si="52"/>
        <v>185.9877029827199</v>
      </c>
      <c r="E120" s="58">
        <f t="shared" si="38"/>
        <v>776.47642354000459</v>
      </c>
      <c r="F120" s="56">
        <f t="shared" si="53"/>
        <v>197728.96037939019</v>
      </c>
      <c r="G120" s="57">
        <f t="shared" si="54"/>
        <v>445.7188413410156</v>
      </c>
      <c r="H120" s="57">
        <f t="shared" si="55"/>
        <v>731.59715340374373</v>
      </c>
      <c r="I120" s="58">
        <f t="shared" si="39"/>
        <v>1177.3159947447593</v>
      </c>
      <c r="J120" s="56">
        <f t="shared" si="56"/>
        <v>0</v>
      </c>
      <c r="K120" s="57">
        <f t="shared" si="57"/>
        <v>0</v>
      </c>
      <c r="L120" s="57">
        <f t="shared" si="58"/>
        <v>0</v>
      </c>
      <c r="M120" s="58">
        <f t="shared" si="40"/>
        <v>0</v>
      </c>
      <c r="N120" s="56">
        <f t="shared" si="59"/>
        <v>0</v>
      </c>
      <c r="O120" s="57">
        <f t="shared" si="60"/>
        <v>0</v>
      </c>
      <c r="P120" s="57">
        <f t="shared" si="61"/>
        <v>0</v>
      </c>
      <c r="Q120" s="58">
        <f t="shared" si="41"/>
        <v>0</v>
      </c>
      <c r="R120" s="84">
        <f t="shared" si="62"/>
        <v>185423.32255638085</v>
      </c>
      <c r="S120" s="85">
        <f t="shared" si="63"/>
        <v>1047.5242053533254</v>
      </c>
      <c r="T120" s="86">
        <f t="shared" si="42"/>
        <v>539.27282976814104</v>
      </c>
      <c r="U120" s="87">
        <f t="shared" si="64"/>
        <v>1586.7970351214665</v>
      </c>
      <c r="V120" s="84">
        <f t="shared" si="65"/>
        <v>0</v>
      </c>
      <c r="W120" s="85">
        <f t="shared" si="66"/>
        <v>0</v>
      </c>
      <c r="X120" s="86">
        <f t="shared" si="43"/>
        <v>0</v>
      </c>
      <c r="Y120" s="87">
        <f t="shared" si="67"/>
        <v>0</v>
      </c>
      <c r="Z120" s="101">
        <f t="shared" si="68"/>
        <v>0</v>
      </c>
      <c r="AA120" s="85">
        <f t="shared" si="69"/>
        <v>0</v>
      </c>
      <c r="AB120" s="86">
        <f t="shared" si="44"/>
        <v>0</v>
      </c>
      <c r="AC120" s="87">
        <f t="shared" si="70"/>
        <v>0</v>
      </c>
      <c r="AD120" s="132">
        <f t="shared" si="73"/>
        <v>0</v>
      </c>
      <c r="AE120" s="132">
        <f t="shared" si="45"/>
        <v>0</v>
      </c>
      <c r="AF120" s="132">
        <f t="shared" si="71"/>
        <v>0</v>
      </c>
      <c r="AG120" s="133">
        <f t="shared" si="46"/>
        <v>0</v>
      </c>
      <c r="AH120" s="124">
        <f t="shared" si="72"/>
        <v>0</v>
      </c>
      <c r="AI120" s="125">
        <f t="shared" si="47"/>
        <v>0</v>
      </c>
      <c r="AJ120" s="125">
        <v>0</v>
      </c>
      <c r="AK120" s="126">
        <f t="shared" si="48"/>
        <v>0</v>
      </c>
      <c r="AL120" s="22">
        <f t="shared" si="49"/>
        <v>561700.47779918218</v>
      </c>
      <c r="AM120" s="22">
        <f t="shared" si="49"/>
        <v>2083.7317672516256</v>
      </c>
      <c r="AN120" s="22">
        <f t="shared" si="49"/>
        <v>1456.8576861546046</v>
      </c>
      <c r="AO120" s="23">
        <f t="shared" si="49"/>
        <v>3540.5894534062304</v>
      </c>
    </row>
    <row r="121" spans="1:41" x14ac:dyDescent="0.25">
      <c r="A121" s="7">
        <v>99</v>
      </c>
      <c r="B121" s="56">
        <f t="shared" si="50"/>
        <v>177957.70614285383</v>
      </c>
      <c r="C121" s="57">
        <f t="shared" si="51"/>
        <v>591.10381297453182</v>
      </c>
      <c r="D121" s="57">
        <f t="shared" si="52"/>
        <v>185.37261056547274</v>
      </c>
      <c r="E121" s="58">
        <f t="shared" si="38"/>
        <v>776.47642354000459</v>
      </c>
      <c r="F121" s="56">
        <f t="shared" si="53"/>
        <v>197283.24153804919</v>
      </c>
      <c r="G121" s="57">
        <f t="shared" si="54"/>
        <v>447.36800105397731</v>
      </c>
      <c r="H121" s="57">
        <f t="shared" si="55"/>
        <v>729.94799369078203</v>
      </c>
      <c r="I121" s="58">
        <f t="shared" si="39"/>
        <v>1177.3159947447593</v>
      </c>
      <c r="J121" s="56">
        <f t="shared" si="56"/>
        <v>0</v>
      </c>
      <c r="K121" s="57">
        <f t="shared" si="57"/>
        <v>0</v>
      </c>
      <c r="L121" s="57">
        <f t="shared" si="58"/>
        <v>0</v>
      </c>
      <c r="M121" s="58">
        <f t="shared" si="40"/>
        <v>0</v>
      </c>
      <c r="N121" s="56">
        <f t="shared" si="59"/>
        <v>0</v>
      </c>
      <c r="O121" s="57">
        <f t="shared" si="60"/>
        <v>0</v>
      </c>
      <c r="P121" s="57">
        <f t="shared" si="61"/>
        <v>0</v>
      </c>
      <c r="Q121" s="58">
        <f t="shared" si="41"/>
        <v>0</v>
      </c>
      <c r="R121" s="84">
        <f t="shared" si="62"/>
        <v>184683.09134827927</v>
      </c>
      <c r="S121" s="85">
        <f t="shared" si="63"/>
        <v>1052.3217061754235</v>
      </c>
      <c r="T121" s="86">
        <f t="shared" si="42"/>
        <v>537.11999067124555</v>
      </c>
      <c r="U121" s="87">
        <f t="shared" si="64"/>
        <v>1589.4416968466689</v>
      </c>
      <c r="V121" s="84">
        <f t="shared" si="65"/>
        <v>0</v>
      </c>
      <c r="W121" s="85">
        <f t="shared" si="66"/>
        <v>0</v>
      </c>
      <c r="X121" s="86">
        <f t="shared" si="43"/>
        <v>0</v>
      </c>
      <c r="Y121" s="87">
        <f t="shared" si="67"/>
        <v>0</v>
      </c>
      <c r="Z121" s="101">
        <f t="shared" si="68"/>
        <v>0</v>
      </c>
      <c r="AA121" s="85">
        <f t="shared" si="69"/>
        <v>0</v>
      </c>
      <c r="AB121" s="86">
        <f t="shared" si="44"/>
        <v>0</v>
      </c>
      <c r="AC121" s="87">
        <f t="shared" si="70"/>
        <v>0</v>
      </c>
      <c r="AD121" s="132">
        <f t="shared" si="73"/>
        <v>0</v>
      </c>
      <c r="AE121" s="132">
        <f t="shared" si="45"/>
        <v>0</v>
      </c>
      <c r="AF121" s="132">
        <f t="shared" si="71"/>
        <v>0</v>
      </c>
      <c r="AG121" s="133">
        <f t="shared" si="46"/>
        <v>0</v>
      </c>
      <c r="AH121" s="124">
        <f t="shared" si="72"/>
        <v>0</v>
      </c>
      <c r="AI121" s="125">
        <f t="shared" si="47"/>
        <v>0</v>
      </c>
      <c r="AJ121" s="125">
        <v>0</v>
      </c>
      <c r="AK121" s="126">
        <f t="shared" si="48"/>
        <v>0</v>
      </c>
      <c r="AL121" s="22">
        <f t="shared" si="49"/>
        <v>559924.03902918228</v>
      </c>
      <c r="AM121" s="22">
        <f t="shared" si="49"/>
        <v>2090.7935202039325</v>
      </c>
      <c r="AN121" s="22">
        <f t="shared" si="49"/>
        <v>1452.4405949275003</v>
      </c>
      <c r="AO121" s="23">
        <f t="shared" si="49"/>
        <v>3543.2341151314331</v>
      </c>
    </row>
    <row r="122" spans="1:41" x14ac:dyDescent="0.25">
      <c r="A122" s="7">
        <v>100</v>
      </c>
      <c r="B122" s="56">
        <f t="shared" si="50"/>
        <v>177366.6023298793</v>
      </c>
      <c r="C122" s="57">
        <f t="shared" si="51"/>
        <v>591.71954611304704</v>
      </c>
      <c r="D122" s="57">
        <f t="shared" si="52"/>
        <v>184.7568774269576</v>
      </c>
      <c r="E122" s="58">
        <f t="shared" si="38"/>
        <v>776.47642354000459</v>
      </c>
      <c r="F122" s="56">
        <f t="shared" si="53"/>
        <v>196835.8735369952</v>
      </c>
      <c r="G122" s="57">
        <f t="shared" si="54"/>
        <v>449.02326265787701</v>
      </c>
      <c r="H122" s="57">
        <f t="shared" si="55"/>
        <v>728.29273208688232</v>
      </c>
      <c r="I122" s="58">
        <f t="shared" si="39"/>
        <v>1177.3159947447593</v>
      </c>
      <c r="J122" s="56">
        <f t="shared" si="56"/>
        <v>0</v>
      </c>
      <c r="K122" s="57">
        <f t="shared" si="57"/>
        <v>0</v>
      </c>
      <c r="L122" s="57">
        <f t="shared" si="58"/>
        <v>0</v>
      </c>
      <c r="M122" s="58">
        <f t="shared" si="40"/>
        <v>0</v>
      </c>
      <c r="N122" s="56">
        <f t="shared" si="59"/>
        <v>0</v>
      </c>
      <c r="O122" s="57">
        <f t="shared" si="60"/>
        <v>0</v>
      </c>
      <c r="P122" s="57">
        <f t="shared" si="61"/>
        <v>0</v>
      </c>
      <c r="Q122" s="58">
        <f t="shared" si="41"/>
        <v>0</v>
      </c>
      <c r="R122" s="84">
        <f t="shared" si="62"/>
        <v>183936.82092484069</v>
      </c>
      <c r="S122" s="85">
        <f t="shared" si="63"/>
        <v>1057.141178818335</v>
      </c>
      <c r="T122" s="86">
        <f t="shared" si="42"/>
        <v>534.94958752307843</v>
      </c>
      <c r="U122" s="87">
        <f t="shared" si="64"/>
        <v>1592.0907663414134</v>
      </c>
      <c r="V122" s="84">
        <f t="shared" si="65"/>
        <v>0</v>
      </c>
      <c r="W122" s="85">
        <f t="shared" si="66"/>
        <v>0</v>
      </c>
      <c r="X122" s="86">
        <f t="shared" si="43"/>
        <v>0</v>
      </c>
      <c r="Y122" s="87">
        <f t="shared" si="67"/>
        <v>0</v>
      </c>
      <c r="Z122" s="101">
        <f t="shared" si="68"/>
        <v>0</v>
      </c>
      <c r="AA122" s="85">
        <f t="shared" si="69"/>
        <v>0</v>
      </c>
      <c r="AB122" s="86">
        <f t="shared" si="44"/>
        <v>0</v>
      </c>
      <c r="AC122" s="87">
        <f t="shared" si="70"/>
        <v>0</v>
      </c>
      <c r="AD122" s="132">
        <f t="shared" si="73"/>
        <v>0</v>
      </c>
      <c r="AE122" s="132">
        <f t="shared" si="45"/>
        <v>0</v>
      </c>
      <c r="AF122" s="132">
        <f t="shared" si="71"/>
        <v>0</v>
      </c>
      <c r="AG122" s="133">
        <f t="shared" si="46"/>
        <v>0</v>
      </c>
      <c r="AH122" s="124">
        <f t="shared" si="72"/>
        <v>0</v>
      </c>
      <c r="AI122" s="125">
        <f t="shared" si="47"/>
        <v>0</v>
      </c>
      <c r="AJ122" s="125">
        <v>0</v>
      </c>
      <c r="AK122" s="126">
        <f t="shared" si="48"/>
        <v>0</v>
      </c>
      <c r="AL122" s="22">
        <f t="shared" si="49"/>
        <v>558139.2967917152</v>
      </c>
      <c r="AM122" s="22">
        <f t="shared" si="49"/>
        <v>2097.883987589259</v>
      </c>
      <c r="AN122" s="22">
        <f t="shared" si="49"/>
        <v>1447.9991970369183</v>
      </c>
      <c r="AO122" s="23">
        <f t="shared" si="49"/>
        <v>3545.8831846261774</v>
      </c>
    </row>
    <row r="123" spans="1:41" x14ac:dyDescent="0.25">
      <c r="A123" s="7">
        <v>101</v>
      </c>
      <c r="B123" s="56">
        <f t="shared" si="50"/>
        <v>176774.88278376625</v>
      </c>
      <c r="C123" s="57">
        <f t="shared" si="51"/>
        <v>592.3359206402481</v>
      </c>
      <c r="D123" s="57">
        <f t="shared" si="52"/>
        <v>184.14050289975651</v>
      </c>
      <c r="E123" s="58">
        <f t="shared" si="38"/>
        <v>776.47642354000459</v>
      </c>
      <c r="F123" s="56">
        <f t="shared" si="53"/>
        <v>196386.85027433734</v>
      </c>
      <c r="G123" s="57">
        <f t="shared" si="54"/>
        <v>450.68464872971117</v>
      </c>
      <c r="H123" s="57">
        <f t="shared" si="55"/>
        <v>726.63134601504817</v>
      </c>
      <c r="I123" s="58">
        <f t="shared" si="39"/>
        <v>1177.3159947447593</v>
      </c>
      <c r="J123" s="56">
        <f t="shared" si="56"/>
        <v>0</v>
      </c>
      <c r="K123" s="57">
        <f t="shared" si="57"/>
        <v>0</v>
      </c>
      <c r="L123" s="57">
        <f t="shared" si="58"/>
        <v>0</v>
      </c>
      <c r="M123" s="58">
        <f t="shared" si="40"/>
        <v>0</v>
      </c>
      <c r="N123" s="56">
        <f t="shared" si="59"/>
        <v>0</v>
      </c>
      <c r="O123" s="57">
        <f t="shared" si="60"/>
        <v>0</v>
      </c>
      <c r="P123" s="57">
        <f t="shared" si="61"/>
        <v>0</v>
      </c>
      <c r="Q123" s="58">
        <f t="shared" si="41"/>
        <v>0</v>
      </c>
      <c r="R123" s="84">
        <f t="shared" si="62"/>
        <v>183184.47921226575</v>
      </c>
      <c r="S123" s="85">
        <f t="shared" si="63"/>
        <v>1061.982723909643</v>
      </c>
      <c r="T123" s="86">
        <f t="shared" si="42"/>
        <v>532.76152704233959</v>
      </c>
      <c r="U123" s="87">
        <f t="shared" si="64"/>
        <v>1594.7442509519826</v>
      </c>
      <c r="V123" s="84">
        <f t="shared" si="65"/>
        <v>0</v>
      </c>
      <c r="W123" s="85">
        <f t="shared" si="66"/>
        <v>0</v>
      </c>
      <c r="X123" s="86">
        <f t="shared" si="43"/>
        <v>0</v>
      </c>
      <c r="Y123" s="87">
        <f t="shared" si="67"/>
        <v>0</v>
      </c>
      <c r="Z123" s="101">
        <f t="shared" si="68"/>
        <v>0</v>
      </c>
      <c r="AA123" s="85">
        <f t="shared" si="69"/>
        <v>0</v>
      </c>
      <c r="AB123" s="86">
        <f t="shared" si="44"/>
        <v>0</v>
      </c>
      <c r="AC123" s="87">
        <f t="shared" si="70"/>
        <v>0</v>
      </c>
      <c r="AD123" s="132">
        <f t="shared" si="73"/>
        <v>0</v>
      </c>
      <c r="AE123" s="132">
        <f t="shared" si="45"/>
        <v>0</v>
      </c>
      <c r="AF123" s="132">
        <f t="shared" si="71"/>
        <v>0</v>
      </c>
      <c r="AG123" s="133">
        <f t="shared" si="46"/>
        <v>0</v>
      </c>
      <c r="AH123" s="124">
        <f t="shared" si="72"/>
        <v>0</v>
      </c>
      <c r="AI123" s="125">
        <f t="shared" si="47"/>
        <v>0</v>
      </c>
      <c r="AJ123" s="125">
        <v>0</v>
      </c>
      <c r="AK123" s="126">
        <f t="shared" si="48"/>
        <v>0</v>
      </c>
      <c r="AL123" s="22">
        <f t="shared" si="49"/>
        <v>556346.21227036929</v>
      </c>
      <c r="AM123" s="22">
        <f t="shared" si="49"/>
        <v>2105.0032932796021</v>
      </c>
      <c r="AN123" s="22">
        <f t="shared" si="49"/>
        <v>1443.5333759571442</v>
      </c>
      <c r="AO123" s="23">
        <f t="shared" si="49"/>
        <v>3548.5366692367465</v>
      </c>
    </row>
    <row r="124" spans="1:41" x14ac:dyDescent="0.25">
      <c r="A124" s="7">
        <v>102</v>
      </c>
      <c r="B124" s="56">
        <f t="shared" si="50"/>
        <v>176182.54686312602</v>
      </c>
      <c r="C124" s="57">
        <f t="shared" si="51"/>
        <v>592.95293722424833</v>
      </c>
      <c r="D124" s="57">
        <f t="shared" si="52"/>
        <v>183.52348631575626</v>
      </c>
      <c r="E124" s="58">
        <f t="shared" si="38"/>
        <v>776.47642354000459</v>
      </c>
      <c r="F124" s="56">
        <f t="shared" si="53"/>
        <v>195936.16562560762</v>
      </c>
      <c r="G124" s="57">
        <f t="shared" si="54"/>
        <v>452.35218193001106</v>
      </c>
      <c r="H124" s="57">
        <f t="shared" si="55"/>
        <v>724.96381281474828</v>
      </c>
      <c r="I124" s="58">
        <f t="shared" si="39"/>
        <v>1177.3159947447593</v>
      </c>
      <c r="J124" s="56">
        <f t="shared" si="56"/>
        <v>0</v>
      </c>
      <c r="K124" s="57">
        <f t="shared" si="57"/>
        <v>0</v>
      </c>
      <c r="L124" s="57">
        <f t="shared" si="58"/>
        <v>0</v>
      </c>
      <c r="M124" s="58">
        <f t="shared" si="40"/>
        <v>0</v>
      </c>
      <c r="N124" s="56">
        <f t="shared" si="59"/>
        <v>0</v>
      </c>
      <c r="O124" s="57">
        <f t="shared" si="60"/>
        <v>0</v>
      </c>
      <c r="P124" s="57">
        <f t="shared" si="61"/>
        <v>0</v>
      </c>
      <c r="Q124" s="58">
        <f t="shared" si="41"/>
        <v>0</v>
      </c>
      <c r="R124" s="84">
        <f t="shared" si="62"/>
        <v>182426.03398250337</v>
      </c>
      <c r="S124" s="85">
        <f t="shared" si="63"/>
        <v>1066.8464425377886</v>
      </c>
      <c r="T124" s="86">
        <f t="shared" si="42"/>
        <v>530.55571549911406</v>
      </c>
      <c r="U124" s="87">
        <f t="shared" si="64"/>
        <v>1597.4021580369026</v>
      </c>
      <c r="V124" s="84">
        <f t="shared" si="65"/>
        <v>0</v>
      </c>
      <c r="W124" s="85">
        <f t="shared" si="66"/>
        <v>0</v>
      </c>
      <c r="X124" s="86">
        <f t="shared" si="43"/>
        <v>0</v>
      </c>
      <c r="Y124" s="87">
        <f t="shared" si="67"/>
        <v>0</v>
      </c>
      <c r="Z124" s="101">
        <f t="shared" si="68"/>
        <v>0</v>
      </c>
      <c r="AA124" s="85">
        <f t="shared" si="69"/>
        <v>0</v>
      </c>
      <c r="AB124" s="86">
        <f t="shared" si="44"/>
        <v>0</v>
      </c>
      <c r="AC124" s="87">
        <f t="shared" si="70"/>
        <v>0</v>
      </c>
      <c r="AD124" s="132">
        <f t="shared" si="73"/>
        <v>0</v>
      </c>
      <c r="AE124" s="132">
        <f t="shared" si="45"/>
        <v>0</v>
      </c>
      <c r="AF124" s="132">
        <f t="shared" si="71"/>
        <v>0</v>
      </c>
      <c r="AG124" s="133">
        <f t="shared" si="46"/>
        <v>0</v>
      </c>
      <c r="AH124" s="124">
        <f t="shared" si="72"/>
        <v>0</v>
      </c>
      <c r="AI124" s="125">
        <f t="shared" si="47"/>
        <v>0</v>
      </c>
      <c r="AJ124" s="125">
        <v>0</v>
      </c>
      <c r="AK124" s="126">
        <f t="shared" si="48"/>
        <v>0</v>
      </c>
      <c r="AL124" s="22">
        <f t="shared" si="49"/>
        <v>554544.74647123704</v>
      </c>
      <c r="AM124" s="22">
        <f t="shared" si="49"/>
        <v>2112.1515616920478</v>
      </c>
      <c r="AN124" s="22">
        <f t="shared" si="49"/>
        <v>1439.0430146296185</v>
      </c>
      <c r="AO124" s="23">
        <f t="shared" si="49"/>
        <v>3551.1945763216663</v>
      </c>
    </row>
    <row r="125" spans="1:41" x14ac:dyDescent="0.25">
      <c r="A125" s="7">
        <v>103</v>
      </c>
      <c r="B125" s="56">
        <f t="shared" si="50"/>
        <v>175589.59392590178</v>
      </c>
      <c r="C125" s="57">
        <f t="shared" si="51"/>
        <v>593.57059653385693</v>
      </c>
      <c r="D125" s="57">
        <f t="shared" si="52"/>
        <v>182.90582700614769</v>
      </c>
      <c r="E125" s="58">
        <f t="shared" si="38"/>
        <v>776.47642354000459</v>
      </c>
      <c r="F125" s="56">
        <f t="shared" si="53"/>
        <v>195483.81344367762</v>
      </c>
      <c r="G125" s="57">
        <f t="shared" si="54"/>
        <v>454.0258850031521</v>
      </c>
      <c r="H125" s="57">
        <f t="shared" si="55"/>
        <v>723.29010974160724</v>
      </c>
      <c r="I125" s="58">
        <f t="shared" si="39"/>
        <v>1177.3159947447593</v>
      </c>
      <c r="J125" s="56">
        <f t="shared" si="56"/>
        <v>0</v>
      </c>
      <c r="K125" s="57">
        <f t="shared" si="57"/>
        <v>0</v>
      </c>
      <c r="L125" s="57">
        <f t="shared" si="58"/>
        <v>0</v>
      </c>
      <c r="M125" s="58">
        <f t="shared" si="40"/>
        <v>0</v>
      </c>
      <c r="N125" s="56">
        <f t="shared" si="59"/>
        <v>0</v>
      </c>
      <c r="O125" s="57">
        <f t="shared" si="60"/>
        <v>0</v>
      </c>
      <c r="P125" s="57">
        <f t="shared" si="61"/>
        <v>0</v>
      </c>
      <c r="Q125" s="58">
        <f t="shared" si="41"/>
        <v>0</v>
      </c>
      <c r="R125" s="84">
        <f t="shared" si="62"/>
        <v>181661.45285253221</v>
      </c>
      <c r="S125" s="85">
        <f t="shared" si="63"/>
        <v>1071.7324362541831</v>
      </c>
      <c r="T125" s="86">
        <f t="shared" si="42"/>
        <v>528.33205871278119</v>
      </c>
      <c r="U125" s="87">
        <f t="shared" si="64"/>
        <v>1600.0644949669643</v>
      </c>
      <c r="V125" s="84">
        <f t="shared" si="65"/>
        <v>0</v>
      </c>
      <c r="W125" s="85">
        <f t="shared" si="66"/>
        <v>0</v>
      </c>
      <c r="X125" s="86">
        <f t="shared" si="43"/>
        <v>0</v>
      </c>
      <c r="Y125" s="87">
        <f t="shared" si="67"/>
        <v>0</v>
      </c>
      <c r="Z125" s="101">
        <f t="shared" si="68"/>
        <v>0</v>
      </c>
      <c r="AA125" s="85">
        <f t="shared" si="69"/>
        <v>0</v>
      </c>
      <c r="AB125" s="86">
        <f t="shared" si="44"/>
        <v>0</v>
      </c>
      <c r="AC125" s="87">
        <f t="shared" si="70"/>
        <v>0</v>
      </c>
      <c r="AD125" s="132">
        <f t="shared" si="73"/>
        <v>0</v>
      </c>
      <c r="AE125" s="132">
        <f t="shared" si="45"/>
        <v>0</v>
      </c>
      <c r="AF125" s="132">
        <f t="shared" si="71"/>
        <v>0</v>
      </c>
      <c r="AG125" s="133">
        <f t="shared" si="46"/>
        <v>0</v>
      </c>
      <c r="AH125" s="124">
        <f t="shared" si="72"/>
        <v>0</v>
      </c>
      <c r="AI125" s="125">
        <f t="shared" si="47"/>
        <v>0</v>
      </c>
      <c r="AJ125" s="125">
        <v>0</v>
      </c>
      <c r="AK125" s="126">
        <f t="shared" si="48"/>
        <v>0</v>
      </c>
      <c r="AL125" s="22">
        <f t="shared" si="49"/>
        <v>552734.86022211169</v>
      </c>
      <c r="AM125" s="22">
        <f t="shared" si="49"/>
        <v>2119.328917791192</v>
      </c>
      <c r="AN125" s="22">
        <f t="shared" si="49"/>
        <v>1434.5279954605362</v>
      </c>
      <c r="AO125" s="23">
        <f t="shared" si="49"/>
        <v>3553.8569132517282</v>
      </c>
    </row>
    <row r="126" spans="1:41" x14ac:dyDescent="0.25">
      <c r="A126" s="7">
        <v>104</v>
      </c>
      <c r="B126" s="56">
        <f t="shared" si="50"/>
        <v>174996.02332936792</v>
      </c>
      <c r="C126" s="57">
        <f t="shared" si="51"/>
        <v>594.18889923857967</v>
      </c>
      <c r="D126" s="57">
        <f t="shared" si="52"/>
        <v>182.28752430142492</v>
      </c>
      <c r="E126" s="58">
        <f t="shared" si="38"/>
        <v>776.47642354000459</v>
      </c>
      <c r="F126" s="56">
        <f t="shared" si="53"/>
        <v>195029.78755867446</v>
      </c>
      <c r="G126" s="57">
        <f t="shared" si="54"/>
        <v>455.70578077766379</v>
      </c>
      <c r="H126" s="57">
        <f t="shared" si="55"/>
        <v>721.61021396709555</v>
      </c>
      <c r="I126" s="58">
        <f t="shared" si="39"/>
        <v>1177.3159947447593</v>
      </c>
      <c r="J126" s="56">
        <f t="shared" si="56"/>
        <v>0</v>
      </c>
      <c r="K126" s="57">
        <f t="shared" si="57"/>
        <v>0</v>
      </c>
      <c r="L126" s="57">
        <f t="shared" si="58"/>
        <v>0</v>
      </c>
      <c r="M126" s="58">
        <f t="shared" si="40"/>
        <v>0</v>
      </c>
      <c r="N126" s="56">
        <f t="shared" si="59"/>
        <v>0</v>
      </c>
      <c r="O126" s="57">
        <f t="shared" si="60"/>
        <v>0</v>
      </c>
      <c r="P126" s="57">
        <f t="shared" si="61"/>
        <v>0</v>
      </c>
      <c r="Q126" s="58">
        <f t="shared" si="41"/>
        <v>0</v>
      </c>
      <c r="R126" s="84">
        <f t="shared" si="62"/>
        <v>180890.70328363849</v>
      </c>
      <c r="S126" s="85">
        <f t="shared" si="63"/>
        <v>1076.6408070753273</v>
      </c>
      <c r="T126" s="86">
        <f t="shared" si="42"/>
        <v>526.09046204991535</v>
      </c>
      <c r="U126" s="87">
        <f t="shared" si="64"/>
        <v>1602.7312691252425</v>
      </c>
      <c r="V126" s="84">
        <f t="shared" si="65"/>
        <v>0</v>
      </c>
      <c r="W126" s="85">
        <f t="shared" si="66"/>
        <v>0</v>
      </c>
      <c r="X126" s="86">
        <f t="shared" si="43"/>
        <v>0</v>
      </c>
      <c r="Y126" s="87">
        <f t="shared" si="67"/>
        <v>0</v>
      </c>
      <c r="Z126" s="101">
        <f t="shared" si="68"/>
        <v>0</v>
      </c>
      <c r="AA126" s="85">
        <f t="shared" si="69"/>
        <v>0</v>
      </c>
      <c r="AB126" s="86">
        <f t="shared" si="44"/>
        <v>0</v>
      </c>
      <c r="AC126" s="87">
        <f t="shared" si="70"/>
        <v>0</v>
      </c>
      <c r="AD126" s="132">
        <f t="shared" si="73"/>
        <v>0</v>
      </c>
      <c r="AE126" s="132">
        <f t="shared" si="45"/>
        <v>0</v>
      </c>
      <c r="AF126" s="132">
        <f t="shared" si="71"/>
        <v>0</v>
      </c>
      <c r="AG126" s="133">
        <f t="shared" si="46"/>
        <v>0</v>
      </c>
      <c r="AH126" s="124">
        <f t="shared" si="72"/>
        <v>0</v>
      </c>
      <c r="AI126" s="125">
        <f t="shared" si="47"/>
        <v>0</v>
      </c>
      <c r="AJ126" s="125">
        <v>0</v>
      </c>
      <c r="AK126" s="126">
        <f t="shared" si="48"/>
        <v>0</v>
      </c>
      <c r="AL126" s="22">
        <f t="shared" si="49"/>
        <v>550916.5141716809</v>
      </c>
      <c r="AM126" s="22">
        <f t="shared" si="49"/>
        <v>2126.5354870915708</v>
      </c>
      <c r="AN126" s="22">
        <f t="shared" si="49"/>
        <v>1429.9882003184357</v>
      </c>
      <c r="AO126" s="23">
        <f t="shared" si="49"/>
        <v>3556.5236874100065</v>
      </c>
    </row>
    <row r="127" spans="1:41" x14ac:dyDescent="0.25">
      <c r="A127" s="7">
        <v>105</v>
      </c>
      <c r="B127" s="56">
        <f t="shared" si="50"/>
        <v>174401.83443012933</v>
      </c>
      <c r="C127" s="57">
        <f t="shared" si="51"/>
        <v>594.80784600861989</v>
      </c>
      <c r="D127" s="57">
        <f t="shared" si="52"/>
        <v>181.6685775313847</v>
      </c>
      <c r="E127" s="58">
        <f t="shared" si="38"/>
        <v>776.47642354000459</v>
      </c>
      <c r="F127" s="56">
        <f t="shared" si="53"/>
        <v>194574.08177789679</v>
      </c>
      <c r="G127" s="57">
        <f t="shared" si="54"/>
        <v>457.3918921665412</v>
      </c>
      <c r="H127" s="57">
        <f t="shared" si="55"/>
        <v>719.92410257821814</v>
      </c>
      <c r="I127" s="58">
        <f t="shared" si="39"/>
        <v>1177.3159947447593</v>
      </c>
      <c r="J127" s="56">
        <f t="shared" si="56"/>
        <v>0</v>
      </c>
      <c r="K127" s="57">
        <f t="shared" si="57"/>
        <v>0</v>
      </c>
      <c r="L127" s="57">
        <f t="shared" si="58"/>
        <v>0</v>
      </c>
      <c r="M127" s="58">
        <f t="shared" si="40"/>
        <v>0</v>
      </c>
      <c r="N127" s="56">
        <f t="shared" si="59"/>
        <v>0</v>
      </c>
      <c r="O127" s="57">
        <f t="shared" si="60"/>
        <v>0</v>
      </c>
      <c r="P127" s="57">
        <f t="shared" si="61"/>
        <v>0</v>
      </c>
      <c r="Q127" s="58">
        <f t="shared" si="41"/>
        <v>0</v>
      </c>
      <c r="R127" s="84">
        <f t="shared" si="62"/>
        <v>180113.75258069075</v>
      </c>
      <c r="S127" s="85">
        <f t="shared" si="63"/>
        <v>1081.5716574849425</v>
      </c>
      <c r="T127" s="86">
        <f t="shared" si="42"/>
        <v>523.83083042217561</v>
      </c>
      <c r="U127" s="87">
        <f t="shared" si="64"/>
        <v>1605.402487907118</v>
      </c>
      <c r="V127" s="84">
        <f t="shared" si="65"/>
        <v>0</v>
      </c>
      <c r="W127" s="85">
        <f t="shared" si="66"/>
        <v>0</v>
      </c>
      <c r="X127" s="86">
        <f t="shared" si="43"/>
        <v>0</v>
      </c>
      <c r="Y127" s="87">
        <f t="shared" si="67"/>
        <v>0</v>
      </c>
      <c r="Z127" s="101">
        <f t="shared" si="68"/>
        <v>0</v>
      </c>
      <c r="AA127" s="85">
        <f t="shared" si="69"/>
        <v>0</v>
      </c>
      <c r="AB127" s="86">
        <f t="shared" si="44"/>
        <v>0</v>
      </c>
      <c r="AC127" s="87">
        <f t="shared" si="70"/>
        <v>0</v>
      </c>
      <c r="AD127" s="132">
        <f t="shared" si="73"/>
        <v>0</v>
      </c>
      <c r="AE127" s="132">
        <f t="shared" si="45"/>
        <v>0</v>
      </c>
      <c r="AF127" s="132">
        <f t="shared" si="71"/>
        <v>0</v>
      </c>
      <c r="AG127" s="133">
        <f t="shared" si="46"/>
        <v>0</v>
      </c>
      <c r="AH127" s="124">
        <f t="shared" si="72"/>
        <v>0</v>
      </c>
      <c r="AI127" s="125">
        <f t="shared" si="47"/>
        <v>0</v>
      </c>
      <c r="AJ127" s="125">
        <v>0</v>
      </c>
      <c r="AK127" s="126">
        <f t="shared" si="48"/>
        <v>0</v>
      </c>
      <c r="AL127" s="22">
        <f t="shared" si="49"/>
        <v>549089.6687887169</v>
      </c>
      <c r="AM127" s="22">
        <f t="shared" si="49"/>
        <v>2133.7713956601037</v>
      </c>
      <c r="AN127" s="22">
        <f t="shared" si="49"/>
        <v>1425.4235105317784</v>
      </c>
      <c r="AO127" s="23">
        <f t="shared" si="49"/>
        <v>3559.1949061918822</v>
      </c>
    </row>
    <row r="128" spans="1:41" x14ac:dyDescent="0.25">
      <c r="A128" s="7">
        <v>106</v>
      </c>
      <c r="B128" s="56">
        <f t="shared" si="50"/>
        <v>173807.0265841207</v>
      </c>
      <c r="C128" s="57">
        <f t="shared" si="51"/>
        <v>595.42743751487887</v>
      </c>
      <c r="D128" s="57">
        <f t="shared" si="52"/>
        <v>181.04898602512571</v>
      </c>
      <c r="E128" s="58">
        <f t="shared" si="38"/>
        <v>776.47642354000459</v>
      </c>
      <c r="F128" s="56">
        <f t="shared" si="53"/>
        <v>194116.68988573024</v>
      </c>
      <c r="G128" s="57">
        <f t="shared" si="54"/>
        <v>459.08424216755736</v>
      </c>
      <c r="H128" s="57">
        <f t="shared" si="55"/>
        <v>718.23175257720197</v>
      </c>
      <c r="I128" s="58">
        <f t="shared" si="39"/>
        <v>1177.3159947447593</v>
      </c>
      <c r="J128" s="56">
        <f t="shared" si="56"/>
        <v>0</v>
      </c>
      <c r="K128" s="57">
        <f t="shared" si="57"/>
        <v>0</v>
      </c>
      <c r="L128" s="57">
        <f t="shared" si="58"/>
        <v>0</v>
      </c>
      <c r="M128" s="58">
        <f t="shared" si="40"/>
        <v>0</v>
      </c>
      <c r="N128" s="56">
        <f t="shared" si="59"/>
        <v>0</v>
      </c>
      <c r="O128" s="57">
        <f t="shared" si="60"/>
        <v>0</v>
      </c>
      <c r="P128" s="57">
        <f t="shared" si="61"/>
        <v>0</v>
      </c>
      <c r="Q128" s="58">
        <f t="shared" si="41"/>
        <v>0</v>
      </c>
      <c r="R128" s="84">
        <f t="shared" si="62"/>
        <v>179330.56789141116</v>
      </c>
      <c r="S128" s="85">
        <f t="shared" si="63"/>
        <v>1086.5250904361092</v>
      </c>
      <c r="T128" s="86">
        <f t="shared" si="42"/>
        <v>521.55306828418748</v>
      </c>
      <c r="U128" s="87">
        <f t="shared" si="64"/>
        <v>1608.0781587202966</v>
      </c>
      <c r="V128" s="84">
        <f t="shared" si="65"/>
        <v>0</v>
      </c>
      <c r="W128" s="85">
        <f t="shared" si="66"/>
        <v>0</v>
      </c>
      <c r="X128" s="86">
        <f t="shared" si="43"/>
        <v>0</v>
      </c>
      <c r="Y128" s="87">
        <f t="shared" si="67"/>
        <v>0</v>
      </c>
      <c r="Z128" s="101">
        <f t="shared" si="68"/>
        <v>0</v>
      </c>
      <c r="AA128" s="85">
        <f t="shared" si="69"/>
        <v>0</v>
      </c>
      <c r="AB128" s="86">
        <f t="shared" si="44"/>
        <v>0</v>
      </c>
      <c r="AC128" s="87">
        <f t="shared" si="70"/>
        <v>0</v>
      </c>
      <c r="AD128" s="132">
        <f t="shared" si="73"/>
        <v>0</v>
      </c>
      <c r="AE128" s="132">
        <f t="shared" si="45"/>
        <v>0</v>
      </c>
      <c r="AF128" s="132">
        <f t="shared" si="71"/>
        <v>0</v>
      </c>
      <c r="AG128" s="133">
        <f t="shared" si="46"/>
        <v>0</v>
      </c>
      <c r="AH128" s="124">
        <f t="shared" si="72"/>
        <v>0</v>
      </c>
      <c r="AI128" s="125">
        <f t="shared" si="47"/>
        <v>0</v>
      </c>
      <c r="AJ128" s="125">
        <v>0</v>
      </c>
      <c r="AK128" s="126">
        <f t="shared" si="48"/>
        <v>0</v>
      </c>
      <c r="AL128" s="22">
        <f t="shared" si="49"/>
        <v>547254.28436126211</v>
      </c>
      <c r="AM128" s="22">
        <f t="shared" si="49"/>
        <v>2141.0367701185455</v>
      </c>
      <c r="AN128" s="22">
        <f t="shared" si="49"/>
        <v>1420.833806886515</v>
      </c>
      <c r="AO128" s="23">
        <f t="shared" si="49"/>
        <v>3561.8705770050606</v>
      </c>
    </row>
    <row r="129" spans="1:41" x14ac:dyDescent="0.25">
      <c r="A129" s="7">
        <v>107</v>
      </c>
      <c r="B129" s="56">
        <f t="shared" si="50"/>
        <v>173211.59914660582</v>
      </c>
      <c r="C129" s="57">
        <f t="shared" si="51"/>
        <v>596.04767442895684</v>
      </c>
      <c r="D129" s="57">
        <f t="shared" si="52"/>
        <v>180.42874911104772</v>
      </c>
      <c r="E129" s="58">
        <f t="shared" si="38"/>
        <v>776.47642354000459</v>
      </c>
      <c r="F129" s="56">
        <f t="shared" si="53"/>
        <v>193657.60564356268</v>
      </c>
      <c r="G129" s="57">
        <f t="shared" si="54"/>
        <v>460.78285386357743</v>
      </c>
      <c r="H129" s="57">
        <f t="shared" si="55"/>
        <v>716.53314088118191</v>
      </c>
      <c r="I129" s="58">
        <f t="shared" si="39"/>
        <v>1177.3159947447593</v>
      </c>
      <c r="J129" s="56">
        <f t="shared" si="56"/>
        <v>0</v>
      </c>
      <c r="K129" s="57">
        <f t="shared" si="57"/>
        <v>0</v>
      </c>
      <c r="L129" s="57">
        <f t="shared" si="58"/>
        <v>0</v>
      </c>
      <c r="M129" s="58">
        <f t="shared" si="40"/>
        <v>0</v>
      </c>
      <c r="N129" s="56">
        <f t="shared" si="59"/>
        <v>0</v>
      </c>
      <c r="O129" s="57">
        <f t="shared" si="60"/>
        <v>0</v>
      </c>
      <c r="P129" s="57">
        <f t="shared" si="61"/>
        <v>0</v>
      </c>
      <c r="Q129" s="58">
        <f t="shared" si="41"/>
        <v>0</v>
      </c>
      <c r="R129" s="84">
        <f t="shared" si="62"/>
        <v>178541.11620564337</v>
      </c>
      <c r="S129" s="85">
        <f t="shared" si="63"/>
        <v>1091.5012093534178</v>
      </c>
      <c r="T129" s="86">
        <f t="shared" si="42"/>
        <v>519.25707963141281</v>
      </c>
      <c r="U129" s="87">
        <f t="shared" si="64"/>
        <v>1610.7582889848306</v>
      </c>
      <c r="V129" s="84">
        <f t="shared" si="65"/>
        <v>0</v>
      </c>
      <c r="W129" s="85">
        <f t="shared" si="66"/>
        <v>0</v>
      </c>
      <c r="X129" s="86">
        <f t="shared" si="43"/>
        <v>0</v>
      </c>
      <c r="Y129" s="87">
        <f t="shared" si="67"/>
        <v>0</v>
      </c>
      <c r="Z129" s="101">
        <f t="shared" si="68"/>
        <v>0</v>
      </c>
      <c r="AA129" s="85">
        <f t="shared" si="69"/>
        <v>0</v>
      </c>
      <c r="AB129" s="86">
        <f t="shared" si="44"/>
        <v>0</v>
      </c>
      <c r="AC129" s="87">
        <f t="shared" si="70"/>
        <v>0</v>
      </c>
      <c r="AD129" s="132">
        <f t="shared" si="73"/>
        <v>0</v>
      </c>
      <c r="AE129" s="132">
        <f t="shared" si="45"/>
        <v>0</v>
      </c>
      <c r="AF129" s="132">
        <f t="shared" si="71"/>
        <v>0</v>
      </c>
      <c r="AG129" s="133">
        <f t="shared" si="46"/>
        <v>0</v>
      </c>
      <c r="AH129" s="124">
        <f t="shared" si="72"/>
        <v>0</v>
      </c>
      <c r="AI129" s="125">
        <f t="shared" si="47"/>
        <v>0</v>
      </c>
      <c r="AJ129" s="125">
        <v>0</v>
      </c>
      <c r="AK129" s="126">
        <f t="shared" si="48"/>
        <v>0</v>
      </c>
      <c r="AL129" s="22">
        <f t="shared" si="49"/>
        <v>545410.32099581184</v>
      </c>
      <c r="AM129" s="22">
        <f t="shared" si="49"/>
        <v>2148.3317376459522</v>
      </c>
      <c r="AN129" s="22">
        <f t="shared" si="49"/>
        <v>1416.2189696236424</v>
      </c>
      <c r="AO129" s="23">
        <f t="shared" si="49"/>
        <v>3564.5507072695946</v>
      </c>
    </row>
    <row r="130" spans="1:41" x14ac:dyDescent="0.25">
      <c r="A130" s="7">
        <v>108</v>
      </c>
      <c r="B130" s="56">
        <f t="shared" si="50"/>
        <v>172615.55147217686</v>
      </c>
      <c r="C130" s="57">
        <f t="shared" si="51"/>
        <v>596.66855742315374</v>
      </c>
      <c r="D130" s="57">
        <f t="shared" si="52"/>
        <v>179.8078661168509</v>
      </c>
      <c r="E130" s="58">
        <f t="shared" si="38"/>
        <v>776.47642354000459</v>
      </c>
      <c r="F130" s="56">
        <f t="shared" si="53"/>
        <v>193196.8227896991</v>
      </c>
      <c r="G130" s="57">
        <f t="shared" si="54"/>
        <v>462.48775042287264</v>
      </c>
      <c r="H130" s="57">
        <f t="shared" si="55"/>
        <v>714.8282443218867</v>
      </c>
      <c r="I130" s="58">
        <f t="shared" si="39"/>
        <v>1177.3159947447593</v>
      </c>
      <c r="J130" s="56">
        <f t="shared" si="56"/>
        <v>0</v>
      </c>
      <c r="K130" s="57">
        <f t="shared" si="57"/>
        <v>0</v>
      </c>
      <c r="L130" s="57">
        <f t="shared" si="58"/>
        <v>0</v>
      </c>
      <c r="M130" s="58">
        <f t="shared" si="40"/>
        <v>0</v>
      </c>
      <c r="N130" s="56">
        <f t="shared" si="59"/>
        <v>0</v>
      </c>
      <c r="O130" s="57">
        <f t="shared" si="60"/>
        <v>0</v>
      </c>
      <c r="P130" s="57">
        <f t="shared" si="61"/>
        <v>0</v>
      </c>
      <c r="Q130" s="58">
        <f t="shared" si="41"/>
        <v>0</v>
      </c>
      <c r="R130" s="84">
        <f t="shared" si="62"/>
        <v>177745.36435461711</v>
      </c>
      <c r="S130" s="85">
        <f t="shared" si="63"/>
        <v>1096.5001181351272</v>
      </c>
      <c r="T130" s="86">
        <f t="shared" si="42"/>
        <v>516.9427679980115</v>
      </c>
      <c r="U130" s="87">
        <f t="shared" si="64"/>
        <v>1613.4428861331387</v>
      </c>
      <c r="V130" s="84">
        <f t="shared" si="65"/>
        <v>0</v>
      </c>
      <c r="W130" s="85">
        <f t="shared" si="66"/>
        <v>0</v>
      </c>
      <c r="X130" s="86">
        <f t="shared" si="43"/>
        <v>0</v>
      </c>
      <c r="Y130" s="87">
        <f t="shared" si="67"/>
        <v>0</v>
      </c>
      <c r="Z130" s="101">
        <f t="shared" si="68"/>
        <v>0</v>
      </c>
      <c r="AA130" s="85">
        <f t="shared" si="69"/>
        <v>0</v>
      </c>
      <c r="AB130" s="86">
        <f t="shared" si="44"/>
        <v>0</v>
      </c>
      <c r="AC130" s="87">
        <f t="shared" si="70"/>
        <v>0</v>
      </c>
      <c r="AD130" s="132">
        <f t="shared" si="73"/>
        <v>0</v>
      </c>
      <c r="AE130" s="132">
        <f t="shared" si="45"/>
        <v>0</v>
      </c>
      <c r="AF130" s="132">
        <f t="shared" si="71"/>
        <v>0</v>
      </c>
      <c r="AG130" s="133">
        <f t="shared" si="46"/>
        <v>0</v>
      </c>
      <c r="AH130" s="124">
        <f t="shared" si="72"/>
        <v>0</v>
      </c>
      <c r="AI130" s="125">
        <f t="shared" si="47"/>
        <v>0</v>
      </c>
      <c r="AJ130" s="125">
        <v>0</v>
      </c>
      <c r="AK130" s="126">
        <f t="shared" si="48"/>
        <v>0</v>
      </c>
      <c r="AL130" s="22">
        <f t="shared" si="49"/>
        <v>543557.73861649306</v>
      </c>
      <c r="AM130" s="22">
        <f t="shared" si="49"/>
        <v>2155.6564259811535</v>
      </c>
      <c r="AN130" s="22">
        <f t="shared" si="49"/>
        <v>1411.5788784367492</v>
      </c>
      <c r="AO130" s="23">
        <f t="shared" si="49"/>
        <v>3567.2353044179026</v>
      </c>
    </row>
    <row r="131" spans="1:41" x14ac:dyDescent="0.25">
      <c r="A131" s="7">
        <v>109</v>
      </c>
      <c r="B131" s="56">
        <f t="shared" si="50"/>
        <v>172018.88291475369</v>
      </c>
      <c r="C131" s="57">
        <f t="shared" si="51"/>
        <v>597.29008717046952</v>
      </c>
      <c r="D131" s="57">
        <f t="shared" si="52"/>
        <v>179.1863363695351</v>
      </c>
      <c r="E131" s="58">
        <f t="shared" si="38"/>
        <v>776.47642354000459</v>
      </c>
      <c r="F131" s="56">
        <f t="shared" si="53"/>
        <v>192734.33503927622</v>
      </c>
      <c r="G131" s="57">
        <f t="shared" si="54"/>
        <v>464.19895509943728</v>
      </c>
      <c r="H131" s="57">
        <f t="shared" si="55"/>
        <v>713.11703964532205</v>
      </c>
      <c r="I131" s="58">
        <f t="shared" si="39"/>
        <v>1177.3159947447593</v>
      </c>
      <c r="J131" s="56">
        <f t="shared" si="56"/>
        <v>0</v>
      </c>
      <c r="K131" s="57">
        <f t="shared" si="57"/>
        <v>0</v>
      </c>
      <c r="L131" s="57">
        <f t="shared" si="58"/>
        <v>0</v>
      </c>
      <c r="M131" s="58">
        <f t="shared" si="40"/>
        <v>0</v>
      </c>
      <c r="N131" s="56">
        <f t="shared" si="59"/>
        <v>0</v>
      </c>
      <c r="O131" s="57">
        <f t="shared" si="60"/>
        <v>0</v>
      </c>
      <c r="P131" s="57">
        <f t="shared" si="61"/>
        <v>0</v>
      </c>
      <c r="Q131" s="58">
        <f t="shared" si="41"/>
        <v>0</v>
      </c>
      <c r="R131" s="84">
        <f t="shared" si="62"/>
        <v>176943.27901020946</v>
      </c>
      <c r="S131" s="85">
        <f t="shared" si="63"/>
        <v>1101.5219211553347</v>
      </c>
      <c r="T131" s="86">
        <f t="shared" si="42"/>
        <v>514.61003645469259</v>
      </c>
      <c r="U131" s="87">
        <f t="shared" si="64"/>
        <v>1616.1319576100273</v>
      </c>
      <c r="V131" s="84">
        <f t="shared" si="65"/>
        <v>0</v>
      </c>
      <c r="W131" s="85">
        <f t="shared" si="66"/>
        <v>0</v>
      </c>
      <c r="X131" s="86">
        <f t="shared" si="43"/>
        <v>0</v>
      </c>
      <c r="Y131" s="87">
        <f t="shared" si="67"/>
        <v>0</v>
      </c>
      <c r="Z131" s="101">
        <f t="shared" si="68"/>
        <v>0</v>
      </c>
      <c r="AA131" s="85">
        <f t="shared" si="69"/>
        <v>0</v>
      </c>
      <c r="AB131" s="86">
        <f t="shared" si="44"/>
        <v>0</v>
      </c>
      <c r="AC131" s="87">
        <f t="shared" si="70"/>
        <v>0</v>
      </c>
      <c r="AD131" s="132">
        <f t="shared" si="73"/>
        <v>0</v>
      </c>
      <c r="AE131" s="132">
        <f t="shared" si="45"/>
        <v>0</v>
      </c>
      <c r="AF131" s="132">
        <f t="shared" si="71"/>
        <v>0</v>
      </c>
      <c r="AG131" s="133">
        <f t="shared" si="46"/>
        <v>0</v>
      </c>
      <c r="AH131" s="124">
        <f t="shared" si="72"/>
        <v>0</v>
      </c>
      <c r="AI131" s="125">
        <f t="shared" si="47"/>
        <v>0</v>
      </c>
      <c r="AJ131" s="125">
        <v>0</v>
      </c>
      <c r="AK131" s="126">
        <f t="shared" si="48"/>
        <v>0</v>
      </c>
      <c r="AL131" s="22">
        <f t="shared" si="49"/>
        <v>541696.4969642394</v>
      </c>
      <c r="AM131" s="22">
        <f t="shared" si="49"/>
        <v>2163.0109634252412</v>
      </c>
      <c r="AN131" s="22">
        <f t="shared" si="49"/>
        <v>1406.9134124695497</v>
      </c>
      <c r="AO131" s="23">
        <f t="shared" si="49"/>
        <v>3569.9243758947914</v>
      </c>
    </row>
    <row r="132" spans="1:41" x14ac:dyDescent="0.25">
      <c r="A132" s="7">
        <v>110</v>
      </c>
      <c r="B132" s="56">
        <f t="shared" si="50"/>
        <v>171421.59282758323</v>
      </c>
      <c r="C132" s="57">
        <f t="shared" si="51"/>
        <v>597.91226434460543</v>
      </c>
      <c r="D132" s="57">
        <f t="shared" si="52"/>
        <v>178.56415919539918</v>
      </c>
      <c r="E132" s="58">
        <f t="shared" si="38"/>
        <v>776.47642354000459</v>
      </c>
      <c r="F132" s="56">
        <f t="shared" si="53"/>
        <v>192270.13608417677</v>
      </c>
      <c r="G132" s="57">
        <f t="shared" si="54"/>
        <v>465.91649123330524</v>
      </c>
      <c r="H132" s="57">
        <f t="shared" si="55"/>
        <v>711.3995035114541</v>
      </c>
      <c r="I132" s="58">
        <f t="shared" si="39"/>
        <v>1177.3159947447593</v>
      </c>
      <c r="J132" s="56">
        <f t="shared" si="56"/>
        <v>0</v>
      </c>
      <c r="K132" s="57">
        <f t="shared" si="57"/>
        <v>0</v>
      </c>
      <c r="L132" s="57">
        <f t="shared" si="58"/>
        <v>0</v>
      </c>
      <c r="M132" s="58">
        <f t="shared" si="40"/>
        <v>0</v>
      </c>
      <c r="N132" s="56">
        <f t="shared" si="59"/>
        <v>0</v>
      </c>
      <c r="O132" s="57">
        <f t="shared" si="60"/>
        <v>0</v>
      </c>
      <c r="P132" s="57">
        <f t="shared" si="61"/>
        <v>0</v>
      </c>
      <c r="Q132" s="58">
        <f t="shared" si="41"/>
        <v>0</v>
      </c>
      <c r="R132" s="84">
        <f t="shared" si="62"/>
        <v>176134.82668420256</v>
      </c>
      <c r="S132" s="85">
        <f t="shared" si="63"/>
        <v>1106.5667232661549</v>
      </c>
      <c r="T132" s="86">
        <f t="shared" si="42"/>
        <v>512.25878760655587</v>
      </c>
      <c r="U132" s="87">
        <f t="shared" si="64"/>
        <v>1618.8255108727108</v>
      </c>
      <c r="V132" s="84">
        <f t="shared" si="65"/>
        <v>0</v>
      </c>
      <c r="W132" s="85">
        <f t="shared" si="66"/>
        <v>0</v>
      </c>
      <c r="X132" s="86">
        <f t="shared" si="43"/>
        <v>0</v>
      </c>
      <c r="Y132" s="87">
        <f t="shared" si="67"/>
        <v>0</v>
      </c>
      <c r="Z132" s="101">
        <f t="shared" si="68"/>
        <v>0</v>
      </c>
      <c r="AA132" s="85">
        <f t="shared" si="69"/>
        <v>0</v>
      </c>
      <c r="AB132" s="86">
        <f t="shared" si="44"/>
        <v>0</v>
      </c>
      <c r="AC132" s="87">
        <f t="shared" si="70"/>
        <v>0</v>
      </c>
      <c r="AD132" s="132">
        <f t="shared" si="73"/>
        <v>0</v>
      </c>
      <c r="AE132" s="132">
        <f t="shared" si="45"/>
        <v>0</v>
      </c>
      <c r="AF132" s="132">
        <f t="shared" si="71"/>
        <v>0</v>
      </c>
      <c r="AG132" s="133">
        <f t="shared" si="46"/>
        <v>0</v>
      </c>
      <c r="AH132" s="124">
        <f t="shared" si="72"/>
        <v>0</v>
      </c>
      <c r="AI132" s="125">
        <f t="shared" si="47"/>
        <v>0</v>
      </c>
      <c r="AJ132" s="125">
        <v>0</v>
      </c>
      <c r="AK132" s="126">
        <f t="shared" si="48"/>
        <v>0</v>
      </c>
      <c r="AL132" s="22">
        <f t="shared" si="49"/>
        <v>539826.55559596256</v>
      </c>
      <c r="AM132" s="22">
        <f t="shared" si="49"/>
        <v>2170.3954788440656</v>
      </c>
      <c r="AN132" s="22">
        <f t="shared" si="49"/>
        <v>1402.2224503134091</v>
      </c>
      <c r="AO132" s="23">
        <f t="shared" si="49"/>
        <v>3572.6179291574745</v>
      </c>
    </row>
    <row r="133" spans="1:41" x14ac:dyDescent="0.25">
      <c r="A133" s="7">
        <v>111</v>
      </c>
      <c r="B133" s="56">
        <f t="shared" si="50"/>
        <v>170823.68056323862</v>
      </c>
      <c r="C133" s="57">
        <f t="shared" si="51"/>
        <v>598.53508961996431</v>
      </c>
      <c r="D133" s="57">
        <f t="shared" si="52"/>
        <v>177.94133392004022</v>
      </c>
      <c r="E133" s="58">
        <f t="shared" si="38"/>
        <v>776.47642354000459</v>
      </c>
      <c r="F133" s="56">
        <f t="shared" si="53"/>
        <v>191804.21959294347</v>
      </c>
      <c r="G133" s="57">
        <f t="shared" si="54"/>
        <v>467.64038225086847</v>
      </c>
      <c r="H133" s="57">
        <f t="shared" si="55"/>
        <v>709.67561249389087</v>
      </c>
      <c r="I133" s="58">
        <f t="shared" si="39"/>
        <v>1177.3159947447593</v>
      </c>
      <c r="J133" s="56">
        <f t="shared" si="56"/>
        <v>0</v>
      </c>
      <c r="K133" s="57">
        <f t="shared" si="57"/>
        <v>0</v>
      </c>
      <c r="L133" s="57">
        <f t="shared" si="58"/>
        <v>0</v>
      </c>
      <c r="M133" s="58">
        <f t="shared" si="40"/>
        <v>0</v>
      </c>
      <c r="N133" s="56">
        <f t="shared" si="59"/>
        <v>0</v>
      </c>
      <c r="O133" s="57">
        <f t="shared" si="60"/>
        <v>0</v>
      </c>
      <c r="P133" s="57">
        <f t="shared" si="61"/>
        <v>0</v>
      </c>
      <c r="Q133" s="58">
        <f t="shared" si="41"/>
        <v>0</v>
      </c>
      <c r="R133" s="84">
        <f t="shared" si="62"/>
        <v>175319.97372753799</v>
      </c>
      <c r="S133" s="85">
        <f t="shared" si="63"/>
        <v>1111.6346297999089</v>
      </c>
      <c r="T133" s="86">
        <f t="shared" si="42"/>
        <v>509.88892359092301</v>
      </c>
      <c r="U133" s="87">
        <f t="shared" si="64"/>
        <v>1621.5235533908319</v>
      </c>
      <c r="V133" s="84">
        <f t="shared" si="65"/>
        <v>0</v>
      </c>
      <c r="W133" s="85">
        <f t="shared" si="66"/>
        <v>0</v>
      </c>
      <c r="X133" s="86">
        <f t="shared" si="43"/>
        <v>0</v>
      </c>
      <c r="Y133" s="87">
        <f t="shared" si="67"/>
        <v>0</v>
      </c>
      <c r="Z133" s="101">
        <f t="shared" si="68"/>
        <v>0</v>
      </c>
      <c r="AA133" s="85">
        <f t="shared" si="69"/>
        <v>0</v>
      </c>
      <c r="AB133" s="86">
        <f t="shared" si="44"/>
        <v>0</v>
      </c>
      <c r="AC133" s="87">
        <f t="shared" si="70"/>
        <v>0</v>
      </c>
      <c r="AD133" s="132">
        <f t="shared" si="73"/>
        <v>0</v>
      </c>
      <c r="AE133" s="132">
        <f t="shared" si="45"/>
        <v>0</v>
      </c>
      <c r="AF133" s="132">
        <f t="shared" si="71"/>
        <v>0</v>
      </c>
      <c r="AG133" s="133">
        <f t="shared" si="46"/>
        <v>0</v>
      </c>
      <c r="AH133" s="124">
        <f t="shared" si="72"/>
        <v>0</v>
      </c>
      <c r="AI133" s="125">
        <f t="shared" si="47"/>
        <v>0</v>
      </c>
      <c r="AJ133" s="125">
        <v>0</v>
      </c>
      <c r="AK133" s="126">
        <f t="shared" si="48"/>
        <v>0</v>
      </c>
      <c r="AL133" s="22">
        <f t="shared" si="49"/>
        <v>537947.87388372014</v>
      </c>
      <c r="AM133" s="22">
        <f t="shared" si="49"/>
        <v>2177.8101016707415</v>
      </c>
      <c r="AN133" s="22">
        <f t="shared" si="49"/>
        <v>1397.5058700048542</v>
      </c>
      <c r="AO133" s="23">
        <f t="shared" si="49"/>
        <v>3575.3159716755958</v>
      </c>
    </row>
    <row r="134" spans="1:41" x14ac:dyDescent="0.25">
      <c r="A134" s="7">
        <v>112</v>
      </c>
      <c r="B134" s="56">
        <f t="shared" si="50"/>
        <v>170225.14547361867</v>
      </c>
      <c r="C134" s="57">
        <f t="shared" si="51"/>
        <v>599.15856367165179</v>
      </c>
      <c r="D134" s="57">
        <f t="shared" si="52"/>
        <v>177.31785986835277</v>
      </c>
      <c r="E134" s="58">
        <f t="shared" si="38"/>
        <v>776.47642354000459</v>
      </c>
      <c r="F134" s="56">
        <f t="shared" si="53"/>
        <v>191336.57921069261</v>
      </c>
      <c r="G134" s="57">
        <f t="shared" si="54"/>
        <v>469.37065166519665</v>
      </c>
      <c r="H134" s="57">
        <f t="shared" si="55"/>
        <v>707.94534307956269</v>
      </c>
      <c r="I134" s="58">
        <f t="shared" si="39"/>
        <v>1177.3159947447593</v>
      </c>
      <c r="J134" s="56">
        <f t="shared" si="56"/>
        <v>0</v>
      </c>
      <c r="K134" s="57">
        <f t="shared" si="57"/>
        <v>0</v>
      </c>
      <c r="L134" s="57">
        <f t="shared" si="58"/>
        <v>0</v>
      </c>
      <c r="M134" s="58">
        <f t="shared" si="40"/>
        <v>0</v>
      </c>
      <c r="N134" s="56">
        <f t="shared" si="59"/>
        <v>0</v>
      </c>
      <c r="O134" s="57">
        <f t="shared" si="60"/>
        <v>0</v>
      </c>
      <c r="P134" s="57">
        <f t="shared" si="61"/>
        <v>0</v>
      </c>
      <c r="Q134" s="58">
        <f t="shared" si="41"/>
        <v>0</v>
      </c>
      <c r="R134" s="84">
        <f t="shared" si="62"/>
        <v>174498.68632956766</v>
      </c>
      <c r="S134" s="85">
        <f t="shared" si="63"/>
        <v>1116.725746571324</v>
      </c>
      <c r="T134" s="86">
        <f t="shared" si="42"/>
        <v>507.50034607515931</v>
      </c>
      <c r="U134" s="87">
        <f t="shared" si="64"/>
        <v>1624.2260926464833</v>
      </c>
      <c r="V134" s="84">
        <f t="shared" si="65"/>
        <v>0</v>
      </c>
      <c r="W134" s="85">
        <f t="shared" si="66"/>
        <v>0</v>
      </c>
      <c r="X134" s="86">
        <f t="shared" si="43"/>
        <v>0</v>
      </c>
      <c r="Y134" s="87">
        <f t="shared" si="67"/>
        <v>0</v>
      </c>
      <c r="Z134" s="101">
        <f t="shared" si="68"/>
        <v>0</v>
      </c>
      <c r="AA134" s="85">
        <f t="shared" si="69"/>
        <v>0</v>
      </c>
      <c r="AB134" s="86">
        <f t="shared" si="44"/>
        <v>0</v>
      </c>
      <c r="AC134" s="87">
        <f t="shared" si="70"/>
        <v>0</v>
      </c>
      <c r="AD134" s="132">
        <f t="shared" si="73"/>
        <v>0</v>
      </c>
      <c r="AE134" s="132">
        <f t="shared" si="45"/>
        <v>0</v>
      </c>
      <c r="AF134" s="132">
        <f t="shared" si="71"/>
        <v>0</v>
      </c>
      <c r="AG134" s="133">
        <f t="shared" si="46"/>
        <v>0</v>
      </c>
      <c r="AH134" s="124">
        <f t="shared" si="72"/>
        <v>0</v>
      </c>
      <c r="AI134" s="125">
        <f t="shared" si="47"/>
        <v>0</v>
      </c>
      <c r="AJ134" s="125">
        <v>0</v>
      </c>
      <c r="AK134" s="126">
        <f t="shared" si="48"/>
        <v>0</v>
      </c>
      <c r="AL134" s="22">
        <f t="shared" si="49"/>
        <v>536060.411013879</v>
      </c>
      <c r="AM134" s="22">
        <f t="shared" si="49"/>
        <v>2185.2549619081724</v>
      </c>
      <c r="AN134" s="22">
        <f t="shared" si="49"/>
        <v>1392.7635490230748</v>
      </c>
      <c r="AO134" s="23">
        <f t="shared" si="49"/>
        <v>3578.018510931247</v>
      </c>
    </row>
    <row r="135" spans="1:41" x14ac:dyDescent="0.25">
      <c r="A135" s="7">
        <v>113</v>
      </c>
      <c r="B135" s="56">
        <f t="shared" si="50"/>
        <v>169625.98690994701</v>
      </c>
      <c r="C135" s="57">
        <f t="shared" si="51"/>
        <v>599.78268717547644</v>
      </c>
      <c r="D135" s="57">
        <f t="shared" si="52"/>
        <v>176.69373636452812</v>
      </c>
      <c r="E135" s="58">
        <f t="shared" si="38"/>
        <v>776.47642354000459</v>
      </c>
      <c r="F135" s="56">
        <f t="shared" si="53"/>
        <v>190867.20855902741</v>
      </c>
      <c r="G135" s="57">
        <f t="shared" si="54"/>
        <v>471.10732307635794</v>
      </c>
      <c r="H135" s="57">
        <f t="shared" si="55"/>
        <v>706.20867166840139</v>
      </c>
      <c r="I135" s="58">
        <f t="shared" si="39"/>
        <v>1177.3159947447593</v>
      </c>
      <c r="J135" s="56">
        <f t="shared" si="56"/>
        <v>0</v>
      </c>
      <c r="K135" s="57">
        <f t="shared" si="57"/>
        <v>0</v>
      </c>
      <c r="L135" s="57">
        <f t="shared" si="58"/>
        <v>0</v>
      </c>
      <c r="M135" s="58">
        <f t="shared" si="40"/>
        <v>0</v>
      </c>
      <c r="N135" s="56">
        <f t="shared" si="59"/>
        <v>0</v>
      </c>
      <c r="O135" s="57">
        <f t="shared" si="60"/>
        <v>0</v>
      </c>
      <c r="P135" s="57">
        <f t="shared" si="61"/>
        <v>0</v>
      </c>
      <c r="Q135" s="58">
        <f t="shared" si="41"/>
        <v>0</v>
      </c>
      <c r="R135" s="84">
        <f t="shared" si="62"/>
        <v>173670.93051730134</v>
      </c>
      <c r="S135" s="85">
        <f t="shared" si="63"/>
        <v>1121.8401798797427</v>
      </c>
      <c r="T135" s="86">
        <f t="shared" si="42"/>
        <v>505.09295625448476</v>
      </c>
      <c r="U135" s="87">
        <f t="shared" si="64"/>
        <v>1626.9331361342274</v>
      </c>
      <c r="V135" s="84">
        <f t="shared" si="65"/>
        <v>0</v>
      </c>
      <c r="W135" s="85">
        <f t="shared" si="66"/>
        <v>0</v>
      </c>
      <c r="X135" s="86">
        <f t="shared" si="43"/>
        <v>0</v>
      </c>
      <c r="Y135" s="87">
        <f t="shared" si="67"/>
        <v>0</v>
      </c>
      <c r="Z135" s="101">
        <f t="shared" si="68"/>
        <v>0</v>
      </c>
      <c r="AA135" s="85">
        <f t="shared" si="69"/>
        <v>0</v>
      </c>
      <c r="AB135" s="86">
        <f t="shared" si="44"/>
        <v>0</v>
      </c>
      <c r="AC135" s="87">
        <f t="shared" si="70"/>
        <v>0</v>
      </c>
      <c r="AD135" s="132">
        <f t="shared" si="73"/>
        <v>0</v>
      </c>
      <c r="AE135" s="132">
        <f t="shared" si="45"/>
        <v>0</v>
      </c>
      <c r="AF135" s="132">
        <f t="shared" si="71"/>
        <v>0</v>
      </c>
      <c r="AG135" s="133">
        <f t="shared" si="46"/>
        <v>0</v>
      </c>
      <c r="AH135" s="124">
        <f t="shared" si="72"/>
        <v>0</v>
      </c>
      <c r="AI135" s="125">
        <f t="shared" si="47"/>
        <v>0</v>
      </c>
      <c r="AJ135" s="125">
        <v>0</v>
      </c>
      <c r="AK135" s="126">
        <f t="shared" si="48"/>
        <v>0</v>
      </c>
      <c r="AL135" s="22">
        <f t="shared" si="49"/>
        <v>534164.12598627573</v>
      </c>
      <c r="AM135" s="22">
        <f t="shared" si="49"/>
        <v>2192.7301901315768</v>
      </c>
      <c r="AN135" s="22">
        <f t="shared" si="49"/>
        <v>1387.9953642874143</v>
      </c>
      <c r="AO135" s="23">
        <f t="shared" si="49"/>
        <v>3580.7255544189911</v>
      </c>
    </row>
    <row r="136" spans="1:41" x14ac:dyDescent="0.25">
      <c r="A136" s="7">
        <v>114</v>
      </c>
      <c r="B136" s="56">
        <f t="shared" si="50"/>
        <v>169026.20422277154</v>
      </c>
      <c r="C136" s="57">
        <f t="shared" si="51"/>
        <v>600.40746080795088</v>
      </c>
      <c r="D136" s="57">
        <f t="shared" si="52"/>
        <v>176.06896273205368</v>
      </c>
      <c r="E136" s="58">
        <f t="shared" si="38"/>
        <v>776.47642354000459</v>
      </c>
      <c r="F136" s="56">
        <f t="shared" si="53"/>
        <v>190396.10123595104</v>
      </c>
      <c r="G136" s="57">
        <f t="shared" si="54"/>
        <v>472.85042017174044</v>
      </c>
      <c r="H136" s="57">
        <f t="shared" si="55"/>
        <v>704.4655745730189</v>
      </c>
      <c r="I136" s="58">
        <f t="shared" si="39"/>
        <v>1177.3159947447593</v>
      </c>
      <c r="J136" s="56">
        <f t="shared" si="56"/>
        <v>0</v>
      </c>
      <c r="K136" s="57">
        <f t="shared" si="57"/>
        <v>0</v>
      </c>
      <c r="L136" s="57">
        <f t="shared" si="58"/>
        <v>0</v>
      </c>
      <c r="M136" s="58">
        <f t="shared" si="40"/>
        <v>0</v>
      </c>
      <c r="N136" s="56">
        <f t="shared" si="59"/>
        <v>0</v>
      </c>
      <c r="O136" s="57">
        <f t="shared" si="60"/>
        <v>0</v>
      </c>
      <c r="P136" s="57">
        <f t="shared" si="61"/>
        <v>0</v>
      </c>
      <c r="Q136" s="58">
        <f t="shared" si="41"/>
        <v>0</v>
      </c>
      <c r="R136" s="84">
        <f t="shared" si="62"/>
        <v>172836.67215465065</v>
      </c>
      <c r="S136" s="85">
        <f t="shared" si="63"/>
        <v>1126.978036511342</v>
      </c>
      <c r="T136" s="86">
        <f t="shared" si="42"/>
        <v>502.66665484977568</v>
      </c>
      <c r="U136" s="87">
        <f t="shared" si="64"/>
        <v>1629.6446913611178</v>
      </c>
      <c r="V136" s="84">
        <f t="shared" si="65"/>
        <v>0</v>
      </c>
      <c r="W136" s="85">
        <f t="shared" si="66"/>
        <v>0</v>
      </c>
      <c r="X136" s="86">
        <f t="shared" si="43"/>
        <v>0</v>
      </c>
      <c r="Y136" s="87">
        <f t="shared" si="67"/>
        <v>0</v>
      </c>
      <c r="Z136" s="101">
        <f t="shared" si="68"/>
        <v>0</v>
      </c>
      <c r="AA136" s="85">
        <f t="shared" si="69"/>
        <v>0</v>
      </c>
      <c r="AB136" s="86">
        <f t="shared" si="44"/>
        <v>0</v>
      </c>
      <c r="AC136" s="87">
        <f t="shared" si="70"/>
        <v>0</v>
      </c>
      <c r="AD136" s="132">
        <f t="shared" si="73"/>
        <v>0</v>
      </c>
      <c r="AE136" s="132">
        <f t="shared" si="45"/>
        <v>0</v>
      </c>
      <c r="AF136" s="132">
        <f t="shared" si="71"/>
        <v>0</v>
      </c>
      <c r="AG136" s="133">
        <f t="shared" si="46"/>
        <v>0</v>
      </c>
      <c r="AH136" s="124">
        <f t="shared" si="72"/>
        <v>0</v>
      </c>
      <c r="AI136" s="125">
        <f t="shared" si="47"/>
        <v>0</v>
      </c>
      <c r="AJ136" s="125">
        <v>0</v>
      </c>
      <c r="AK136" s="126">
        <f t="shared" si="48"/>
        <v>0</v>
      </c>
      <c r="AL136" s="22">
        <f t="shared" si="49"/>
        <v>532258.97761337319</v>
      </c>
      <c r="AM136" s="22">
        <f t="shared" si="49"/>
        <v>2200.2359174910334</v>
      </c>
      <c r="AN136" s="22">
        <f t="shared" si="49"/>
        <v>1383.2011921548483</v>
      </c>
      <c r="AO136" s="23">
        <f t="shared" si="49"/>
        <v>3583.4371096458817</v>
      </c>
    </row>
    <row r="137" spans="1:41" x14ac:dyDescent="0.25">
      <c r="A137" s="7">
        <v>115</v>
      </c>
      <c r="B137" s="56">
        <f t="shared" si="50"/>
        <v>168425.7967619636</v>
      </c>
      <c r="C137" s="57">
        <f t="shared" si="51"/>
        <v>601.03288524629249</v>
      </c>
      <c r="D137" s="57">
        <f t="shared" si="52"/>
        <v>175.44353829371209</v>
      </c>
      <c r="E137" s="58">
        <f t="shared" si="38"/>
        <v>776.47642354000459</v>
      </c>
      <c r="F137" s="56">
        <f t="shared" si="53"/>
        <v>189923.25081577929</v>
      </c>
      <c r="G137" s="57">
        <f t="shared" si="54"/>
        <v>474.5999667263759</v>
      </c>
      <c r="H137" s="57">
        <f t="shared" si="55"/>
        <v>702.71602801838344</v>
      </c>
      <c r="I137" s="58">
        <f t="shared" si="39"/>
        <v>1177.3159947447593</v>
      </c>
      <c r="J137" s="56">
        <f t="shared" si="56"/>
        <v>0</v>
      </c>
      <c r="K137" s="57">
        <f t="shared" si="57"/>
        <v>0</v>
      </c>
      <c r="L137" s="57">
        <f t="shared" si="58"/>
        <v>0</v>
      </c>
      <c r="M137" s="58">
        <f t="shared" si="40"/>
        <v>0</v>
      </c>
      <c r="N137" s="56">
        <f t="shared" si="59"/>
        <v>0</v>
      </c>
      <c r="O137" s="57">
        <f t="shared" si="60"/>
        <v>0</v>
      </c>
      <c r="P137" s="57">
        <f t="shared" si="61"/>
        <v>0</v>
      </c>
      <c r="Q137" s="58">
        <f t="shared" si="41"/>
        <v>0</v>
      </c>
      <c r="R137" s="84">
        <f t="shared" si="62"/>
        <v>171995.87694166956</v>
      </c>
      <c r="S137" s="85">
        <f t="shared" si="63"/>
        <v>1132.139423741364</v>
      </c>
      <c r="T137" s="86">
        <f t="shared" si="42"/>
        <v>500.22134210535569</v>
      </c>
      <c r="U137" s="87">
        <f t="shared" si="64"/>
        <v>1632.3607658467197</v>
      </c>
      <c r="V137" s="84">
        <f t="shared" si="65"/>
        <v>0</v>
      </c>
      <c r="W137" s="85">
        <f t="shared" si="66"/>
        <v>0</v>
      </c>
      <c r="X137" s="86">
        <f t="shared" si="43"/>
        <v>0</v>
      </c>
      <c r="Y137" s="87">
        <f t="shared" si="67"/>
        <v>0</v>
      </c>
      <c r="Z137" s="101">
        <f t="shared" si="68"/>
        <v>0</v>
      </c>
      <c r="AA137" s="85">
        <f t="shared" si="69"/>
        <v>0</v>
      </c>
      <c r="AB137" s="86">
        <f t="shared" si="44"/>
        <v>0</v>
      </c>
      <c r="AC137" s="87">
        <f t="shared" si="70"/>
        <v>0</v>
      </c>
      <c r="AD137" s="132">
        <f t="shared" si="73"/>
        <v>0</v>
      </c>
      <c r="AE137" s="132">
        <f t="shared" si="45"/>
        <v>0</v>
      </c>
      <c r="AF137" s="132">
        <f t="shared" si="71"/>
        <v>0</v>
      </c>
      <c r="AG137" s="133">
        <f t="shared" si="46"/>
        <v>0</v>
      </c>
      <c r="AH137" s="124">
        <f t="shared" si="72"/>
        <v>0</v>
      </c>
      <c r="AI137" s="125">
        <f t="shared" si="47"/>
        <v>0</v>
      </c>
      <c r="AJ137" s="125">
        <v>0</v>
      </c>
      <c r="AK137" s="126">
        <f t="shared" si="48"/>
        <v>0</v>
      </c>
      <c r="AL137" s="22">
        <f t="shared" si="49"/>
        <v>530344.92451941245</v>
      </c>
      <c r="AM137" s="22">
        <f t="shared" si="49"/>
        <v>2207.7722757140327</v>
      </c>
      <c r="AN137" s="22">
        <f t="shared" si="49"/>
        <v>1378.3809084174513</v>
      </c>
      <c r="AO137" s="23">
        <f t="shared" si="49"/>
        <v>3586.1531841314836</v>
      </c>
    </row>
    <row r="138" spans="1:41" x14ac:dyDescent="0.25">
      <c r="A138" s="7">
        <v>116</v>
      </c>
      <c r="B138" s="56">
        <f t="shared" si="50"/>
        <v>167824.7638767173</v>
      </c>
      <c r="C138" s="57">
        <f t="shared" si="51"/>
        <v>601.65896116842407</v>
      </c>
      <c r="D138" s="57">
        <f t="shared" si="52"/>
        <v>174.81746237158052</v>
      </c>
      <c r="E138" s="58">
        <f t="shared" si="38"/>
        <v>776.47642354000459</v>
      </c>
      <c r="F138" s="56">
        <f t="shared" si="53"/>
        <v>189448.65084905291</v>
      </c>
      <c r="G138" s="57">
        <f t="shared" si="54"/>
        <v>476.35598660326355</v>
      </c>
      <c r="H138" s="57">
        <f t="shared" si="55"/>
        <v>700.96000814149579</v>
      </c>
      <c r="I138" s="58">
        <f t="shared" si="39"/>
        <v>1177.3159947447593</v>
      </c>
      <c r="J138" s="56">
        <f t="shared" si="56"/>
        <v>0</v>
      </c>
      <c r="K138" s="57">
        <f t="shared" si="57"/>
        <v>0</v>
      </c>
      <c r="L138" s="57">
        <f t="shared" si="58"/>
        <v>0</v>
      </c>
      <c r="M138" s="58">
        <f t="shared" si="40"/>
        <v>0</v>
      </c>
      <c r="N138" s="56">
        <f t="shared" si="59"/>
        <v>0</v>
      </c>
      <c r="O138" s="57">
        <f t="shared" si="60"/>
        <v>0</v>
      </c>
      <c r="P138" s="57">
        <f t="shared" si="61"/>
        <v>0</v>
      </c>
      <c r="Q138" s="58">
        <f t="shared" si="41"/>
        <v>0</v>
      </c>
      <c r="R138" s="84">
        <f t="shared" si="62"/>
        <v>171148.5104137914</v>
      </c>
      <c r="S138" s="85">
        <f t="shared" si="63"/>
        <v>1137.3244493363543</v>
      </c>
      <c r="T138" s="86">
        <f t="shared" si="42"/>
        <v>497.75691778677668</v>
      </c>
      <c r="U138" s="87">
        <f t="shared" si="64"/>
        <v>1635.081367123131</v>
      </c>
      <c r="V138" s="84">
        <f t="shared" si="65"/>
        <v>0</v>
      </c>
      <c r="W138" s="85">
        <f t="shared" si="66"/>
        <v>0</v>
      </c>
      <c r="X138" s="86">
        <f t="shared" si="43"/>
        <v>0</v>
      </c>
      <c r="Y138" s="87">
        <f t="shared" si="67"/>
        <v>0</v>
      </c>
      <c r="Z138" s="101">
        <f t="shared" si="68"/>
        <v>0</v>
      </c>
      <c r="AA138" s="85">
        <f t="shared" si="69"/>
        <v>0</v>
      </c>
      <c r="AB138" s="86">
        <f t="shared" si="44"/>
        <v>0</v>
      </c>
      <c r="AC138" s="87">
        <f t="shared" si="70"/>
        <v>0</v>
      </c>
      <c r="AD138" s="132">
        <f t="shared" si="73"/>
        <v>0</v>
      </c>
      <c r="AE138" s="132">
        <f t="shared" si="45"/>
        <v>0</v>
      </c>
      <c r="AF138" s="132">
        <f t="shared" si="71"/>
        <v>0</v>
      </c>
      <c r="AG138" s="133">
        <f t="shared" si="46"/>
        <v>0</v>
      </c>
      <c r="AH138" s="124">
        <f t="shared" si="72"/>
        <v>0</v>
      </c>
      <c r="AI138" s="125">
        <f t="shared" si="47"/>
        <v>0</v>
      </c>
      <c r="AJ138" s="125">
        <v>0</v>
      </c>
      <c r="AK138" s="126">
        <f t="shared" si="48"/>
        <v>0</v>
      </c>
      <c r="AL138" s="22">
        <f t="shared" si="49"/>
        <v>528421.92513956164</v>
      </c>
      <c r="AM138" s="22">
        <f t="shared" si="49"/>
        <v>2215.3393971080422</v>
      </c>
      <c r="AN138" s="22">
        <f t="shared" si="49"/>
        <v>1373.5343882998529</v>
      </c>
      <c r="AO138" s="23">
        <f t="shared" si="49"/>
        <v>3588.873785407895</v>
      </c>
    </row>
    <row r="139" spans="1:41" x14ac:dyDescent="0.25">
      <c r="A139" s="7">
        <v>117</v>
      </c>
      <c r="B139" s="56">
        <f t="shared" si="50"/>
        <v>167223.10491554887</v>
      </c>
      <c r="C139" s="57">
        <f t="shared" si="51"/>
        <v>602.28568925297452</v>
      </c>
      <c r="D139" s="57">
        <f t="shared" si="52"/>
        <v>174.19073428703007</v>
      </c>
      <c r="E139" s="58">
        <f t="shared" si="38"/>
        <v>776.47642354000459</v>
      </c>
      <c r="F139" s="56">
        <f t="shared" si="53"/>
        <v>188972.29486244963</v>
      </c>
      <c r="G139" s="57">
        <f t="shared" si="54"/>
        <v>478.11850375369568</v>
      </c>
      <c r="H139" s="57">
        <f t="shared" si="55"/>
        <v>699.19749099106366</v>
      </c>
      <c r="I139" s="58">
        <f t="shared" si="39"/>
        <v>1177.3159947447593</v>
      </c>
      <c r="J139" s="56">
        <f t="shared" si="56"/>
        <v>0</v>
      </c>
      <c r="K139" s="57">
        <f t="shared" si="57"/>
        <v>0</v>
      </c>
      <c r="L139" s="57">
        <f t="shared" si="58"/>
        <v>0</v>
      </c>
      <c r="M139" s="58">
        <f t="shared" si="40"/>
        <v>0</v>
      </c>
      <c r="N139" s="56">
        <f t="shared" si="59"/>
        <v>0</v>
      </c>
      <c r="O139" s="57">
        <f t="shared" si="60"/>
        <v>0</v>
      </c>
      <c r="P139" s="57">
        <f t="shared" si="61"/>
        <v>0</v>
      </c>
      <c r="Q139" s="58">
        <f t="shared" si="41"/>
        <v>0</v>
      </c>
      <c r="R139" s="84">
        <f t="shared" si="62"/>
        <v>170294.53794106247</v>
      </c>
      <c r="S139" s="85">
        <f t="shared" si="63"/>
        <v>1142.5332215564131</v>
      </c>
      <c r="T139" s="86">
        <f t="shared" si="42"/>
        <v>495.27328117859008</v>
      </c>
      <c r="U139" s="87">
        <f t="shared" si="64"/>
        <v>1637.8065027350031</v>
      </c>
      <c r="V139" s="84">
        <f t="shared" si="65"/>
        <v>0</v>
      </c>
      <c r="W139" s="85">
        <f t="shared" si="66"/>
        <v>0</v>
      </c>
      <c r="X139" s="86">
        <f t="shared" si="43"/>
        <v>0</v>
      </c>
      <c r="Y139" s="87">
        <f t="shared" si="67"/>
        <v>0</v>
      </c>
      <c r="Z139" s="101">
        <f t="shared" si="68"/>
        <v>0</v>
      </c>
      <c r="AA139" s="85">
        <f t="shared" si="69"/>
        <v>0</v>
      </c>
      <c r="AB139" s="86">
        <f t="shared" si="44"/>
        <v>0</v>
      </c>
      <c r="AC139" s="87">
        <f t="shared" si="70"/>
        <v>0</v>
      </c>
      <c r="AD139" s="132">
        <f t="shared" si="73"/>
        <v>0</v>
      </c>
      <c r="AE139" s="132">
        <f t="shared" si="45"/>
        <v>0</v>
      </c>
      <c r="AF139" s="132">
        <f t="shared" si="71"/>
        <v>0</v>
      </c>
      <c r="AG139" s="133">
        <f t="shared" si="46"/>
        <v>0</v>
      </c>
      <c r="AH139" s="124">
        <f t="shared" si="72"/>
        <v>0</v>
      </c>
      <c r="AI139" s="125">
        <f t="shared" si="47"/>
        <v>0</v>
      </c>
      <c r="AJ139" s="125">
        <v>0</v>
      </c>
      <c r="AK139" s="126">
        <f t="shared" si="48"/>
        <v>0</v>
      </c>
      <c r="AL139" s="22">
        <f t="shared" si="49"/>
        <v>526489.93771906104</v>
      </c>
      <c r="AM139" s="22">
        <f t="shared" si="49"/>
        <v>2222.9374145630832</v>
      </c>
      <c r="AN139" s="22">
        <f t="shared" si="49"/>
        <v>1368.6615064566838</v>
      </c>
      <c r="AO139" s="23">
        <f t="shared" si="49"/>
        <v>3591.5989210197667</v>
      </c>
    </row>
    <row r="140" spans="1:41" x14ac:dyDescent="0.25">
      <c r="A140" s="7">
        <v>118</v>
      </c>
      <c r="B140" s="56">
        <f t="shared" si="50"/>
        <v>166620.81922629589</v>
      </c>
      <c r="C140" s="57">
        <f t="shared" si="51"/>
        <v>602.91307017927966</v>
      </c>
      <c r="D140" s="57">
        <f t="shared" si="52"/>
        <v>173.56335336072488</v>
      </c>
      <c r="E140" s="58">
        <f t="shared" si="38"/>
        <v>776.47642354000459</v>
      </c>
      <c r="F140" s="56">
        <f t="shared" si="53"/>
        <v>188494.17635869593</v>
      </c>
      <c r="G140" s="57">
        <f t="shared" si="54"/>
        <v>479.88754221758438</v>
      </c>
      <c r="H140" s="57">
        <f t="shared" si="55"/>
        <v>697.42845252717495</v>
      </c>
      <c r="I140" s="58">
        <f t="shared" si="39"/>
        <v>1177.3159947447593</v>
      </c>
      <c r="J140" s="56">
        <f t="shared" si="56"/>
        <v>0</v>
      </c>
      <c r="K140" s="57">
        <f t="shared" si="57"/>
        <v>0</v>
      </c>
      <c r="L140" s="57">
        <f t="shared" si="58"/>
        <v>0</v>
      </c>
      <c r="M140" s="58">
        <f t="shared" si="40"/>
        <v>0</v>
      </c>
      <c r="N140" s="56">
        <f t="shared" si="59"/>
        <v>0</v>
      </c>
      <c r="O140" s="57">
        <f t="shared" si="60"/>
        <v>0</v>
      </c>
      <c r="P140" s="57">
        <f t="shared" si="61"/>
        <v>0</v>
      </c>
      <c r="Q140" s="58">
        <f t="shared" si="41"/>
        <v>0</v>
      </c>
      <c r="R140" s="84">
        <f t="shared" si="62"/>
        <v>169433.92472737189</v>
      </c>
      <c r="S140" s="85">
        <f t="shared" si="63"/>
        <v>1147.7658491574548</v>
      </c>
      <c r="T140" s="86">
        <f t="shared" si="42"/>
        <v>492.77033108210662</v>
      </c>
      <c r="U140" s="87">
        <f t="shared" si="64"/>
        <v>1640.5361802395614</v>
      </c>
      <c r="V140" s="84">
        <f t="shared" si="65"/>
        <v>0</v>
      </c>
      <c r="W140" s="85">
        <f t="shared" si="66"/>
        <v>0</v>
      </c>
      <c r="X140" s="86">
        <f t="shared" si="43"/>
        <v>0</v>
      </c>
      <c r="Y140" s="87">
        <f t="shared" si="67"/>
        <v>0</v>
      </c>
      <c r="Z140" s="101">
        <f t="shared" si="68"/>
        <v>0</v>
      </c>
      <c r="AA140" s="85">
        <f t="shared" si="69"/>
        <v>0</v>
      </c>
      <c r="AB140" s="86">
        <f t="shared" si="44"/>
        <v>0</v>
      </c>
      <c r="AC140" s="87">
        <f t="shared" si="70"/>
        <v>0</v>
      </c>
      <c r="AD140" s="132">
        <f t="shared" si="73"/>
        <v>0</v>
      </c>
      <c r="AE140" s="132">
        <f t="shared" si="45"/>
        <v>0</v>
      </c>
      <c r="AF140" s="132">
        <f t="shared" si="71"/>
        <v>0</v>
      </c>
      <c r="AG140" s="133">
        <f t="shared" si="46"/>
        <v>0</v>
      </c>
      <c r="AH140" s="124">
        <f t="shared" si="72"/>
        <v>0</v>
      </c>
      <c r="AI140" s="125">
        <f t="shared" si="47"/>
        <v>0</v>
      </c>
      <c r="AJ140" s="125">
        <v>0</v>
      </c>
      <c r="AK140" s="126">
        <f t="shared" si="48"/>
        <v>0</v>
      </c>
      <c r="AL140" s="22">
        <f t="shared" si="49"/>
        <v>524548.92031236365</v>
      </c>
      <c r="AM140" s="22">
        <f t="shared" si="49"/>
        <v>2230.5664615543187</v>
      </c>
      <c r="AN140" s="22">
        <f t="shared" si="49"/>
        <v>1363.7621369700064</v>
      </c>
      <c r="AO140" s="23">
        <f t="shared" si="49"/>
        <v>3594.3285985243256</v>
      </c>
    </row>
    <row r="141" spans="1:41" x14ac:dyDescent="0.25">
      <c r="A141" s="7">
        <v>119</v>
      </c>
      <c r="B141" s="56">
        <f t="shared" si="50"/>
        <v>166017.9061561166</v>
      </c>
      <c r="C141" s="57">
        <f t="shared" si="51"/>
        <v>603.54110462738311</v>
      </c>
      <c r="D141" s="57">
        <f t="shared" si="52"/>
        <v>172.93531891262145</v>
      </c>
      <c r="E141" s="58">
        <f t="shared" si="38"/>
        <v>776.47642354000459</v>
      </c>
      <c r="F141" s="56">
        <f t="shared" si="53"/>
        <v>188014.28881647834</v>
      </c>
      <c r="G141" s="57">
        <f t="shared" si="54"/>
        <v>481.66312612378943</v>
      </c>
      <c r="H141" s="57">
        <f t="shared" si="55"/>
        <v>695.65286862096991</v>
      </c>
      <c r="I141" s="58">
        <f t="shared" si="39"/>
        <v>1177.3159947447593</v>
      </c>
      <c r="J141" s="56">
        <f t="shared" si="56"/>
        <v>0</v>
      </c>
      <c r="K141" s="57">
        <f t="shared" si="57"/>
        <v>0</v>
      </c>
      <c r="L141" s="57">
        <f t="shared" si="58"/>
        <v>0</v>
      </c>
      <c r="M141" s="58">
        <f t="shared" si="40"/>
        <v>0</v>
      </c>
      <c r="N141" s="56">
        <f t="shared" si="59"/>
        <v>0</v>
      </c>
      <c r="O141" s="57">
        <f t="shared" si="60"/>
        <v>0</v>
      </c>
      <c r="P141" s="57">
        <f t="shared" si="61"/>
        <v>0</v>
      </c>
      <c r="Q141" s="58">
        <f t="shared" si="41"/>
        <v>0</v>
      </c>
      <c r="R141" s="84">
        <f t="shared" si="62"/>
        <v>168566.63580967812</v>
      </c>
      <c r="S141" s="85">
        <f t="shared" si="63"/>
        <v>1153.0224413934802</v>
      </c>
      <c r="T141" s="86">
        <f t="shared" si="42"/>
        <v>490.24796581314723</v>
      </c>
      <c r="U141" s="87">
        <f t="shared" si="64"/>
        <v>1643.2704072066274</v>
      </c>
      <c r="V141" s="84">
        <f t="shared" si="65"/>
        <v>0</v>
      </c>
      <c r="W141" s="85">
        <f t="shared" si="66"/>
        <v>0</v>
      </c>
      <c r="X141" s="86">
        <f t="shared" si="43"/>
        <v>0</v>
      </c>
      <c r="Y141" s="87">
        <f t="shared" si="67"/>
        <v>0</v>
      </c>
      <c r="Z141" s="101">
        <f t="shared" si="68"/>
        <v>0</v>
      </c>
      <c r="AA141" s="85">
        <f t="shared" si="69"/>
        <v>0</v>
      </c>
      <c r="AB141" s="86">
        <f t="shared" si="44"/>
        <v>0</v>
      </c>
      <c r="AC141" s="87">
        <f t="shared" si="70"/>
        <v>0</v>
      </c>
      <c r="AD141" s="132">
        <f t="shared" si="73"/>
        <v>0</v>
      </c>
      <c r="AE141" s="132">
        <f t="shared" si="45"/>
        <v>0</v>
      </c>
      <c r="AF141" s="132">
        <f t="shared" si="71"/>
        <v>0</v>
      </c>
      <c r="AG141" s="133">
        <f t="shared" si="46"/>
        <v>0</v>
      </c>
      <c r="AH141" s="124">
        <f t="shared" si="72"/>
        <v>0</v>
      </c>
      <c r="AI141" s="125">
        <f t="shared" si="47"/>
        <v>0</v>
      </c>
      <c r="AJ141" s="125">
        <v>0</v>
      </c>
      <c r="AK141" s="126">
        <f t="shared" si="48"/>
        <v>0</v>
      </c>
      <c r="AL141" s="22">
        <f t="shared" si="49"/>
        <v>522598.83078227309</v>
      </c>
      <c r="AM141" s="22">
        <f t="shared" si="49"/>
        <v>2238.2266721446526</v>
      </c>
      <c r="AN141" s="22">
        <f t="shared" si="49"/>
        <v>1358.8361533467387</v>
      </c>
      <c r="AO141" s="23">
        <f t="shared" si="49"/>
        <v>3597.0628254913913</v>
      </c>
    </row>
    <row r="142" spans="1:41" x14ac:dyDescent="0.25">
      <c r="A142" s="7">
        <v>120</v>
      </c>
      <c r="B142" s="56">
        <f t="shared" si="50"/>
        <v>165414.36505148921</v>
      </c>
      <c r="C142" s="57">
        <f t="shared" si="51"/>
        <v>604.16979327803665</v>
      </c>
      <c r="D142" s="57">
        <f t="shared" si="52"/>
        <v>172.30663026196791</v>
      </c>
      <c r="E142" s="58">
        <f t="shared" si="38"/>
        <v>776.47642354000459</v>
      </c>
      <c r="F142" s="56">
        <f t="shared" si="53"/>
        <v>187532.62569035456</v>
      </c>
      <c r="G142" s="57">
        <f t="shared" si="54"/>
        <v>483.44527969044748</v>
      </c>
      <c r="H142" s="57">
        <f t="shared" si="55"/>
        <v>693.87071505431186</v>
      </c>
      <c r="I142" s="58">
        <f t="shared" si="39"/>
        <v>1177.3159947447593</v>
      </c>
      <c r="J142" s="56">
        <f t="shared" si="56"/>
        <v>0</v>
      </c>
      <c r="K142" s="57">
        <f t="shared" si="57"/>
        <v>0</v>
      </c>
      <c r="L142" s="57">
        <f t="shared" si="58"/>
        <v>0</v>
      </c>
      <c r="M142" s="58">
        <f t="shared" si="40"/>
        <v>0</v>
      </c>
      <c r="N142" s="56">
        <f t="shared" si="59"/>
        <v>0</v>
      </c>
      <c r="O142" s="57">
        <f t="shared" si="60"/>
        <v>0</v>
      </c>
      <c r="P142" s="57">
        <f t="shared" si="61"/>
        <v>0</v>
      </c>
      <c r="Q142" s="58">
        <f t="shared" si="41"/>
        <v>0</v>
      </c>
      <c r="R142" s="84">
        <f t="shared" si="62"/>
        <v>167692.63605723178</v>
      </c>
      <c r="S142" s="85">
        <f t="shared" si="63"/>
        <v>1158.3031080188562</v>
      </c>
      <c r="T142" s="86">
        <f t="shared" si="42"/>
        <v>487.70608319978243</v>
      </c>
      <c r="U142" s="87">
        <f t="shared" si="64"/>
        <v>1646.0091912186385</v>
      </c>
      <c r="V142" s="84">
        <f t="shared" si="65"/>
        <v>0</v>
      </c>
      <c r="W142" s="85">
        <f t="shared" si="66"/>
        <v>0</v>
      </c>
      <c r="X142" s="86">
        <f t="shared" si="43"/>
        <v>0</v>
      </c>
      <c r="Y142" s="87">
        <f t="shared" si="67"/>
        <v>0</v>
      </c>
      <c r="Z142" s="101">
        <f t="shared" si="68"/>
        <v>0</v>
      </c>
      <c r="AA142" s="85">
        <f t="shared" si="69"/>
        <v>0</v>
      </c>
      <c r="AB142" s="86">
        <f t="shared" si="44"/>
        <v>0</v>
      </c>
      <c r="AC142" s="87">
        <f t="shared" si="70"/>
        <v>0</v>
      </c>
      <c r="AD142" s="132">
        <f t="shared" si="73"/>
        <v>0</v>
      </c>
      <c r="AE142" s="132">
        <f t="shared" si="45"/>
        <v>0</v>
      </c>
      <c r="AF142" s="132">
        <f t="shared" si="71"/>
        <v>0</v>
      </c>
      <c r="AG142" s="133">
        <f t="shared" si="46"/>
        <v>0</v>
      </c>
      <c r="AH142" s="124">
        <f t="shared" si="72"/>
        <v>0</v>
      </c>
      <c r="AI142" s="125">
        <f t="shared" si="47"/>
        <v>0</v>
      </c>
      <c r="AJ142" s="125">
        <v>0</v>
      </c>
      <c r="AK142" s="126">
        <f t="shared" si="48"/>
        <v>0</v>
      </c>
      <c r="AL142" s="22">
        <f t="shared" si="49"/>
        <v>520639.62679907552</v>
      </c>
      <c r="AM142" s="22">
        <f t="shared" si="49"/>
        <v>2245.9181809873403</v>
      </c>
      <c r="AN142" s="22">
        <f t="shared" si="49"/>
        <v>1353.8834285160622</v>
      </c>
      <c r="AO142" s="23">
        <f t="shared" si="49"/>
        <v>3599.8016095034027</v>
      </c>
    </row>
    <row r="143" spans="1:41" x14ac:dyDescent="0.25">
      <c r="A143" s="7">
        <v>121</v>
      </c>
      <c r="B143" s="56">
        <f t="shared" si="50"/>
        <v>164810.19525821117</v>
      </c>
      <c r="C143" s="57">
        <f t="shared" si="51"/>
        <v>604.79913681270125</v>
      </c>
      <c r="D143" s="57">
        <f t="shared" si="52"/>
        <v>171.67728672730331</v>
      </c>
      <c r="E143" s="58">
        <f t="shared" si="38"/>
        <v>776.47642354000459</v>
      </c>
      <c r="F143" s="56">
        <f t="shared" si="53"/>
        <v>187049.18041066412</v>
      </c>
      <c r="G143" s="57">
        <f t="shared" si="54"/>
        <v>485.23402722530204</v>
      </c>
      <c r="H143" s="57">
        <f t="shared" si="55"/>
        <v>692.08196751945729</v>
      </c>
      <c r="I143" s="58">
        <f t="shared" si="39"/>
        <v>1177.3159947447593</v>
      </c>
      <c r="J143" s="56">
        <f t="shared" si="56"/>
        <v>0</v>
      </c>
      <c r="K143" s="57">
        <f t="shared" si="57"/>
        <v>0</v>
      </c>
      <c r="L143" s="57">
        <f t="shared" si="58"/>
        <v>0</v>
      </c>
      <c r="M143" s="58">
        <f t="shared" si="40"/>
        <v>0</v>
      </c>
      <c r="N143" s="56">
        <f t="shared" si="59"/>
        <v>0</v>
      </c>
      <c r="O143" s="57">
        <f t="shared" si="60"/>
        <v>0</v>
      </c>
      <c r="P143" s="57">
        <f t="shared" si="61"/>
        <v>0</v>
      </c>
      <c r="Q143" s="58">
        <f t="shared" si="41"/>
        <v>0</v>
      </c>
      <c r="R143" s="84">
        <f t="shared" si="62"/>
        <v>166811.89017079494</v>
      </c>
      <c r="S143" s="85">
        <f t="shared" si="63"/>
        <v>1163.6079592906076</v>
      </c>
      <c r="T143" s="86">
        <f t="shared" si="42"/>
        <v>485.14458058006198</v>
      </c>
      <c r="U143" s="87">
        <f t="shared" si="64"/>
        <v>1648.7525398706696</v>
      </c>
      <c r="V143" s="84">
        <f t="shared" si="65"/>
        <v>0</v>
      </c>
      <c r="W143" s="85">
        <f t="shared" si="66"/>
        <v>0</v>
      </c>
      <c r="X143" s="86">
        <f t="shared" si="43"/>
        <v>0</v>
      </c>
      <c r="Y143" s="87">
        <f t="shared" si="67"/>
        <v>0</v>
      </c>
      <c r="Z143" s="101">
        <f t="shared" si="68"/>
        <v>0</v>
      </c>
      <c r="AA143" s="85">
        <f t="shared" si="69"/>
        <v>0</v>
      </c>
      <c r="AB143" s="86">
        <f t="shared" si="44"/>
        <v>0</v>
      </c>
      <c r="AC143" s="87">
        <f t="shared" si="70"/>
        <v>0</v>
      </c>
      <c r="AD143" s="132">
        <f t="shared" si="73"/>
        <v>0</v>
      </c>
      <c r="AE143" s="132">
        <f t="shared" si="45"/>
        <v>0</v>
      </c>
      <c r="AF143" s="132">
        <f t="shared" si="71"/>
        <v>0</v>
      </c>
      <c r="AG143" s="133">
        <f t="shared" si="46"/>
        <v>0</v>
      </c>
      <c r="AH143" s="124">
        <f t="shared" si="72"/>
        <v>0</v>
      </c>
      <c r="AI143" s="125">
        <f t="shared" si="47"/>
        <v>0</v>
      </c>
      <c r="AJ143" s="125">
        <v>0</v>
      </c>
      <c r="AK143" s="126">
        <f t="shared" si="48"/>
        <v>0</v>
      </c>
      <c r="AL143" s="22">
        <f t="shared" si="49"/>
        <v>518671.2658396702</v>
      </c>
      <c r="AM143" s="22">
        <f t="shared" si="49"/>
        <v>2253.6411233286108</v>
      </c>
      <c r="AN143" s="22">
        <f t="shared" si="49"/>
        <v>1348.9038348268227</v>
      </c>
      <c r="AO143" s="23">
        <f t="shared" si="49"/>
        <v>3602.5449581554335</v>
      </c>
    </row>
    <row r="144" spans="1:41" x14ac:dyDescent="0.25">
      <c r="A144" s="7">
        <v>122</v>
      </c>
      <c r="B144" s="56">
        <f t="shared" si="50"/>
        <v>164205.39612139846</v>
      </c>
      <c r="C144" s="57">
        <f t="shared" si="51"/>
        <v>605.42913591354784</v>
      </c>
      <c r="D144" s="57">
        <f t="shared" si="52"/>
        <v>171.04728762645672</v>
      </c>
      <c r="E144" s="58">
        <f t="shared" si="38"/>
        <v>776.47642354000459</v>
      </c>
      <c r="F144" s="56">
        <f t="shared" si="53"/>
        <v>186563.94638343883</v>
      </c>
      <c r="G144" s="57">
        <f t="shared" si="54"/>
        <v>487.02939312603564</v>
      </c>
      <c r="H144" s="57">
        <f t="shared" si="55"/>
        <v>690.28660161872369</v>
      </c>
      <c r="I144" s="58">
        <f t="shared" si="39"/>
        <v>1177.3159947447593</v>
      </c>
      <c r="J144" s="56">
        <f t="shared" si="56"/>
        <v>0</v>
      </c>
      <c r="K144" s="57">
        <f t="shared" si="57"/>
        <v>0</v>
      </c>
      <c r="L144" s="57">
        <f t="shared" si="58"/>
        <v>0</v>
      </c>
      <c r="M144" s="58">
        <f t="shared" si="40"/>
        <v>0</v>
      </c>
      <c r="N144" s="56">
        <f t="shared" si="59"/>
        <v>0</v>
      </c>
      <c r="O144" s="57">
        <f t="shared" si="60"/>
        <v>0</v>
      </c>
      <c r="P144" s="57">
        <f t="shared" si="61"/>
        <v>0</v>
      </c>
      <c r="Q144" s="58">
        <f t="shared" si="41"/>
        <v>0</v>
      </c>
      <c r="R144" s="84">
        <f t="shared" si="62"/>
        <v>165924.36268185684</v>
      </c>
      <c r="S144" s="85">
        <f t="shared" si="63"/>
        <v>1168.9371059707205</v>
      </c>
      <c r="T144" s="86">
        <f t="shared" si="42"/>
        <v>482.5633547997337</v>
      </c>
      <c r="U144" s="87">
        <f t="shared" si="64"/>
        <v>1651.5004607704541</v>
      </c>
      <c r="V144" s="84">
        <f t="shared" si="65"/>
        <v>0</v>
      </c>
      <c r="W144" s="85">
        <f t="shared" si="66"/>
        <v>0</v>
      </c>
      <c r="X144" s="86">
        <f t="shared" si="43"/>
        <v>0</v>
      </c>
      <c r="Y144" s="87">
        <f t="shared" si="67"/>
        <v>0</v>
      </c>
      <c r="Z144" s="101">
        <f t="shared" si="68"/>
        <v>0</v>
      </c>
      <c r="AA144" s="85">
        <f t="shared" si="69"/>
        <v>0</v>
      </c>
      <c r="AB144" s="86">
        <f t="shared" si="44"/>
        <v>0</v>
      </c>
      <c r="AC144" s="87">
        <f t="shared" si="70"/>
        <v>0</v>
      </c>
      <c r="AD144" s="132">
        <f t="shared" si="73"/>
        <v>0</v>
      </c>
      <c r="AE144" s="132">
        <f t="shared" si="45"/>
        <v>0</v>
      </c>
      <c r="AF144" s="132">
        <f t="shared" si="71"/>
        <v>0</v>
      </c>
      <c r="AG144" s="133">
        <f t="shared" si="46"/>
        <v>0</v>
      </c>
      <c r="AH144" s="124">
        <f t="shared" si="72"/>
        <v>0</v>
      </c>
      <c r="AI144" s="125">
        <f t="shared" si="47"/>
        <v>0</v>
      </c>
      <c r="AJ144" s="125">
        <v>0</v>
      </c>
      <c r="AK144" s="126">
        <f t="shared" si="48"/>
        <v>0</v>
      </c>
      <c r="AL144" s="22">
        <f t="shared" si="49"/>
        <v>516693.70518669416</v>
      </c>
      <c r="AM144" s="22">
        <f t="shared" si="49"/>
        <v>2261.395635010304</v>
      </c>
      <c r="AN144" s="22">
        <f t="shared" si="49"/>
        <v>1343.8972440449143</v>
      </c>
      <c r="AO144" s="23">
        <f t="shared" si="49"/>
        <v>3605.2928790552178</v>
      </c>
    </row>
    <row r="145" spans="1:41" x14ac:dyDescent="0.25">
      <c r="A145" s="7">
        <v>123</v>
      </c>
      <c r="B145" s="56">
        <f t="shared" si="50"/>
        <v>163599.96698548491</v>
      </c>
      <c r="C145" s="57">
        <f t="shared" si="51"/>
        <v>606.05979126345778</v>
      </c>
      <c r="D145" s="57">
        <f t="shared" si="52"/>
        <v>170.41663227654678</v>
      </c>
      <c r="E145" s="58">
        <f t="shared" si="38"/>
        <v>776.47642354000459</v>
      </c>
      <c r="F145" s="56">
        <f t="shared" si="53"/>
        <v>186076.91699031281</v>
      </c>
      <c r="G145" s="57">
        <f t="shared" si="54"/>
        <v>488.8314018806019</v>
      </c>
      <c r="H145" s="57">
        <f t="shared" si="55"/>
        <v>688.48459286415743</v>
      </c>
      <c r="I145" s="58">
        <f t="shared" si="39"/>
        <v>1177.3159947447593</v>
      </c>
      <c r="J145" s="56">
        <f t="shared" si="56"/>
        <v>0</v>
      </c>
      <c r="K145" s="57">
        <f t="shared" si="57"/>
        <v>0</v>
      </c>
      <c r="L145" s="57">
        <f t="shared" si="58"/>
        <v>0</v>
      </c>
      <c r="M145" s="58">
        <f t="shared" si="40"/>
        <v>0</v>
      </c>
      <c r="N145" s="56">
        <f t="shared" si="59"/>
        <v>0</v>
      </c>
      <c r="O145" s="57">
        <f t="shared" si="60"/>
        <v>0</v>
      </c>
      <c r="P145" s="57">
        <f t="shared" si="61"/>
        <v>0</v>
      </c>
      <c r="Q145" s="58">
        <f t="shared" si="41"/>
        <v>0</v>
      </c>
      <c r="R145" s="84">
        <f t="shared" si="62"/>
        <v>165030.01795184595</v>
      </c>
      <c r="S145" s="85">
        <f t="shared" si="63"/>
        <v>1174.2906593284529</v>
      </c>
      <c r="T145" s="86">
        <f t="shared" si="42"/>
        <v>479.96230220995199</v>
      </c>
      <c r="U145" s="87">
        <f t="shared" si="64"/>
        <v>1654.2529615384049</v>
      </c>
      <c r="V145" s="84">
        <f t="shared" si="65"/>
        <v>0</v>
      </c>
      <c r="W145" s="85">
        <f t="shared" si="66"/>
        <v>0</v>
      </c>
      <c r="X145" s="86">
        <f t="shared" si="43"/>
        <v>0</v>
      </c>
      <c r="Y145" s="87">
        <f t="shared" si="67"/>
        <v>0</v>
      </c>
      <c r="Z145" s="101">
        <f t="shared" si="68"/>
        <v>0</v>
      </c>
      <c r="AA145" s="85">
        <f t="shared" si="69"/>
        <v>0</v>
      </c>
      <c r="AB145" s="86">
        <f t="shared" si="44"/>
        <v>0</v>
      </c>
      <c r="AC145" s="87">
        <f t="shared" si="70"/>
        <v>0</v>
      </c>
      <c r="AD145" s="132">
        <f t="shared" si="73"/>
        <v>0</v>
      </c>
      <c r="AE145" s="132">
        <f t="shared" si="45"/>
        <v>0</v>
      </c>
      <c r="AF145" s="132">
        <f t="shared" si="71"/>
        <v>0</v>
      </c>
      <c r="AG145" s="133">
        <f t="shared" si="46"/>
        <v>0</v>
      </c>
      <c r="AH145" s="124">
        <f t="shared" si="72"/>
        <v>0</v>
      </c>
      <c r="AI145" s="125">
        <f t="shared" si="47"/>
        <v>0</v>
      </c>
      <c r="AJ145" s="125">
        <v>0</v>
      </c>
      <c r="AK145" s="126">
        <f t="shared" si="48"/>
        <v>0</v>
      </c>
      <c r="AL145" s="22">
        <f t="shared" si="49"/>
        <v>514706.90192764363</v>
      </c>
      <c r="AM145" s="22">
        <f t="shared" si="49"/>
        <v>2269.1818524725127</v>
      </c>
      <c r="AN145" s="22">
        <f t="shared" si="49"/>
        <v>1338.8635273506561</v>
      </c>
      <c r="AO145" s="23">
        <f t="shared" si="49"/>
        <v>3608.0453798231688</v>
      </c>
    </row>
    <row r="146" spans="1:41" x14ac:dyDescent="0.25">
      <c r="A146" s="7">
        <v>124</v>
      </c>
      <c r="B146" s="56">
        <f t="shared" si="50"/>
        <v>162993.90719422145</v>
      </c>
      <c r="C146" s="57">
        <f t="shared" si="51"/>
        <v>606.6911035460239</v>
      </c>
      <c r="D146" s="57">
        <f t="shared" si="52"/>
        <v>169.78531999398066</v>
      </c>
      <c r="E146" s="58">
        <f t="shared" si="38"/>
        <v>776.47642354000459</v>
      </c>
      <c r="F146" s="56">
        <f t="shared" si="53"/>
        <v>185588.08558843221</v>
      </c>
      <c r="G146" s="57">
        <f t="shared" si="54"/>
        <v>490.64007806756013</v>
      </c>
      <c r="H146" s="57">
        <f t="shared" si="55"/>
        <v>686.67591667719921</v>
      </c>
      <c r="I146" s="58">
        <f t="shared" si="39"/>
        <v>1177.3159947447593</v>
      </c>
      <c r="J146" s="56">
        <f t="shared" si="56"/>
        <v>0</v>
      </c>
      <c r="K146" s="57">
        <f t="shared" si="57"/>
        <v>0</v>
      </c>
      <c r="L146" s="57">
        <f t="shared" si="58"/>
        <v>0</v>
      </c>
      <c r="M146" s="58">
        <f t="shared" si="40"/>
        <v>0</v>
      </c>
      <c r="N146" s="56">
        <f t="shared" si="59"/>
        <v>0</v>
      </c>
      <c r="O146" s="57">
        <f t="shared" si="60"/>
        <v>0</v>
      </c>
      <c r="P146" s="57">
        <f t="shared" si="61"/>
        <v>0</v>
      </c>
      <c r="Q146" s="58">
        <f t="shared" si="41"/>
        <v>0</v>
      </c>
      <c r="R146" s="84">
        <f t="shared" si="62"/>
        <v>164128.82017133836</v>
      </c>
      <c r="S146" s="85">
        <f t="shared" si="63"/>
        <v>1179.6687311426599</v>
      </c>
      <c r="T146" s="86">
        <f t="shared" si="42"/>
        <v>477.34131866497574</v>
      </c>
      <c r="U146" s="87">
        <f t="shared" si="64"/>
        <v>1657.0100498076356</v>
      </c>
      <c r="V146" s="84">
        <f t="shared" si="65"/>
        <v>0</v>
      </c>
      <c r="W146" s="85">
        <f t="shared" si="66"/>
        <v>0</v>
      </c>
      <c r="X146" s="86">
        <f t="shared" si="43"/>
        <v>0</v>
      </c>
      <c r="Y146" s="87">
        <f t="shared" si="67"/>
        <v>0</v>
      </c>
      <c r="Z146" s="101">
        <f t="shared" si="68"/>
        <v>0</v>
      </c>
      <c r="AA146" s="85">
        <f t="shared" si="69"/>
        <v>0</v>
      </c>
      <c r="AB146" s="86">
        <f t="shared" si="44"/>
        <v>0</v>
      </c>
      <c r="AC146" s="87">
        <f t="shared" si="70"/>
        <v>0</v>
      </c>
      <c r="AD146" s="132">
        <f t="shared" si="73"/>
        <v>0</v>
      </c>
      <c r="AE146" s="132">
        <f t="shared" si="45"/>
        <v>0</v>
      </c>
      <c r="AF146" s="132">
        <f t="shared" si="71"/>
        <v>0</v>
      </c>
      <c r="AG146" s="133">
        <f t="shared" si="46"/>
        <v>0</v>
      </c>
      <c r="AH146" s="124">
        <f t="shared" si="72"/>
        <v>0</v>
      </c>
      <c r="AI146" s="125">
        <f t="shared" si="47"/>
        <v>0</v>
      </c>
      <c r="AJ146" s="125">
        <v>0</v>
      </c>
      <c r="AK146" s="126">
        <f t="shared" si="48"/>
        <v>0</v>
      </c>
      <c r="AL146" s="22">
        <f t="shared" si="49"/>
        <v>512710.81295399205</v>
      </c>
      <c r="AM146" s="22">
        <f t="shared" si="49"/>
        <v>2276.9999127562442</v>
      </c>
      <c r="AN146" s="22">
        <f t="shared" si="49"/>
        <v>1333.8025553361556</v>
      </c>
      <c r="AO146" s="23">
        <f t="shared" si="49"/>
        <v>3610.8024680923995</v>
      </c>
    </row>
    <row r="147" spans="1:41" x14ac:dyDescent="0.25">
      <c r="A147" s="7">
        <v>125</v>
      </c>
      <c r="B147" s="56">
        <f t="shared" si="50"/>
        <v>162387.21609067541</v>
      </c>
      <c r="C147" s="57">
        <f t="shared" si="51"/>
        <v>607.32307344555102</v>
      </c>
      <c r="D147" s="57">
        <f t="shared" si="52"/>
        <v>169.15335009445354</v>
      </c>
      <c r="E147" s="58">
        <f t="shared" si="38"/>
        <v>776.47642354000459</v>
      </c>
      <c r="F147" s="56">
        <f t="shared" si="53"/>
        <v>185097.44551036466</v>
      </c>
      <c r="G147" s="57">
        <f t="shared" si="54"/>
        <v>492.45544635641011</v>
      </c>
      <c r="H147" s="57">
        <f t="shared" si="55"/>
        <v>684.86054838834923</v>
      </c>
      <c r="I147" s="58">
        <f t="shared" si="39"/>
        <v>1177.3159947447593</v>
      </c>
      <c r="J147" s="56">
        <f t="shared" si="56"/>
        <v>0</v>
      </c>
      <c r="K147" s="57">
        <f t="shared" si="57"/>
        <v>0</v>
      </c>
      <c r="L147" s="57">
        <f t="shared" si="58"/>
        <v>0</v>
      </c>
      <c r="M147" s="58">
        <f t="shared" si="40"/>
        <v>0</v>
      </c>
      <c r="N147" s="56">
        <f t="shared" si="59"/>
        <v>0</v>
      </c>
      <c r="O147" s="57">
        <f t="shared" si="60"/>
        <v>0</v>
      </c>
      <c r="P147" s="57">
        <f t="shared" si="61"/>
        <v>0</v>
      </c>
      <c r="Q147" s="58">
        <f t="shared" si="41"/>
        <v>0</v>
      </c>
      <c r="R147" s="84">
        <f t="shared" si="62"/>
        <v>163220.7333592627</v>
      </c>
      <c r="S147" s="85">
        <f t="shared" si="63"/>
        <v>1185.0714337041261</v>
      </c>
      <c r="T147" s="86">
        <f t="shared" si="42"/>
        <v>474.70029951985572</v>
      </c>
      <c r="U147" s="87">
        <f t="shared" si="64"/>
        <v>1659.7717332239818</v>
      </c>
      <c r="V147" s="84">
        <f t="shared" si="65"/>
        <v>0</v>
      </c>
      <c r="W147" s="85">
        <f t="shared" si="66"/>
        <v>0</v>
      </c>
      <c r="X147" s="86">
        <f t="shared" si="43"/>
        <v>0</v>
      </c>
      <c r="Y147" s="87">
        <f t="shared" si="67"/>
        <v>0</v>
      </c>
      <c r="Z147" s="101">
        <f t="shared" si="68"/>
        <v>0</v>
      </c>
      <c r="AA147" s="85">
        <f t="shared" si="69"/>
        <v>0</v>
      </c>
      <c r="AB147" s="86">
        <f t="shared" si="44"/>
        <v>0</v>
      </c>
      <c r="AC147" s="87">
        <f t="shared" si="70"/>
        <v>0</v>
      </c>
      <c r="AD147" s="132">
        <f t="shared" si="73"/>
        <v>0</v>
      </c>
      <c r="AE147" s="132">
        <f t="shared" si="45"/>
        <v>0</v>
      </c>
      <c r="AF147" s="132">
        <f t="shared" si="71"/>
        <v>0</v>
      </c>
      <c r="AG147" s="133">
        <f t="shared" si="46"/>
        <v>0</v>
      </c>
      <c r="AH147" s="124">
        <f t="shared" si="72"/>
        <v>0</v>
      </c>
      <c r="AI147" s="125">
        <f t="shared" si="47"/>
        <v>0</v>
      </c>
      <c r="AJ147" s="125">
        <v>0</v>
      </c>
      <c r="AK147" s="126">
        <f t="shared" si="48"/>
        <v>0</v>
      </c>
      <c r="AL147" s="22">
        <f t="shared" si="49"/>
        <v>510705.39496030274</v>
      </c>
      <c r="AM147" s="22">
        <f t="shared" si="49"/>
        <v>2284.8499535060873</v>
      </c>
      <c r="AN147" s="22">
        <f t="shared" si="49"/>
        <v>1328.7141980026586</v>
      </c>
      <c r="AO147" s="23">
        <f t="shared" si="49"/>
        <v>3613.5641515087455</v>
      </c>
    </row>
    <row r="148" spans="1:41" x14ac:dyDescent="0.25">
      <c r="A148" s="7">
        <v>126</v>
      </c>
      <c r="B148" s="56">
        <f t="shared" si="50"/>
        <v>161779.89301722986</v>
      </c>
      <c r="C148" s="57">
        <f t="shared" si="51"/>
        <v>607.9557016470568</v>
      </c>
      <c r="D148" s="57">
        <f t="shared" si="52"/>
        <v>168.52072189294776</v>
      </c>
      <c r="E148" s="58">
        <f t="shared" si="38"/>
        <v>776.47642354000459</v>
      </c>
      <c r="F148" s="56">
        <f t="shared" si="53"/>
        <v>184604.99006400825</v>
      </c>
      <c r="G148" s="57">
        <f t="shared" si="54"/>
        <v>494.27753150792876</v>
      </c>
      <c r="H148" s="57">
        <f t="shared" si="55"/>
        <v>683.03846323683058</v>
      </c>
      <c r="I148" s="58">
        <f t="shared" si="39"/>
        <v>1177.3159947447593</v>
      </c>
      <c r="J148" s="56">
        <f t="shared" si="56"/>
        <v>0</v>
      </c>
      <c r="K148" s="57">
        <f t="shared" si="57"/>
        <v>0</v>
      </c>
      <c r="L148" s="57">
        <f t="shared" si="58"/>
        <v>0</v>
      </c>
      <c r="M148" s="58">
        <f t="shared" si="40"/>
        <v>0</v>
      </c>
      <c r="N148" s="56">
        <f t="shared" si="59"/>
        <v>0</v>
      </c>
      <c r="O148" s="57">
        <f t="shared" si="60"/>
        <v>0</v>
      </c>
      <c r="P148" s="57">
        <f t="shared" si="61"/>
        <v>0</v>
      </c>
      <c r="Q148" s="58">
        <f t="shared" si="41"/>
        <v>0</v>
      </c>
      <c r="R148" s="84">
        <f t="shared" si="62"/>
        <v>162305.72136210118</v>
      </c>
      <c r="S148" s="85">
        <f t="shared" si="63"/>
        <v>1190.4988798179108</v>
      </c>
      <c r="T148" s="86">
        <f t="shared" si="42"/>
        <v>472.03913962811095</v>
      </c>
      <c r="U148" s="87">
        <f t="shared" si="64"/>
        <v>1662.5380194460217</v>
      </c>
      <c r="V148" s="84">
        <f t="shared" si="65"/>
        <v>0</v>
      </c>
      <c r="W148" s="85">
        <f t="shared" si="66"/>
        <v>0</v>
      </c>
      <c r="X148" s="86">
        <f t="shared" si="43"/>
        <v>0</v>
      </c>
      <c r="Y148" s="87">
        <f t="shared" si="67"/>
        <v>0</v>
      </c>
      <c r="Z148" s="101">
        <f t="shared" si="68"/>
        <v>0</v>
      </c>
      <c r="AA148" s="85">
        <f t="shared" si="69"/>
        <v>0</v>
      </c>
      <c r="AB148" s="86">
        <f t="shared" si="44"/>
        <v>0</v>
      </c>
      <c r="AC148" s="87">
        <f t="shared" si="70"/>
        <v>0</v>
      </c>
      <c r="AD148" s="132">
        <f t="shared" si="73"/>
        <v>0</v>
      </c>
      <c r="AE148" s="132">
        <f t="shared" si="45"/>
        <v>0</v>
      </c>
      <c r="AF148" s="132">
        <f t="shared" si="71"/>
        <v>0</v>
      </c>
      <c r="AG148" s="133">
        <f t="shared" si="46"/>
        <v>0</v>
      </c>
      <c r="AH148" s="124">
        <f t="shared" si="72"/>
        <v>0</v>
      </c>
      <c r="AI148" s="125">
        <f t="shared" si="47"/>
        <v>0</v>
      </c>
      <c r="AJ148" s="125">
        <v>0</v>
      </c>
      <c r="AK148" s="126">
        <f t="shared" si="48"/>
        <v>0</v>
      </c>
      <c r="AL148" s="22">
        <f t="shared" si="49"/>
        <v>508690.60444333928</v>
      </c>
      <c r="AM148" s="22">
        <f t="shared" si="49"/>
        <v>2292.7321129728962</v>
      </c>
      <c r="AN148" s="22">
        <f t="shared" si="49"/>
        <v>1323.5983247578893</v>
      </c>
      <c r="AO148" s="23">
        <f t="shared" si="49"/>
        <v>3616.3304377307859</v>
      </c>
    </row>
    <row r="149" spans="1:41" x14ac:dyDescent="0.25">
      <c r="A149" s="7">
        <v>127</v>
      </c>
      <c r="B149" s="56">
        <f t="shared" si="50"/>
        <v>161171.93731558279</v>
      </c>
      <c r="C149" s="57">
        <f t="shared" si="51"/>
        <v>608.58898883627251</v>
      </c>
      <c r="D149" s="57">
        <f t="shared" si="52"/>
        <v>167.88743470373208</v>
      </c>
      <c r="E149" s="58">
        <f t="shared" si="38"/>
        <v>776.47642354000459</v>
      </c>
      <c r="F149" s="56">
        <f t="shared" si="53"/>
        <v>184110.71253250033</v>
      </c>
      <c r="G149" s="57">
        <f t="shared" si="54"/>
        <v>496.10635837450809</v>
      </c>
      <c r="H149" s="57">
        <f t="shared" si="55"/>
        <v>681.20963637025125</v>
      </c>
      <c r="I149" s="58">
        <f t="shared" si="39"/>
        <v>1177.3159947447593</v>
      </c>
      <c r="J149" s="56">
        <f t="shared" si="56"/>
        <v>0</v>
      </c>
      <c r="K149" s="57">
        <f t="shared" si="57"/>
        <v>0</v>
      </c>
      <c r="L149" s="57">
        <f t="shared" si="58"/>
        <v>0</v>
      </c>
      <c r="M149" s="58">
        <f t="shared" si="40"/>
        <v>0</v>
      </c>
      <c r="N149" s="56">
        <f t="shared" si="59"/>
        <v>0</v>
      </c>
      <c r="O149" s="57">
        <f t="shared" si="60"/>
        <v>0</v>
      </c>
      <c r="P149" s="57">
        <f t="shared" si="61"/>
        <v>0</v>
      </c>
      <c r="Q149" s="58">
        <f t="shared" si="41"/>
        <v>0</v>
      </c>
      <c r="R149" s="84">
        <f t="shared" si="62"/>
        <v>161383.74785308709</v>
      </c>
      <c r="S149" s="85">
        <f t="shared" si="63"/>
        <v>1195.9511828057034</v>
      </c>
      <c r="T149" s="86">
        <f t="shared" si="42"/>
        <v>469.357733339395</v>
      </c>
      <c r="U149" s="87">
        <f t="shared" si="64"/>
        <v>1665.3089161450985</v>
      </c>
      <c r="V149" s="84">
        <f t="shared" si="65"/>
        <v>0</v>
      </c>
      <c r="W149" s="85">
        <f t="shared" si="66"/>
        <v>0</v>
      </c>
      <c r="X149" s="86">
        <f t="shared" si="43"/>
        <v>0</v>
      </c>
      <c r="Y149" s="87">
        <f t="shared" si="67"/>
        <v>0</v>
      </c>
      <c r="Z149" s="101">
        <f t="shared" si="68"/>
        <v>0</v>
      </c>
      <c r="AA149" s="85">
        <f t="shared" si="69"/>
        <v>0</v>
      </c>
      <c r="AB149" s="86">
        <f t="shared" si="44"/>
        <v>0</v>
      </c>
      <c r="AC149" s="87">
        <f t="shared" si="70"/>
        <v>0</v>
      </c>
      <c r="AD149" s="132">
        <f t="shared" si="73"/>
        <v>0</v>
      </c>
      <c r="AE149" s="132">
        <f t="shared" si="45"/>
        <v>0</v>
      </c>
      <c r="AF149" s="132">
        <f t="shared" si="71"/>
        <v>0</v>
      </c>
      <c r="AG149" s="133">
        <f t="shared" si="46"/>
        <v>0</v>
      </c>
      <c r="AH149" s="124">
        <f t="shared" si="72"/>
        <v>0</v>
      </c>
      <c r="AI149" s="125">
        <f t="shared" si="47"/>
        <v>0</v>
      </c>
      <c r="AJ149" s="125">
        <v>0</v>
      </c>
      <c r="AK149" s="126">
        <f t="shared" si="48"/>
        <v>0</v>
      </c>
      <c r="AL149" s="22">
        <f t="shared" si="49"/>
        <v>506666.39770117024</v>
      </c>
      <c r="AM149" s="22">
        <f t="shared" si="49"/>
        <v>2300.6465300164841</v>
      </c>
      <c r="AN149" s="22">
        <f t="shared" si="49"/>
        <v>1318.4548044133783</v>
      </c>
      <c r="AO149" s="23">
        <f t="shared" si="49"/>
        <v>3619.1013344298626</v>
      </c>
    </row>
    <row r="150" spans="1:41" x14ac:dyDescent="0.25">
      <c r="A150" s="7">
        <v>128</v>
      </c>
      <c r="B150" s="56">
        <f t="shared" si="50"/>
        <v>160563.34832674652</v>
      </c>
      <c r="C150" s="57">
        <f t="shared" si="51"/>
        <v>609.22293569964359</v>
      </c>
      <c r="D150" s="57">
        <f t="shared" si="52"/>
        <v>167.25348784036095</v>
      </c>
      <c r="E150" s="58">
        <f t="shared" si="38"/>
        <v>776.47642354000459</v>
      </c>
      <c r="F150" s="56">
        <f t="shared" si="53"/>
        <v>183614.60617412583</v>
      </c>
      <c r="G150" s="57">
        <f t="shared" si="54"/>
        <v>497.94195190049368</v>
      </c>
      <c r="H150" s="57">
        <f t="shared" si="55"/>
        <v>679.37404284426566</v>
      </c>
      <c r="I150" s="58">
        <f t="shared" si="39"/>
        <v>1177.3159947447593</v>
      </c>
      <c r="J150" s="56">
        <f t="shared" si="56"/>
        <v>0</v>
      </c>
      <c r="K150" s="57">
        <f t="shared" si="57"/>
        <v>0</v>
      </c>
      <c r="L150" s="57">
        <f t="shared" si="58"/>
        <v>0</v>
      </c>
      <c r="M150" s="58">
        <f t="shared" si="40"/>
        <v>0</v>
      </c>
      <c r="N150" s="56">
        <f t="shared" si="59"/>
        <v>0</v>
      </c>
      <c r="O150" s="57">
        <f t="shared" si="60"/>
        <v>0</v>
      </c>
      <c r="P150" s="57">
        <f t="shared" si="61"/>
        <v>0</v>
      </c>
      <c r="Q150" s="58">
        <f t="shared" si="41"/>
        <v>0</v>
      </c>
      <c r="R150" s="84">
        <f t="shared" si="62"/>
        <v>160454.77633139852</v>
      </c>
      <c r="S150" s="85">
        <f t="shared" si="63"/>
        <v>1201.4284565081896</v>
      </c>
      <c r="T150" s="86">
        <f t="shared" si="42"/>
        <v>466.65597449715074</v>
      </c>
      <c r="U150" s="87">
        <f t="shared" si="64"/>
        <v>1668.0844310053403</v>
      </c>
      <c r="V150" s="84">
        <f t="shared" si="65"/>
        <v>0</v>
      </c>
      <c r="W150" s="85">
        <f t="shared" si="66"/>
        <v>0</v>
      </c>
      <c r="X150" s="86">
        <f t="shared" si="43"/>
        <v>0</v>
      </c>
      <c r="Y150" s="87">
        <f t="shared" si="67"/>
        <v>0</v>
      </c>
      <c r="Z150" s="101">
        <f t="shared" si="68"/>
        <v>0</v>
      </c>
      <c r="AA150" s="85">
        <f t="shared" si="69"/>
        <v>0</v>
      </c>
      <c r="AB150" s="86">
        <f t="shared" si="44"/>
        <v>0</v>
      </c>
      <c r="AC150" s="87">
        <f t="shared" si="70"/>
        <v>0</v>
      </c>
      <c r="AD150" s="132">
        <f t="shared" si="73"/>
        <v>0</v>
      </c>
      <c r="AE150" s="132">
        <f t="shared" si="45"/>
        <v>0</v>
      </c>
      <c r="AF150" s="132">
        <f t="shared" si="71"/>
        <v>0</v>
      </c>
      <c r="AG150" s="133">
        <f t="shared" si="46"/>
        <v>0</v>
      </c>
      <c r="AH150" s="124">
        <f t="shared" si="72"/>
        <v>0</v>
      </c>
      <c r="AI150" s="125">
        <f t="shared" si="47"/>
        <v>0</v>
      </c>
      <c r="AJ150" s="125">
        <v>0</v>
      </c>
      <c r="AK150" s="126">
        <f t="shared" si="48"/>
        <v>0</v>
      </c>
      <c r="AL150" s="22">
        <f t="shared" si="49"/>
        <v>504632.73083227087</v>
      </c>
      <c r="AM150" s="22">
        <f t="shared" si="49"/>
        <v>2308.5933441083271</v>
      </c>
      <c r="AN150" s="22">
        <f t="shared" si="49"/>
        <v>1313.2835051817774</v>
      </c>
      <c r="AO150" s="23">
        <f t="shared" si="49"/>
        <v>3621.8768492901045</v>
      </c>
    </row>
    <row r="151" spans="1:41" x14ac:dyDescent="0.25">
      <c r="A151" s="7">
        <v>129</v>
      </c>
      <c r="B151" s="56">
        <f t="shared" si="50"/>
        <v>159954.12539104687</v>
      </c>
      <c r="C151" s="57">
        <f t="shared" si="51"/>
        <v>609.8575429243308</v>
      </c>
      <c r="D151" s="57">
        <f t="shared" si="52"/>
        <v>166.61888061567382</v>
      </c>
      <c r="E151" s="58">
        <f t="shared" si="38"/>
        <v>776.47642354000459</v>
      </c>
      <c r="F151" s="56">
        <f t="shared" si="53"/>
        <v>183116.66422222534</v>
      </c>
      <c r="G151" s="57">
        <f t="shared" si="54"/>
        <v>499.78433712252559</v>
      </c>
      <c r="H151" s="57">
        <f t="shared" si="55"/>
        <v>677.53165762223375</v>
      </c>
      <c r="I151" s="58">
        <f t="shared" si="39"/>
        <v>1177.3159947447593</v>
      </c>
      <c r="J151" s="56">
        <f t="shared" si="56"/>
        <v>0</v>
      </c>
      <c r="K151" s="57">
        <f t="shared" si="57"/>
        <v>0</v>
      </c>
      <c r="L151" s="57">
        <f t="shared" si="58"/>
        <v>0</v>
      </c>
      <c r="M151" s="58">
        <f t="shared" si="40"/>
        <v>0</v>
      </c>
      <c r="N151" s="56">
        <f t="shared" si="59"/>
        <v>0</v>
      </c>
      <c r="O151" s="57">
        <f t="shared" si="60"/>
        <v>0</v>
      </c>
      <c r="P151" s="57">
        <f t="shared" si="61"/>
        <v>0</v>
      </c>
      <c r="Q151" s="58">
        <f t="shared" si="41"/>
        <v>0</v>
      </c>
      <c r="R151" s="84">
        <f t="shared" si="62"/>
        <v>159518.7701213485</v>
      </c>
      <c r="S151" s="85">
        <f t="shared" si="63"/>
        <v>1206.9308152874275</v>
      </c>
      <c r="T151" s="86">
        <f t="shared" si="42"/>
        <v>463.93375643625524</v>
      </c>
      <c r="U151" s="87">
        <f t="shared" si="64"/>
        <v>1670.8645717236827</v>
      </c>
      <c r="V151" s="84">
        <f t="shared" si="65"/>
        <v>0</v>
      </c>
      <c r="W151" s="85">
        <f t="shared" si="66"/>
        <v>0</v>
      </c>
      <c r="X151" s="86">
        <f t="shared" si="43"/>
        <v>0</v>
      </c>
      <c r="Y151" s="87">
        <f t="shared" si="67"/>
        <v>0</v>
      </c>
      <c r="Z151" s="101">
        <f t="shared" si="68"/>
        <v>0</v>
      </c>
      <c r="AA151" s="85">
        <f t="shared" si="69"/>
        <v>0</v>
      </c>
      <c r="AB151" s="86">
        <f t="shared" si="44"/>
        <v>0</v>
      </c>
      <c r="AC151" s="87">
        <f t="shared" si="70"/>
        <v>0</v>
      </c>
      <c r="AD151" s="132">
        <f t="shared" si="73"/>
        <v>0</v>
      </c>
      <c r="AE151" s="132">
        <f t="shared" si="45"/>
        <v>0</v>
      </c>
      <c r="AF151" s="132">
        <f t="shared" si="71"/>
        <v>0</v>
      </c>
      <c r="AG151" s="133">
        <f t="shared" si="46"/>
        <v>0</v>
      </c>
      <c r="AH151" s="124">
        <f t="shared" si="72"/>
        <v>0</v>
      </c>
      <c r="AI151" s="125">
        <f t="shared" si="47"/>
        <v>0</v>
      </c>
      <c r="AJ151" s="125">
        <v>0</v>
      </c>
      <c r="AK151" s="126">
        <f t="shared" si="48"/>
        <v>0</v>
      </c>
      <c r="AL151" s="22">
        <f t="shared" si="49"/>
        <v>502589.55973462068</v>
      </c>
      <c r="AM151" s="22">
        <f t="shared" si="49"/>
        <v>2316.5726953342837</v>
      </c>
      <c r="AN151" s="22">
        <f t="shared" si="49"/>
        <v>1308.0842946741627</v>
      </c>
      <c r="AO151" s="23">
        <f t="shared" ref="AO151:AO214" si="74">E151+I151+M151+Q151+U151+Y151+AC151+AG151+AK151</f>
        <v>3624.6569900084469</v>
      </c>
    </row>
    <row r="152" spans="1:41" x14ac:dyDescent="0.25">
      <c r="A152" s="7">
        <v>130</v>
      </c>
      <c r="B152" s="56">
        <f t="shared" si="50"/>
        <v>159344.26784812254</v>
      </c>
      <c r="C152" s="57">
        <f t="shared" si="51"/>
        <v>610.49281119821023</v>
      </c>
      <c r="D152" s="57">
        <f t="shared" si="52"/>
        <v>165.98361234179433</v>
      </c>
      <c r="E152" s="58">
        <f t="shared" ref="E152:E215" si="75">IF($A152&gt;C$8,0,C$13)</f>
        <v>776.47642354000459</v>
      </c>
      <c r="F152" s="56">
        <f t="shared" si="53"/>
        <v>182616.87988510283</v>
      </c>
      <c r="G152" s="57">
        <f t="shared" si="54"/>
        <v>501.63353916987887</v>
      </c>
      <c r="H152" s="57">
        <f t="shared" si="55"/>
        <v>675.68245557488046</v>
      </c>
      <c r="I152" s="58">
        <f t="shared" ref="I152:I215" si="76">IF($A152&gt;G$8,0,G$13)</f>
        <v>1177.3159947447593</v>
      </c>
      <c r="J152" s="56">
        <f t="shared" si="56"/>
        <v>0</v>
      </c>
      <c r="K152" s="57">
        <f t="shared" si="57"/>
        <v>0</v>
      </c>
      <c r="L152" s="57">
        <f t="shared" si="58"/>
        <v>0</v>
      </c>
      <c r="M152" s="58">
        <f t="shared" ref="M152:M215" si="77">IF($A152&gt;K$8,0,K$13)</f>
        <v>0</v>
      </c>
      <c r="N152" s="56">
        <f t="shared" si="59"/>
        <v>0</v>
      </c>
      <c r="O152" s="57">
        <f t="shared" si="60"/>
        <v>0</v>
      </c>
      <c r="P152" s="57">
        <f t="shared" si="61"/>
        <v>0</v>
      </c>
      <c r="Q152" s="58">
        <f t="shared" ref="Q152:Q215" si="78">IF($A152&gt;O$8,0,O$13)</f>
        <v>0</v>
      </c>
      <c r="R152" s="84">
        <f t="shared" si="62"/>
        <v>158575.69237157117</v>
      </c>
      <c r="S152" s="85">
        <f t="shared" si="63"/>
        <v>1212.458374029236</v>
      </c>
      <c r="T152" s="86">
        <f t="shared" ref="T152:T215" si="79">R152*S$10</f>
        <v>461.19097198065288</v>
      </c>
      <c r="U152" s="87">
        <f t="shared" si="64"/>
        <v>1673.6493460098889</v>
      </c>
      <c r="V152" s="84">
        <f t="shared" si="65"/>
        <v>0</v>
      </c>
      <c r="W152" s="85">
        <f t="shared" si="66"/>
        <v>0</v>
      </c>
      <c r="X152" s="86">
        <f t="shared" ref="X152:X215" si="80">V152*W$10</f>
        <v>0</v>
      </c>
      <c r="Y152" s="87">
        <f t="shared" si="67"/>
        <v>0</v>
      </c>
      <c r="Z152" s="101">
        <f t="shared" si="68"/>
        <v>0</v>
      </c>
      <c r="AA152" s="85">
        <f t="shared" si="69"/>
        <v>0</v>
      </c>
      <c r="AB152" s="86">
        <f t="shared" ref="AB152:AB215" si="81">Z152*AA$10</f>
        <v>0</v>
      </c>
      <c r="AC152" s="87">
        <f t="shared" si="70"/>
        <v>0</v>
      </c>
      <c r="AD152" s="132">
        <f t="shared" si="73"/>
        <v>0</v>
      </c>
      <c r="AE152" s="132">
        <f t="shared" ref="AE152:AE215" si="82">IF(A152&lt;&gt;AE$8,0,AD152)</f>
        <v>0</v>
      </c>
      <c r="AF152" s="132">
        <f t="shared" si="71"/>
        <v>0</v>
      </c>
      <c r="AG152" s="133">
        <f t="shared" ref="AG152:AG215" si="83">AF152+AE152</f>
        <v>0</v>
      </c>
      <c r="AH152" s="124">
        <f t="shared" si="72"/>
        <v>0</v>
      </c>
      <c r="AI152" s="125">
        <f t="shared" ref="AI152:AI215" si="84">IF($A152=AI$8,$AH152,0)</f>
        <v>0</v>
      </c>
      <c r="AJ152" s="125">
        <v>0</v>
      </c>
      <c r="AK152" s="126">
        <f t="shared" ref="AK152:AK215" si="85">IF(A152=AI$8,AI152,0)</f>
        <v>0</v>
      </c>
      <c r="AL152" s="22">
        <f t="shared" ref="AL152:AO215" si="86">B152+F152+J152+N152+R152+V152+Z152+AD152+AH152</f>
        <v>500536.84010479657</v>
      </c>
      <c r="AM152" s="22">
        <f t="shared" si="86"/>
        <v>2324.5847243973249</v>
      </c>
      <c r="AN152" s="22">
        <f t="shared" si="86"/>
        <v>1302.8570398973277</v>
      </c>
      <c r="AO152" s="23">
        <f t="shared" si="74"/>
        <v>3627.4417642946528</v>
      </c>
    </row>
    <row r="153" spans="1:41" x14ac:dyDescent="0.25">
      <c r="A153" s="7">
        <v>131</v>
      </c>
      <c r="B153" s="56">
        <f t="shared" ref="B153:B216" si="87">B152-C152</f>
        <v>158733.77503692434</v>
      </c>
      <c r="C153" s="57">
        <f t="shared" ref="C153:C216" si="88">E153-D153</f>
        <v>611.1287412098751</v>
      </c>
      <c r="D153" s="57">
        <f t="shared" ref="D153:D216" si="89">C$10*B153</f>
        <v>165.34768233012952</v>
      </c>
      <c r="E153" s="58">
        <f t="shared" si="75"/>
        <v>776.47642354000459</v>
      </c>
      <c r="F153" s="56">
        <f t="shared" ref="F153:F216" si="90">F152-G152</f>
        <v>182115.24634593294</v>
      </c>
      <c r="G153" s="57">
        <f t="shared" ref="G153:G216" si="91">I153-H153</f>
        <v>503.48958326480738</v>
      </c>
      <c r="H153" s="57">
        <f t="shared" ref="H153:H216" si="92">G$10*F153</f>
        <v>673.82641147995196</v>
      </c>
      <c r="I153" s="58">
        <f t="shared" si="76"/>
        <v>1177.3159947447593</v>
      </c>
      <c r="J153" s="56">
        <f t="shared" ref="J153:J216" si="93">J152-K152</f>
        <v>0</v>
      </c>
      <c r="K153" s="57">
        <f t="shared" ref="K153:K216" si="94">M153-L153</f>
        <v>0</v>
      </c>
      <c r="L153" s="57">
        <f t="shared" ref="L153:L216" si="95">K$10*J153</f>
        <v>0</v>
      </c>
      <c r="M153" s="58">
        <f t="shared" si="77"/>
        <v>0</v>
      </c>
      <c r="N153" s="56">
        <f t="shared" ref="N153:N216" si="96">N152-O152</f>
        <v>0</v>
      </c>
      <c r="O153" s="57">
        <f t="shared" ref="O153:O216" si="97">Q153-P153</f>
        <v>0</v>
      </c>
      <c r="P153" s="57">
        <f t="shared" ref="P153:P216" si="98">O$10*N153</f>
        <v>0</v>
      </c>
      <c r="Q153" s="58">
        <f t="shared" si="78"/>
        <v>0</v>
      </c>
      <c r="R153" s="84">
        <f t="shared" ref="R153:R216" si="99">(R152-S152)*(1+S$12)</f>
        <v>157625.50605420451</v>
      </c>
      <c r="S153" s="85">
        <f t="shared" ref="S153:S216" si="100">IF(R153&gt;1,U153-T153,0)</f>
        <v>1218.011248145594</v>
      </c>
      <c r="T153" s="86">
        <f t="shared" si="79"/>
        <v>458.42751344097815</v>
      </c>
      <c r="U153" s="87">
        <f t="shared" ref="U153:U216" si="101">IF(R153&lt;1,0,U152*(1+S$12))</f>
        <v>1676.4387615865721</v>
      </c>
      <c r="V153" s="84">
        <f t="shared" ref="V153:V216" si="102">(V152-W152)*(1+W$12)</f>
        <v>0</v>
      </c>
      <c r="W153" s="85">
        <f t="shared" ref="W153:W216" si="103">IF(V153&gt;1,Y153-X153,0)</f>
        <v>0</v>
      </c>
      <c r="X153" s="86">
        <f t="shared" si="80"/>
        <v>0</v>
      </c>
      <c r="Y153" s="87">
        <f t="shared" ref="Y153:Y216" si="104">IF(V153&lt;1,0,Y152*(1+W$12))</f>
        <v>0</v>
      </c>
      <c r="Z153" s="101">
        <f t="shared" ref="Z153:Z216" si="105">(Z152-AA152)*(1+AA$12)</f>
        <v>0</v>
      </c>
      <c r="AA153" s="85">
        <f t="shared" ref="AA153:AA216" si="106">IF(Z153&gt;1,AC153-AB153,0)</f>
        <v>0</v>
      </c>
      <c r="AB153" s="86">
        <f t="shared" si="81"/>
        <v>0</v>
      </c>
      <c r="AC153" s="87">
        <f t="shared" ref="AC153:AC216" si="107">IF(Z153&lt;1,0,AC152*(1+AA$12))</f>
        <v>0</v>
      </c>
      <c r="AD153" s="132">
        <f t="shared" si="73"/>
        <v>0</v>
      </c>
      <c r="AE153" s="132">
        <f t="shared" si="82"/>
        <v>0</v>
      </c>
      <c r="AF153" s="132">
        <f t="shared" ref="AF153:AF216" si="108">IF(A153&lt;=AE$8,AE$10*AD153,0)</f>
        <v>0</v>
      </c>
      <c r="AG153" s="133">
        <f t="shared" si="83"/>
        <v>0</v>
      </c>
      <c r="AH153" s="124">
        <f t="shared" ref="AH153:AH216" si="109">IF(A153&lt;=AI$8,AH152*(1+AI$10)*(1+AI$12),0)</f>
        <v>0</v>
      </c>
      <c r="AI153" s="125">
        <f t="shared" si="84"/>
        <v>0</v>
      </c>
      <c r="AJ153" s="125">
        <v>0</v>
      </c>
      <c r="AK153" s="126">
        <f t="shared" si="85"/>
        <v>0</v>
      </c>
      <c r="AL153" s="22">
        <f t="shared" si="86"/>
        <v>498474.52743706177</v>
      </c>
      <c r="AM153" s="22">
        <f t="shared" si="86"/>
        <v>2332.6295726202766</v>
      </c>
      <c r="AN153" s="22">
        <f t="shared" si="86"/>
        <v>1297.6016072510597</v>
      </c>
      <c r="AO153" s="23">
        <f t="shared" si="74"/>
        <v>3630.2311798713363</v>
      </c>
    </row>
    <row r="154" spans="1:41" x14ac:dyDescent="0.25">
      <c r="A154" s="7">
        <v>132</v>
      </c>
      <c r="B154" s="56">
        <f t="shared" si="87"/>
        <v>158122.64629571448</v>
      </c>
      <c r="C154" s="57">
        <f t="shared" si="88"/>
        <v>611.76533364863531</v>
      </c>
      <c r="D154" s="57">
        <f t="shared" si="89"/>
        <v>164.71108989136926</v>
      </c>
      <c r="E154" s="58">
        <f t="shared" si="75"/>
        <v>776.47642354000459</v>
      </c>
      <c r="F154" s="56">
        <f t="shared" si="90"/>
        <v>181611.75676266814</v>
      </c>
      <c r="G154" s="57">
        <f t="shared" si="91"/>
        <v>505.35249472288717</v>
      </c>
      <c r="H154" s="57">
        <f t="shared" si="92"/>
        <v>671.96350002187216</v>
      </c>
      <c r="I154" s="58">
        <f t="shared" si="76"/>
        <v>1177.3159947447593</v>
      </c>
      <c r="J154" s="56">
        <f t="shared" si="93"/>
        <v>0</v>
      </c>
      <c r="K154" s="57">
        <f t="shared" si="94"/>
        <v>0</v>
      </c>
      <c r="L154" s="57">
        <f t="shared" si="95"/>
        <v>0</v>
      </c>
      <c r="M154" s="58">
        <f t="shared" si="77"/>
        <v>0</v>
      </c>
      <c r="N154" s="56">
        <f t="shared" si="96"/>
        <v>0</v>
      </c>
      <c r="O154" s="57">
        <f t="shared" si="97"/>
        <v>0</v>
      </c>
      <c r="P154" s="57">
        <f t="shared" si="98"/>
        <v>0</v>
      </c>
      <c r="Q154" s="58">
        <f t="shared" si="78"/>
        <v>0</v>
      </c>
      <c r="R154" s="84">
        <f t="shared" si="99"/>
        <v>156668.17396406902</v>
      </c>
      <c r="S154" s="85">
        <f t="shared" si="100"/>
        <v>1223.5895535770489</v>
      </c>
      <c r="T154" s="86">
        <f t="shared" si="79"/>
        <v>455.64327261216744</v>
      </c>
      <c r="U154" s="87">
        <f t="shared" si="101"/>
        <v>1679.2328261892164</v>
      </c>
      <c r="V154" s="84">
        <f t="shared" si="102"/>
        <v>0</v>
      </c>
      <c r="W154" s="85">
        <f t="shared" si="103"/>
        <v>0</v>
      </c>
      <c r="X154" s="86">
        <f t="shared" si="80"/>
        <v>0</v>
      </c>
      <c r="Y154" s="87">
        <f t="shared" si="104"/>
        <v>0</v>
      </c>
      <c r="Z154" s="101">
        <f t="shared" si="105"/>
        <v>0</v>
      </c>
      <c r="AA154" s="85">
        <f t="shared" si="106"/>
        <v>0</v>
      </c>
      <c r="AB154" s="86">
        <f t="shared" si="81"/>
        <v>0</v>
      </c>
      <c r="AC154" s="87">
        <f t="shared" si="107"/>
        <v>0</v>
      </c>
      <c r="AD154" s="132">
        <f t="shared" ref="AD154:AD217" si="110">IF(A154&lt;=AE$8,(1+AE$12)*AD153,0)</f>
        <v>0</v>
      </c>
      <c r="AE154" s="132">
        <f t="shared" si="82"/>
        <v>0</v>
      </c>
      <c r="AF154" s="132">
        <f t="shared" si="108"/>
        <v>0</v>
      </c>
      <c r="AG154" s="133">
        <f t="shared" si="83"/>
        <v>0</v>
      </c>
      <c r="AH154" s="124">
        <f t="shared" si="109"/>
        <v>0</v>
      </c>
      <c r="AI154" s="125">
        <f t="shared" si="84"/>
        <v>0</v>
      </c>
      <c r="AJ154" s="125">
        <v>0</v>
      </c>
      <c r="AK154" s="126">
        <f t="shared" si="85"/>
        <v>0</v>
      </c>
      <c r="AL154" s="22">
        <f t="shared" si="86"/>
        <v>496402.57702245167</v>
      </c>
      <c r="AM154" s="22">
        <f t="shared" si="86"/>
        <v>2340.7073819485713</v>
      </c>
      <c r="AN154" s="22">
        <f t="shared" si="86"/>
        <v>1292.3178625254088</v>
      </c>
      <c r="AO154" s="23">
        <f t="shared" si="74"/>
        <v>3633.0252444739804</v>
      </c>
    </row>
    <row r="155" spans="1:41" x14ac:dyDescent="0.25">
      <c r="A155" s="7">
        <v>133</v>
      </c>
      <c r="B155" s="56">
        <f t="shared" si="87"/>
        <v>157510.88096206586</v>
      </c>
      <c r="C155" s="57">
        <f t="shared" si="88"/>
        <v>612.40258920451936</v>
      </c>
      <c r="D155" s="57">
        <f t="shared" si="89"/>
        <v>164.07383433548526</v>
      </c>
      <c r="E155" s="58">
        <f t="shared" si="75"/>
        <v>776.47642354000459</v>
      </c>
      <c r="F155" s="56">
        <f t="shared" si="90"/>
        <v>181106.40426794524</v>
      </c>
      <c r="G155" s="57">
        <f t="shared" si="91"/>
        <v>507.22229895336193</v>
      </c>
      <c r="H155" s="57">
        <f t="shared" si="92"/>
        <v>670.09369579139741</v>
      </c>
      <c r="I155" s="58">
        <f t="shared" si="76"/>
        <v>1177.3159947447593</v>
      </c>
      <c r="J155" s="56">
        <f t="shared" si="93"/>
        <v>0</v>
      </c>
      <c r="K155" s="57">
        <f t="shared" si="94"/>
        <v>0</v>
      </c>
      <c r="L155" s="57">
        <f t="shared" si="95"/>
        <v>0</v>
      </c>
      <c r="M155" s="58">
        <f t="shared" si="77"/>
        <v>0</v>
      </c>
      <c r="N155" s="56">
        <f t="shared" si="96"/>
        <v>0</v>
      </c>
      <c r="O155" s="57">
        <f t="shared" si="97"/>
        <v>0</v>
      </c>
      <c r="P155" s="57">
        <f t="shared" si="98"/>
        <v>0</v>
      </c>
      <c r="Q155" s="58">
        <f t="shared" si="78"/>
        <v>0</v>
      </c>
      <c r="R155" s="84">
        <f t="shared" si="99"/>
        <v>155703.6587178428</v>
      </c>
      <c r="S155" s="85">
        <f t="shared" si="100"/>
        <v>1229.193406795139</v>
      </c>
      <c r="T155" s="86">
        <f t="shared" si="79"/>
        <v>452.8381407710595</v>
      </c>
      <c r="U155" s="87">
        <f t="shared" si="101"/>
        <v>1682.0315475661985</v>
      </c>
      <c r="V155" s="84">
        <f t="shared" si="102"/>
        <v>0</v>
      </c>
      <c r="W155" s="85">
        <f t="shared" si="103"/>
        <v>0</v>
      </c>
      <c r="X155" s="86">
        <f t="shared" si="80"/>
        <v>0</v>
      </c>
      <c r="Y155" s="87">
        <f t="shared" si="104"/>
        <v>0</v>
      </c>
      <c r="Z155" s="101">
        <f t="shared" si="105"/>
        <v>0</v>
      </c>
      <c r="AA155" s="85">
        <f t="shared" si="106"/>
        <v>0</v>
      </c>
      <c r="AB155" s="86">
        <f t="shared" si="81"/>
        <v>0</v>
      </c>
      <c r="AC155" s="87">
        <f t="shared" si="107"/>
        <v>0</v>
      </c>
      <c r="AD155" s="132">
        <f t="shared" si="110"/>
        <v>0</v>
      </c>
      <c r="AE155" s="132">
        <f t="shared" si="82"/>
        <v>0</v>
      </c>
      <c r="AF155" s="132">
        <f t="shared" si="108"/>
        <v>0</v>
      </c>
      <c r="AG155" s="133">
        <f t="shared" si="83"/>
        <v>0</v>
      </c>
      <c r="AH155" s="124">
        <f t="shared" si="109"/>
        <v>0</v>
      </c>
      <c r="AI155" s="125">
        <f t="shared" si="84"/>
        <v>0</v>
      </c>
      <c r="AJ155" s="125">
        <v>0</v>
      </c>
      <c r="AK155" s="126">
        <f t="shared" si="85"/>
        <v>0</v>
      </c>
      <c r="AL155" s="22">
        <f t="shared" si="86"/>
        <v>494320.94394785387</v>
      </c>
      <c r="AM155" s="22">
        <f t="shared" si="86"/>
        <v>2348.8182949530201</v>
      </c>
      <c r="AN155" s="22">
        <f t="shared" si="86"/>
        <v>1287.0056708979421</v>
      </c>
      <c r="AO155" s="23">
        <f t="shared" si="74"/>
        <v>3635.8239658509624</v>
      </c>
    </row>
    <row r="156" spans="1:41" x14ac:dyDescent="0.25">
      <c r="A156" s="7">
        <v>134</v>
      </c>
      <c r="B156" s="56">
        <f t="shared" si="87"/>
        <v>156898.47837286134</v>
      </c>
      <c r="C156" s="57">
        <f t="shared" si="88"/>
        <v>613.04050856827405</v>
      </c>
      <c r="D156" s="57">
        <f t="shared" si="89"/>
        <v>163.43591497173057</v>
      </c>
      <c r="E156" s="58">
        <f t="shared" si="75"/>
        <v>776.47642354000459</v>
      </c>
      <c r="F156" s="56">
        <f t="shared" si="90"/>
        <v>180599.18196899188</v>
      </c>
      <c r="G156" s="57">
        <f t="shared" si="91"/>
        <v>509.09902145948934</v>
      </c>
      <c r="H156" s="57">
        <f t="shared" si="92"/>
        <v>668.21697328527</v>
      </c>
      <c r="I156" s="58">
        <f t="shared" si="76"/>
        <v>1177.3159947447593</v>
      </c>
      <c r="J156" s="56">
        <f t="shared" si="93"/>
        <v>0</v>
      </c>
      <c r="K156" s="57">
        <f t="shared" si="94"/>
        <v>0</v>
      </c>
      <c r="L156" s="57">
        <f t="shared" si="95"/>
        <v>0</v>
      </c>
      <c r="M156" s="58">
        <f t="shared" si="77"/>
        <v>0</v>
      </c>
      <c r="N156" s="56">
        <f t="shared" si="96"/>
        <v>0</v>
      </c>
      <c r="O156" s="57">
        <f t="shared" si="97"/>
        <v>0</v>
      </c>
      <c r="P156" s="57">
        <f t="shared" si="98"/>
        <v>0</v>
      </c>
      <c r="Q156" s="58">
        <f t="shared" si="78"/>
        <v>0</v>
      </c>
      <c r="R156" s="84">
        <f t="shared" si="99"/>
        <v>154731.92275323273</v>
      </c>
      <c r="S156" s="85">
        <f t="shared" si="100"/>
        <v>1234.8229248048235</v>
      </c>
      <c r="T156" s="86">
        <f t="shared" si="79"/>
        <v>450.01200867398524</v>
      </c>
      <c r="U156" s="87">
        <f t="shared" si="101"/>
        <v>1684.8349334788088</v>
      </c>
      <c r="V156" s="84">
        <f t="shared" si="102"/>
        <v>0</v>
      </c>
      <c r="W156" s="85">
        <f t="shared" si="103"/>
        <v>0</v>
      </c>
      <c r="X156" s="86">
        <f t="shared" si="80"/>
        <v>0</v>
      </c>
      <c r="Y156" s="87">
        <f t="shared" si="104"/>
        <v>0</v>
      </c>
      <c r="Z156" s="101">
        <f t="shared" si="105"/>
        <v>0</v>
      </c>
      <c r="AA156" s="85">
        <f t="shared" si="106"/>
        <v>0</v>
      </c>
      <c r="AB156" s="86">
        <f t="shared" si="81"/>
        <v>0</v>
      </c>
      <c r="AC156" s="87">
        <f t="shared" si="107"/>
        <v>0</v>
      </c>
      <c r="AD156" s="132">
        <f t="shared" si="110"/>
        <v>0</v>
      </c>
      <c r="AE156" s="132">
        <f t="shared" si="82"/>
        <v>0</v>
      </c>
      <c r="AF156" s="132">
        <f t="shared" si="108"/>
        <v>0</v>
      </c>
      <c r="AG156" s="133">
        <f t="shared" si="83"/>
        <v>0</v>
      </c>
      <c r="AH156" s="124">
        <f t="shared" si="109"/>
        <v>0</v>
      </c>
      <c r="AI156" s="125">
        <f t="shared" si="84"/>
        <v>0</v>
      </c>
      <c r="AJ156" s="125">
        <v>0</v>
      </c>
      <c r="AK156" s="126">
        <f t="shared" si="85"/>
        <v>0</v>
      </c>
      <c r="AL156" s="22">
        <f t="shared" si="86"/>
        <v>492229.58309508592</v>
      </c>
      <c r="AM156" s="22">
        <f t="shared" si="86"/>
        <v>2356.9624548325869</v>
      </c>
      <c r="AN156" s="22">
        <f t="shared" si="86"/>
        <v>1281.6648969309858</v>
      </c>
      <c r="AO156" s="23">
        <f t="shared" si="74"/>
        <v>3638.6273517635727</v>
      </c>
    </row>
    <row r="157" spans="1:41" x14ac:dyDescent="0.25">
      <c r="A157" s="7">
        <v>135</v>
      </c>
      <c r="B157" s="56">
        <f t="shared" si="87"/>
        <v>156285.43786429305</v>
      </c>
      <c r="C157" s="57">
        <f t="shared" si="88"/>
        <v>613.67909243136603</v>
      </c>
      <c r="D157" s="57">
        <f t="shared" si="89"/>
        <v>162.79733110863859</v>
      </c>
      <c r="E157" s="58">
        <f t="shared" si="75"/>
        <v>776.47642354000459</v>
      </c>
      <c r="F157" s="56">
        <f t="shared" si="90"/>
        <v>180090.08294753238</v>
      </c>
      <c r="G157" s="57">
        <f t="shared" si="91"/>
        <v>510.98268783888943</v>
      </c>
      <c r="H157" s="57">
        <f t="shared" si="92"/>
        <v>666.3333069058699</v>
      </c>
      <c r="I157" s="58">
        <f t="shared" si="76"/>
        <v>1177.3159947447593</v>
      </c>
      <c r="J157" s="56">
        <f t="shared" si="93"/>
        <v>0</v>
      </c>
      <c r="K157" s="57">
        <f t="shared" si="94"/>
        <v>0</v>
      </c>
      <c r="L157" s="57">
        <f t="shared" si="95"/>
        <v>0</v>
      </c>
      <c r="M157" s="58">
        <f t="shared" si="77"/>
        <v>0</v>
      </c>
      <c r="N157" s="56">
        <f t="shared" si="96"/>
        <v>0</v>
      </c>
      <c r="O157" s="57">
        <f t="shared" si="97"/>
        <v>0</v>
      </c>
      <c r="P157" s="57">
        <f t="shared" si="98"/>
        <v>0</v>
      </c>
      <c r="Q157" s="58">
        <f t="shared" si="78"/>
        <v>0</v>
      </c>
      <c r="R157" s="84">
        <f t="shared" si="99"/>
        <v>153752.92832814198</v>
      </c>
      <c r="S157" s="85">
        <f t="shared" si="100"/>
        <v>1240.4782251469273</v>
      </c>
      <c r="T157" s="86">
        <f t="shared" si="79"/>
        <v>447.16476655434627</v>
      </c>
      <c r="U157" s="87">
        <f t="shared" si="101"/>
        <v>1687.6429917012736</v>
      </c>
      <c r="V157" s="84">
        <f t="shared" si="102"/>
        <v>0</v>
      </c>
      <c r="W157" s="85">
        <f t="shared" si="103"/>
        <v>0</v>
      </c>
      <c r="X157" s="86">
        <f t="shared" si="80"/>
        <v>0</v>
      </c>
      <c r="Y157" s="87">
        <f t="shared" si="104"/>
        <v>0</v>
      </c>
      <c r="Z157" s="101">
        <f t="shared" si="105"/>
        <v>0</v>
      </c>
      <c r="AA157" s="85">
        <f t="shared" si="106"/>
        <v>0</v>
      </c>
      <c r="AB157" s="86">
        <f t="shared" si="81"/>
        <v>0</v>
      </c>
      <c r="AC157" s="87">
        <f t="shared" si="107"/>
        <v>0</v>
      </c>
      <c r="AD157" s="132">
        <f t="shared" si="110"/>
        <v>0</v>
      </c>
      <c r="AE157" s="132">
        <f t="shared" si="82"/>
        <v>0</v>
      </c>
      <c r="AF157" s="132">
        <f t="shared" si="108"/>
        <v>0</v>
      </c>
      <c r="AG157" s="133">
        <f t="shared" si="83"/>
        <v>0</v>
      </c>
      <c r="AH157" s="124">
        <f t="shared" si="109"/>
        <v>0</v>
      </c>
      <c r="AI157" s="125">
        <f t="shared" si="84"/>
        <v>0</v>
      </c>
      <c r="AJ157" s="125">
        <v>0</v>
      </c>
      <c r="AK157" s="126">
        <f t="shared" si="85"/>
        <v>0</v>
      </c>
      <c r="AL157" s="22">
        <f t="shared" si="86"/>
        <v>490128.44913996739</v>
      </c>
      <c r="AM157" s="22">
        <f t="shared" si="86"/>
        <v>2365.1400054171827</v>
      </c>
      <c r="AN157" s="22">
        <f t="shared" si="86"/>
        <v>1276.2954045688548</v>
      </c>
      <c r="AO157" s="23">
        <f t="shared" si="74"/>
        <v>3641.4354099860375</v>
      </c>
    </row>
    <row r="158" spans="1:41" x14ac:dyDescent="0.25">
      <c r="A158" s="7">
        <v>136</v>
      </c>
      <c r="B158" s="56">
        <f t="shared" si="87"/>
        <v>155671.7587718617</v>
      </c>
      <c r="C158" s="57">
        <f t="shared" si="88"/>
        <v>614.31834148598205</v>
      </c>
      <c r="D158" s="57">
        <f t="shared" si="89"/>
        <v>162.1580820540226</v>
      </c>
      <c r="E158" s="58">
        <f t="shared" si="75"/>
        <v>776.47642354000459</v>
      </c>
      <c r="F158" s="56">
        <f t="shared" si="90"/>
        <v>179579.10025969348</v>
      </c>
      <c r="G158" s="57">
        <f t="shared" si="91"/>
        <v>512.8733237838934</v>
      </c>
      <c r="H158" s="57">
        <f t="shared" si="92"/>
        <v>664.44267096086594</v>
      </c>
      <c r="I158" s="58">
        <f t="shared" si="76"/>
        <v>1177.3159947447593</v>
      </c>
      <c r="J158" s="56">
        <f t="shared" si="93"/>
        <v>0</v>
      </c>
      <c r="K158" s="57">
        <f t="shared" si="94"/>
        <v>0</v>
      </c>
      <c r="L158" s="57">
        <f t="shared" si="95"/>
        <v>0</v>
      </c>
      <c r="M158" s="58">
        <f t="shared" si="77"/>
        <v>0</v>
      </c>
      <c r="N158" s="56">
        <f t="shared" si="96"/>
        <v>0</v>
      </c>
      <c r="O158" s="57">
        <f t="shared" si="97"/>
        <v>0</v>
      </c>
      <c r="P158" s="57">
        <f t="shared" si="98"/>
        <v>0</v>
      </c>
      <c r="Q158" s="58">
        <f t="shared" si="78"/>
        <v>0</v>
      </c>
      <c r="R158" s="84">
        <f t="shared" si="99"/>
        <v>152766.6375198334</v>
      </c>
      <c r="S158" s="85">
        <f t="shared" si="100"/>
        <v>1246.1594259005935</v>
      </c>
      <c r="T158" s="86">
        <f t="shared" si="79"/>
        <v>444.29630412018219</v>
      </c>
      <c r="U158" s="87">
        <f t="shared" si="101"/>
        <v>1690.4557300207757</v>
      </c>
      <c r="V158" s="84">
        <f t="shared" si="102"/>
        <v>0</v>
      </c>
      <c r="W158" s="85">
        <f t="shared" si="103"/>
        <v>0</v>
      </c>
      <c r="X158" s="86">
        <f t="shared" si="80"/>
        <v>0</v>
      </c>
      <c r="Y158" s="87">
        <f t="shared" si="104"/>
        <v>0</v>
      </c>
      <c r="Z158" s="101">
        <f t="shared" si="105"/>
        <v>0</v>
      </c>
      <c r="AA158" s="85">
        <f t="shared" si="106"/>
        <v>0</v>
      </c>
      <c r="AB158" s="86">
        <f t="shared" si="81"/>
        <v>0</v>
      </c>
      <c r="AC158" s="87">
        <f t="shared" si="107"/>
        <v>0</v>
      </c>
      <c r="AD158" s="132">
        <f t="shared" si="110"/>
        <v>0</v>
      </c>
      <c r="AE158" s="132">
        <f t="shared" si="82"/>
        <v>0</v>
      </c>
      <c r="AF158" s="132">
        <f t="shared" si="108"/>
        <v>0</v>
      </c>
      <c r="AG158" s="133">
        <f t="shared" si="83"/>
        <v>0</v>
      </c>
      <c r="AH158" s="124">
        <f t="shared" si="109"/>
        <v>0</v>
      </c>
      <c r="AI158" s="125">
        <f t="shared" si="84"/>
        <v>0</v>
      </c>
      <c r="AJ158" s="125">
        <v>0</v>
      </c>
      <c r="AK158" s="126">
        <f t="shared" si="85"/>
        <v>0</v>
      </c>
      <c r="AL158" s="22">
        <f t="shared" si="86"/>
        <v>488017.49655138858</v>
      </c>
      <c r="AM158" s="22">
        <f t="shared" si="86"/>
        <v>2373.3510911704689</v>
      </c>
      <c r="AN158" s="22">
        <f t="shared" si="86"/>
        <v>1270.8970571350708</v>
      </c>
      <c r="AO158" s="23">
        <f t="shared" si="74"/>
        <v>3644.2481483055399</v>
      </c>
    </row>
    <row r="159" spans="1:41" x14ac:dyDescent="0.25">
      <c r="A159" s="7">
        <v>137</v>
      </c>
      <c r="B159" s="56">
        <f t="shared" si="87"/>
        <v>155057.44043037572</v>
      </c>
      <c r="C159" s="57">
        <f t="shared" si="88"/>
        <v>614.95825642502984</v>
      </c>
      <c r="D159" s="57">
        <f t="shared" si="89"/>
        <v>161.51816711497472</v>
      </c>
      <c r="E159" s="58">
        <f t="shared" si="75"/>
        <v>776.47642354000459</v>
      </c>
      <c r="F159" s="56">
        <f t="shared" si="90"/>
        <v>179066.2269359096</v>
      </c>
      <c r="G159" s="57">
        <f t="shared" si="91"/>
        <v>514.77095508189382</v>
      </c>
      <c r="H159" s="57">
        <f t="shared" si="92"/>
        <v>662.54503966286552</v>
      </c>
      <c r="I159" s="58">
        <f t="shared" si="76"/>
        <v>1177.3159947447593</v>
      </c>
      <c r="J159" s="56">
        <f t="shared" si="93"/>
        <v>0</v>
      </c>
      <c r="K159" s="57">
        <f t="shared" si="94"/>
        <v>0</v>
      </c>
      <c r="L159" s="57">
        <f t="shared" si="95"/>
        <v>0</v>
      </c>
      <c r="M159" s="58">
        <f t="shared" si="77"/>
        <v>0</v>
      </c>
      <c r="N159" s="56">
        <f t="shared" si="96"/>
        <v>0</v>
      </c>
      <c r="O159" s="57">
        <f t="shared" si="97"/>
        <v>0</v>
      </c>
      <c r="P159" s="57">
        <f t="shared" si="98"/>
        <v>0</v>
      </c>
      <c r="Q159" s="58">
        <f t="shared" si="78"/>
        <v>0</v>
      </c>
      <c r="R159" s="84">
        <f t="shared" si="99"/>
        <v>151773.01222408938</v>
      </c>
      <c r="S159" s="85">
        <f t="shared" si="100"/>
        <v>1251.8666456857504</v>
      </c>
      <c r="T159" s="86">
        <f t="shared" si="79"/>
        <v>441.40651055172663</v>
      </c>
      <c r="U159" s="87">
        <f t="shared" si="101"/>
        <v>1693.273156237477</v>
      </c>
      <c r="V159" s="84">
        <f t="shared" si="102"/>
        <v>0</v>
      </c>
      <c r="W159" s="85">
        <f t="shared" si="103"/>
        <v>0</v>
      </c>
      <c r="X159" s="86">
        <f t="shared" si="80"/>
        <v>0</v>
      </c>
      <c r="Y159" s="87">
        <f t="shared" si="104"/>
        <v>0</v>
      </c>
      <c r="Z159" s="101">
        <f t="shared" si="105"/>
        <v>0</v>
      </c>
      <c r="AA159" s="85">
        <f t="shared" si="106"/>
        <v>0</v>
      </c>
      <c r="AB159" s="86">
        <f t="shared" si="81"/>
        <v>0</v>
      </c>
      <c r="AC159" s="87">
        <f t="shared" si="107"/>
        <v>0</v>
      </c>
      <c r="AD159" s="132">
        <f t="shared" si="110"/>
        <v>0</v>
      </c>
      <c r="AE159" s="132">
        <f t="shared" si="82"/>
        <v>0</v>
      </c>
      <c r="AF159" s="132">
        <f t="shared" si="108"/>
        <v>0</v>
      </c>
      <c r="AG159" s="133">
        <f t="shared" si="83"/>
        <v>0</v>
      </c>
      <c r="AH159" s="124">
        <f t="shared" si="109"/>
        <v>0</v>
      </c>
      <c r="AI159" s="125">
        <f t="shared" si="84"/>
        <v>0</v>
      </c>
      <c r="AJ159" s="125">
        <v>0</v>
      </c>
      <c r="AK159" s="126">
        <f t="shared" si="85"/>
        <v>0</v>
      </c>
      <c r="AL159" s="22">
        <f t="shared" si="86"/>
        <v>485896.6795903747</v>
      </c>
      <c r="AM159" s="22">
        <f t="shared" si="86"/>
        <v>2381.595857192674</v>
      </c>
      <c r="AN159" s="22">
        <f t="shared" si="86"/>
        <v>1265.4697173295669</v>
      </c>
      <c r="AO159" s="23">
        <f t="shared" si="74"/>
        <v>3647.0655745222411</v>
      </c>
    </row>
    <row r="160" spans="1:41" x14ac:dyDescent="0.25">
      <c r="A160" s="7">
        <v>138</v>
      </c>
      <c r="B160" s="56">
        <f t="shared" si="87"/>
        <v>154442.4821739507</v>
      </c>
      <c r="C160" s="57">
        <f t="shared" si="88"/>
        <v>615.59883794213931</v>
      </c>
      <c r="D160" s="57">
        <f t="shared" si="89"/>
        <v>160.87758559786531</v>
      </c>
      <c r="E160" s="58">
        <f t="shared" si="75"/>
        <v>776.47642354000459</v>
      </c>
      <c r="F160" s="56">
        <f t="shared" si="90"/>
        <v>178551.45598082771</v>
      </c>
      <c r="G160" s="57">
        <f t="shared" si="91"/>
        <v>516.67560761569678</v>
      </c>
      <c r="H160" s="57">
        <f t="shared" si="92"/>
        <v>660.64038712906256</v>
      </c>
      <c r="I160" s="58">
        <f t="shared" si="76"/>
        <v>1177.3159947447593</v>
      </c>
      <c r="J160" s="56">
        <f t="shared" si="93"/>
        <v>0</v>
      </c>
      <c r="K160" s="57">
        <f t="shared" si="94"/>
        <v>0</v>
      </c>
      <c r="L160" s="57">
        <f t="shared" si="95"/>
        <v>0</v>
      </c>
      <c r="M160" s="58">
        <f t="shared" si="77"/>
        <v>0</v>
      </c>
      <c r="N160" s="56">
        <f t="shared" si="96"/>
        <v>0</v>
      </c>
      <c r="O160" s="57">
        <f t="shared" si="97"/>
        <v>0</v>
      </c>
      <c r="P160" s="57">
        <f t="shared" si="98"/>
        <v>0</v>
      </c>
      <c r="Q160" s="58">
        <f t="shared" si="78"/>
        <v>0</v>
      </c>
      <c r="R160" s="84">
        <f t="shared" si="99"/>
        <v>150772.01415436764</v>
      </c>
      <c r="S160" s="85">
        <f t="shared" si="100"/>
        <v>1257.6000036655869</v>
      </c>
      <c r="T160" s="86">
        <f t="shared" si="79"/>
        <v>438.4952744989526</v>
      </c>
      <c r="U160" s="87">
        <f t="shared" si="101"/>
        <v>1696.0952781645394</v>
      </c>
      <c r="V160" s="84">
        <f t="shared" si="102"/>
        <v>0</v>
      </c>
      <c r="W160" s="85">
        <f t="shared" si="103"/>
        <v>0</v>
      </c>
      <c r="X160" s="86">
        <f t="shared" si="80"/>
        <v>0</v>
      </c>
      <c r="Y160" s="87">
        <f t="shared" si="104"/>
        <v>0</v>
      </c>
      <c r="Z160" s="101">
        <f t="shared" si="105"/>
        <v>0</v>
      </c>
      <c r="AA160" s="85">
        <f t="shared" si="106"/>
        <v>0</v>
      </c>
      <c r="AB160" s="86">
        <f t="shared" si="81"/>
        <v>0</v>
      </c>
      <c r="AC160" s="87">
        <f t="shared" si="107"/>
        <v>0</v>
      </c>
      <c r="AD160" s="132">
        <f t="shared" si="110"/>
        <v>0</v>
      </c>
      <c r="AE160" s="132">
        <f t="shared" si="82"/>
        <v>0</v>
      </c>
      <c r="AF160" s="132">
        <f t="shared" si="108"/>
        <v>0</v>
      </c>
      <c r="AG160" s="133">
        <f t="shared" si="83"/>
        <v>0</v>
      </c>
      <c r="AH160" s="124">
        <f t="shared" si="109"/>
        <v>0</v>
      </c>
      <c r="AI160" s="125">
        <f t="shared" si="84"/>
        <v>0</v>
      </c>
      <c r="AJ160" s="125">
        <v>0</v>
      </c>
      <c r="AK160" s="126">
        <f t="shared" si="85"/>
        <v>0</v>
      </c>
      <c r="AL160" s="22">
        <f t="shared" si="86"/>
        <v>483765.95230914606</v>
      </c>
      <c r="AM160" s="22">
        <f t="shared" si="86"/>
        <v>2389.8744492234227</v>
      </c>
      <c r="AN160" s="22">
        <f t="shared" si="86"/>
        <v>1260.0132472258804</v>
      </c>
      <c r="AO160" s="23">
        <f t="shared" si="74"/>
        <v>3649.8876964493033</v>
      </c>
    </row>
    <row r="161" spans="1:41" x14ac:dyDescent="0.25">
      <c r="A161" s="7">
        <v>139</v>
      </c>
      <c r="B161" s="56">
        <f t="shared" si="87"/>
        <v>153826.88333600856</v>
      </c>
      <c r="C161" s="57">
        <f t="shared" si="88"/>
        <v>616.24008673166236</v>
      </c>
      <c r="D161" s="57">
        <f t="shared" si="89"/>
        <v>160.23633680834223</v>
      </c>
      <c r="E161" s="58">
        <f t="shared" si="75"/>
        <v>776.47642354000459</v>
      </c>
      <c r="F161" s="56">
        <f t="shared" si="90"/>
        <v>178034.78037321201</v>
      </c>
      <c r="G161" s="57">
        <f t="shared" si="91"/>
        <v>518.58730736387486</v>
      </c>
      <c r="H161" s="57">
        <f t="shared" si="92"/>
        <v>658.72868738088448</v>
      </c>
      <c r="I161" s="58">
        <f t="shared" si="76"/>
        <v>1177.3159947447593</v>
      </c>
      <c r="J161" s="56">
        <f t="shared" si="93"/>
        <v>0</v>
      </c>
      <c r="K161" s="57">
        <f t="shared" si="94"/>
        <v>0</v>
      </c>
      <c r="L161" s="57">
        <f t="shared" si="95"/>
        <v>0</v>
      </c>
      <c r="M161" s="58">
        <f t="shared" si="77"/>
        <v>0</v>
      </c>
      <c r="N161" s="56">
        <f t="shared" si="96"/>
        <v>0</v>
      </c>
      <c r="O161" s="57">
        <f t="shared" si="97"/>
        <v>0</v>
      </c>
      <c r="P161" s="57">
        <f t="shared" si="98"/>
        <v>0</v>
      </c>
      <c r="Q161" s="58">
        <f t="shared" si="78"/>
        <v>0</v>
      </c>
      <c r="R161" s="84">
        <f t="shared" si="99"/>
        <v>149763.60484095325</v>
      </c>
      <c r="S161" s="85">
        <f t="shared" si="100"/>
        <v>1263.3596195490413</v>
      </c>
      <c r="T161" s="86">
        <f t="shared" si="79"/>
        <v>435.56248407910573</v>
      </c>
      <c r="U161" s="87">
        <f t="shared" si="101"/>
        <v>1698.9221036281469</v>
      </c>
      <c r="V161" s="84">
        <f t="shared" si="102"/>
        <v>0</v>
      </c>
      <c r="W161" s="85">
        <f t="shared" si="103"/>
        <v>0</v>
      </c>
      <c r="X161" s="86">
        <f t="shared" si="80"/>
        <v>0</v>
      </c>
      <c r="Y161" s="87">
        <f t="shared" si="104"/>
        <v>0</v>
      </c>
      <c r="Z161" s="101">
        <f t="shared" si="105"/>
        <v>0</v>
      </c>
      <c r="AA161" s="85">
        <f t="shared" si="106"/>
        <v>0</v>
      </c>
      <c r="AB161" s="86">
        <f t="shared" si="81"/>
        <v>0</v>
      </c>
      <c r="AC161" s="87">
        <f t="shared" si="107"/>
        <v>0</v>
      </c>
      <c r="AD161" s="132">
        <f t="shared" si="110"/>
        <v>0</v>
      </c>
      <c r="AE161" s="132">
        <f t="shared" si="82"/>
        <v>0</v>
      </c>
      <c r="AF161" s="132">
        <f t="shared" si="108"/>
        <v>0</v>
      </c>
      <c r="AG161" s="133">
        <f t="shared" si="83"/>
        <v>0</v>
      </c>
      <c r="AH161" s="124">
        <f t="shared" si="109"/>
        <v>0</v>
      </c>
      <c r="AI161" s="125">
        <f t="shared" si="84"/>
        <v>0</v>
      </c>
      <c r="AJ161" s="125">
        <v>0</v>
      </c>
      <c r="AK161" s="126">
        <f t="shared" si="85"/>
        <v>0</v>
      </c>
      <c r="AL161" s="22">
        <f t="shared" si="86"/>
        <v>481625.26855017385</v>
      </c>
      <c r="AM161" s="22">
        <f t="shared" si="86"/>
        <v>2398.1870136445787</v>
      </c>
      <c r="AN161" s="22">
        <f t="shared" si="86"/>
        <v>1254.5275082683324</v>
      </c>
      <c r="AO161" s="23">
        <f t="shared" si="74"/>
        <v>3652.7145219129106</v>
      </c>
    </row>
    <row r="162" spans="1:41" x14ac:dyDescent="0.25">
      <c r="A162" s="7">
        <v>140</v>
      </c>
      <c r="B162" s="56">
        <f t="shared" si="87"/>
        <v>153210.64324927688</v>
      </c>
      <c r="C162" s="57">
        <f t="shared" si="88"/>
        <v>616.88200348867451</v>
      </c>
      <c r="D162" s="57">
        <f t="shared" si="89"/>
        <v>159.59442005133008</v>
      </c>
      <c r="E162" s="58">
        <f t="shared" si="75"/>
        <v>776.47642354000459</v>
      </c>
      <c r="F162" s="56">
        <f t="shared" si="90"/>
        <v>177516.19306584814</v>
      </c>
      <c r="G162" s="57">
        <f t="shared" si="91"/>
        <v>520.50608040112115</v>
      </c>
      <c r="H162" s="57">
        <f t="shared" si="92"/>
        <v>656.80991434363818</v>
      </c>
      <c r="I162" s="58">
        <f t="shared" si="76"/>
        <v>1177.3159947447593</v>
      </c>
      <c r="J162" s="56">
        <f t="shared" si="93"/>
        <v>0</v>
      </c>
      <c r="K162" s="57">
        <f t="shared" si="94"/>
        <v>0</v>
      </c>
      <c r="L162" s="57">
        <f t="shared" si="95"/>
        <v>0</v>
      </c>
      <c r="M162" s="58">
        <f t="shared" si="77"/>
        <v>0</v>
      </c>
      <c r="N162" s="56">
        <f t="shared" si="96"/>
        <v>0</v>
      </c>
      <c r="O162" s="57">
        <f t="shared" si="97"/>
        <v>0</v>
      </c>
      <c r="P162" s="57">
        <f t="shared" si="98"/>
        <v>0</v>
      </c>
      <c r="Q162" s="58">
        <f t="shared" si="78"/>
        <v>0</v>
      </c>
      <c r="R162" s="84">
        <f t="shared" si="99"/>
        <v>148747.74563010657</v>
      </c>
      <c r="S162" s="85">
        <f t="shared" si="100"/>
        <v>1269.1456135933006</v>
      </c>
      <c r="T162" s="86">
        <f t="shared" si="79"/>
        <v>432.60802687422665</v>
      </c>
      <c r="U162" s="87">
        <f t="shared" si="101"/>
        <v>1701.7536404675272</v>
      </c>
      <c r="V162" s="84">
        <f t="shared" si="102"/>
        <v>0</v>
      </c>
      <c r="W162" s="85">
        <f t="shared" si="103"/>
        <v>0</v>
      </c>
      <c r="X162" s="86">
        <f t="shared" si="80"/>
        <v>0</v>
      </c>
      <c r="Y162" s="87">
        <f t="shared" si="104"/>
        <v>0</v>
      </c>
      <c r="Z162" s="101">
        <f t="shared" si="105"/>
        <v>0</v>
      </c>
      <c r="AA162" s="85">
        <f t="shared" si="106"/>
        <v>0</v>
      </c>
      <c r="AB162" s="86">
        <f t="shared" si="81"/>
        <v>0</v>
      </c>
      <c r="AC162" s="87">
        <f t="shared" si="107"/>
        <v>0</v>
      </c>
      <c r="AD162" s="132">
        <f t="shared" si="110"/>
        <v>0</v>
      </c>
      <c r="AE162" s="132">
        <f t="shared" si="82"/>
        <v>0</v>
      </c>
      <c r="AF162" s="132">
        <f t="shared" si="108"/>
        <v>0</v>
      </c>
      <c r="AG162" s="133">
        <f t="shared" si="83"/>
        <v>0</v>
      </c>
      <c r="AH162" s="124">
        <f t="shared" si="109"/>
        <v>0</v>
      </c>
      <c r="AI162" s="125">
        <f t="shared" si="84"/>
        <v>0</v>
      </c>
      <c r="AJ162" s="125">
        <v>0</v>
      </c>
      <c r="AK162" s="126">
        <f t="shared" si="85"/>
        <v>0</v>
      </c>
      <c r="AL162" s="22">
        <f t="shared" si="86"/>
        <v>479474.58194523153</v>
      </c>
      <c r="AM162" s="22">
        <f t="shared" si="86"/>
        <v>2406.5336974830961</v>
      </c>
      <c r="AN162" s="22">
        <f t="shared" si="86"/>
        <v>1249.012361269195</v>
      </c>
      <c r="AO162" s="23">
        <f t="shared" si="74"/>
        <v>3655.5460587522912</v>
      </c>
    </row>
    <row r="163" spans="1:41" x14ac:dyDescent="0.25">
      <c r="A163" s="7">
        <v>141</v>
      </c>
      <c r="B163" s="56">
        <f t="shared" si="87"/>
        <v>152593.76124578819</v>
      </c>
      <c r="C163" s="57">
        <f t="shared" si="88"/>
        <v>617.52458890897526</v>
      </c>
      <c r="D163" s="57">
        <f t="shared" si="89"/>
        <v>158.95183463102936</v>
      </c>
      <c r="E163" s="58">
        <f t="shared" si="75"/>
        <v>776.47642354000459</v>
      </c>
      <c r="F163" s="56">
        <f t="shared" si="90"/>
        <v>176995.68698544701</v>
      </c>
      <c r="G163" s="57">
        <f t="shared" si="91"/>
        <v>522.43195289860535</v>
      </c>
      <c r="H163" s="57">
        <f t="shared" si="92"/>
        <v>654.88404184615399</v>
      </c>
      <c r="I163" s="58">
        <f t="shared" si="76"/>
        <v>1177.3159947447593</v>
      </c>
      <c r="J163" s="56">
        <f t="shared" si="93"/>
        <v>0</v>
      </c>
      <c r="K163" s="57">
        <f t="shared" si="94"/>
        <v>0</v>
      </c>
      <c r="L163" s="57">
        <f t="shared" si="95"/>
        <v>0</v>
      </c>
      <c r="M163" s="58">
        <f t="shared" si="77"/>
        <v>0</v>
      </c>
      <c r="N163" s="56">
        <f t="shared" si="96"/>
        <v>0</v>
      </c>
      <c r="O163" s="57">
        <f t="shared" si="97"/>
        <v>0</v>
      </c>
      <c r="P163" s="57">
        <f t="shared" si="98"/>
        <v>0</v>
      </c>
      <c r="Q163" s="58">
        <f t="shared" si="78"/>
        <v>0</v>
      </c>
      <c r="R163" s="84">
        <f t="shared" si="99"/>
        <v>147724.39768320744</v>
      </c>
      <c r="S163" s="85">
        <f t="shared" si="100"/>
        <v>1274.9581066063115</v>
      </c>
      <c r="T163" s="86">
        <f t="shared" si="79"/>
        <v>429.63178992866165</v>
      </c>
      <c r="U163" s="87">
        <f t="shared" si="101"/>
        <v>1704.5898965349731</v>
      </c>
      <c r="V163" s="84">
        <f t="shared" si="102"/>
        <v>0</v>
      </c>
      <c r="W163" s="85">
        <f t="shared" si="103"/>
        <v>0</v>
      </c>
      <c r="X163" s="86">
        <f t="shared" si="80"/>
        <v>0</v>
      </c>
      <c r="Y163" s="87">
        <f t="shared" si="104"/>
        <v>0</v>
      </c>
      <c r="Z163" s="101">
        <f t="shared" si="105"/>
        <v>0</v>
      </c>
      <c r="AA163" s="85">
        <f t="shared" si="106"/>
        <v>0</v>
      </c>
      <c r="AB163" s="86">
        <f t="shared" si="81"/>
        <v>0</v>
      </c>
      <c r="AC163" s="87">
        <f t="shared" si="107"/>
        <v>0</v>
      </c>
      <c r="AD163" s="132">
        <f t="shared" si="110"/>
        <v>0</v>
      </c>
      <c r="AE163" s="132">
        <f t="shared" si="82"/>
        <v>0</v>
      </c>
      <c r="AF163" s="132">
        <f t="shared" si="108"/>
        <v>0</v>
      </c>
      <c r="AG163" s="133">
        <f t="shared" si="83"/>
        <v>0</v>
      </c>
      <c r="AH163" s="124">
        <f t="shared" si="109"/>
        <v>0</v>
      </c>
      <c r="AI163" s="125">
        <f t="shared" si="84"/>
        <v>0</v>
      </c>
      <c r="AJ163" s="125">
        <v>0</v>
      </c>
      <c r="AK163" s="126">
        <f t="shared" si="85"/>
        <v>0</v>
      </c>
      <c r="AL163" s="22">
        <f t="shared" si="86"/>
        <v>477313.84591444267</v>
      </c>
      <c r="AM163" s="22">
        <f t="shared" si="86"/>
        <v>2414.9146484138919</v>
      </c>
      <c r="AN163" s="22">
        <f t="shared" si="86"/>
        <v>1243.467666405845</v>
      </c>
      <c r="AO163" s="23">
        <f t="shared" si="74"/>
        <v>3658.3823148197371</v>
      </c>
    </row>
    <row r="164" spans="1:41" x14ac:dyDescent="0.25">
      <c r="A164" s="7">
        <v>142</v>
      </c>
      <c r="B164" s="56">
        <f t="shared" si="87"/>
        <v>151976.23665687922</v>
      </c>
      <c r="C164" s="57">
        <f t="shared" si="88"/>
        <v>618.16784368908873</v>
      </c>
      <c r="D164" s="57">
        <f t="shared" si="89"/>
        <v>158.30857985091586</v>
      </c>
      <c r="E164" s="58">
        <f t="shared" si="75"/>
        <v>776.47642354000459</v>
      </c>
      <c r="F164" s="56">
        <f t="shared" si="90"/>
        <v>176473.25503254842</v>
      </c>
      <c r="G164" s="57">
        <f t="shared" si="91"/>
        <v>524.3649511243301</v>
      </c>
      <c r="H164" s="57">
        <f t="shared" si="92"/>
        <v>652.95104362042923</v>
      </c>
      <c r="I164" s="58">
        <f t="shared" si="76"/>
        <v>1177.3159947447593</v>
      </c>
      <c r="J164" s="56">
        <f t="shared" si="93"/>
        <v>0</v>
      </c>
      <c r="K164" s="57">
        <f t="shared" si="94"/>
        <v>0</v>
      </c>
      <c r="L164" s="57">
        <f t="shared" si="95"/>
        <v>0</v>
      </c>
      <c r="M164" s="58">
        <f t="shared" si="77"/>
        <v>0</v>
      </c>
      <c r="N164" s="56">
        <f t="shared" si="96"/>
        <v>0</v>
      </c>
      <c r="O164" s="57">
        <f t="shared" si="97"/>
        <v>0</v>
      </c>
      <c r="P164" s="57">
        <f t="shared" si="98"/>
        <v>0</v>
      </c>
      <c r="Q164" s="58">
        <f t="shared" si="78"/>
        <v>0</v>
      </c>
      <c r="R164" s="84">
        <f t="shared" si="99"/>
        <v>146693.52197589545</v>
      </c>
      <c r="S164" s="85">
        <f t="shared" si="100"/>
        <v>1280.7972199493022</v>
      </c>
      <c r="T164" s="86">
        <f t="shared" si="79"/>
        <v>426.63365974656261</v>
      </c>
      <c r="U164" s="87">
        <f t="shared" si="101"/>
        <v>1707.4308796958649</v>
      </c>
      <c r="V164" s="84">
        <f t="shared" si="102"/>
        <v>0</v>
      </c>
      <c r="W164" s="85">
        <f t="shared" si="103"/>
        <v>0</v>
      </c>
      <c r="X164" s="86">
        <f t="shared" si="80"/>
        <v>0</v>
      </c>
      <c r="Y164" s="87">
        <f t="shared" si="104"/>
        <v>0</v>
      </c>
      <c r="Z164" s="101">
        <f t="shared" si="105"/>
        <v>0</v>
      </c>
      <c r="AA164" s="85">
        <f t="shared" si="106"/>
        <v>0</v>
      </c>
      <c r="AB164" s="86">
        <f t="shared" si="81"/>
        <v>0</v>
      </c>
      <c r="AC164" s="87">
        <f t="shared" si="107"/>
        <v>0</v>
      </c>
      <c r="AD164" s="132">
        <f t="shared" si="110"/>
        <v>0</v>
      </c>
      <c r="AE164" s="132">
        <f t="shared" si="82"/>
        <v>0</v>
      </c>
      <c r="AF164" s="132">
        <f t="shared" si="108"/>
        <v>0</v>
      </c>
      <c r="AG164" s="133">
        <f t="shared" si="83"/>
        <v>0</v>
      </c>
      <c r="AH164" s="124">
        <f t="shared" si="109"/>
        <v>0</v>
      </c>
      <c r="AI164" s="125">
        <f t="shared" si="84"/>
        <v>0</v>
      </c>
      <c r="AJ164" s="125">
        <v>0</v>
      </c>
      <c r="AK164" s="126">
        <f t="shared" si="85"/>
        <v>0</v>
      </c>
      <c r="AL164" s="22">
        <f t="shared" si="86"/>
        <v>475143.01366532309</v>
      </c>
      <c r="AM164" s="22">
        <f t="shared" si="86"/>
        <v>2423.330014762721</v>
      </c>
      <c r="AN164" s="22">
        <f t="shared" si="86"/>
        <v>1237.8932832179078</v>
      </c>
      <c r="AO164" s="23">
        <f t="shared" si="74"/>
        <v>3661.2232979806286</v>
      </c>
    </row>
    <row r="165" spans="1:41" x14ac:dyDescent="0.25">
      <c r="A165" s="7">
        <v>143</v>
      </c>
      <c r="B165" s="56">
        <f t="shared" si="87"/>
        <v>151358.06881319013</v>
      </c>
      <c r="C165" s="57">
        <f t="shared" si="88"/>
        <v>618.81176852626481</v>
      </c>
      <c r="D165" s="57">
        <f t="shared" si="89"/>
        <v>157.66465501373972</v>
      </c>
      <c r="E165" s="58">
        <f t="shared" si="75"/>
        <v>776.47642354000459</v>
      </c>
      <c r="F165" s="56">
        <f t="shared" si="90"/>
        <v>175948.89008142409</v>
      </c>
      <c r="G165" s="57">
        <f t="shared" si="91"/>
        <v>526.30510144349012</v>
      </c>
      <c r="H165" s="57">
        <f t="shared" si="92"/>
        <v>651.01089330126922</v>
      </c>
      <c r="I165" s="58">
        <f t="shared" si="76"/>
        <v>1177.3159947447593</v>
      </c>
      <c r="J165" s="56">
        <f t="shared" si="93"/>
        <v>0</v>
      </c>
      <c r="K165" s="57">
        <f t="shared" si="94"/>
        <v>0</v>
      </c>
      <c r="L165" s="57">
        <f t="shared" si="95"/>
        <v>0</v>
      </c>
      <c r="M165" s="58">
        <f t="shared" si="77"/>
        <v>0</v>
      </c>
      <c r="N165" s="56">
        <f t="shared" si="96"/>
        <v>0</v>
      </c>
      <c r="O165" s="57">
        <f t="shared" si="97"/>
        <v>0</v>
      </c>
      <c r="P165" s="57">
        <f t="shared" si="98"/>
        <v>0</v>
      </c>
      <c r="Q165" s="58">
        <f t="shared" si="78"/>
        <v>0</v>
      </c>
      <c r="R165" s="84">
        <f t="shared" si="99"/>
        <v>145655.07929720604</v>
      </c>
      <c r="S165" s="85">
        <f t="shared" si="100"/>
        <v>1286.6630755393171</v>
      </c>
      <c r="T165" s="86">
        <f t="shared" si="79"/>
        <v>423.61352228937426</v>
      </c>
      <c r="U165" s="87">
        <f t="shared" si="101"/>
        <v>1710.2765978286914</v>
      </c>
      <c r="V165" s="84">
        <f t="shared" si="102"/>
        <v>0</v>
      </c>
      <c r="W165" s="85">
        <f t="shared" si="103"/>
        <v>0</v>
      </c>
      <c r="X165" s="86">
        <f t="shared" si="80"/>
        <v>0</v>
      </c>
      <c r="Y165" s="87">
        <f t="shared" si="104"/>
        <v>0</v>
      </c>
      <c r="Z165" s="101">
        <f t="shared" si="105"/>
        <v>0</v>
      </c>
      <c r="AA165" s="85">
        <f t="shared" si="106"/>
        <v>0</v>
      </c>
      <c r="AB165" s="86">
        <f t="shared" si="81"/>
        <v>0</v>
      </c>
      <c r="AC165" s="87">
        <f t="shared" si="107"/>
        <v>0</v>
      </c>
      <c r="AD165" s="132">
        <f t="shared" si="110"/>
        <v>0</v>
      </c>
      <c r="AE165" s="132">
        <f t="shared" si="82"/>
        <v>0</v>
      </c>
      <c r="AF165" s="132">
        <f t="shared" si="108"/>
        <v>0</v>
      </c>
      <c r="AG165" s="133">
        <f t="shared" si="83"/>
        <v>0</v>
      </c>
      <c r="AH165" s="124">
        <f t="shared" si="109"/>
        <v>0</v>
      </c>
      <c r="AI165" s="125">
        <f t="shared" si="84"/>
        <v>0</v>
      </c>
      <c r="AJ165" s="125">
        <v>0</v>
      </c>
      <c r="AK165" s="126">
        <f t="shared" si="85"/>
        <v>0</v>
      </c>
      <c r="AL165" s="22">
        <f t="shared" si="86"/>
        <v>472962.03819182026</v>
      </c>
      <c r="AM165" s="22">
        <f t="shared" si="86"/>
        <v>2431.7799455090721</v>
      </c>
      <c r="AN165" s="22">
        <f t="shared" si="86"/>
        <v>1232.2890706043831</v>
      </c>
      <c r="AO165" s="23">
        <f t="shared" si="74"/>
        <v>3664.0690161134553</v>
      </c>
    </row>
    <row r="166" spans="1:41" x14ac:dyDescent="0.25">
      <c r="A166" s="7">
        <v>144</v>
      </c>
      <c r="B166" s="56">
        <f t="shared" si="87"/>
        <v>150739.25704466386</v>
      </c>
      <c r="C166" s="57">
        <f t="shared" si="88"/>
        <v>619.45636411847977</v>
      </c>
      <c r="D166" s="57">
        <f t="shared" si="89"/>
        <v>157.02005942152485</v>
      </c>
      <c r="E166" s="58">
        <f t="shared" si="75"/>
        <v>776.47642354000459</v>
      </c>
      <c r="F166" s="56">
        <f t="shared" si="90"/>
        <v>175422.5849799806</v>
      </c>
      <c r="G166" s="57">
        <f t="shared" si="91"/>
        <v>528.2524303188311</v>
      </c>
      <c r="H166" s="57">
        <f t="shared" si="92"/>
        <v>649.06356442592823</v>
      </c>
      <c r="I166" s="58">
        <f t="shared" si="76"/>
        <v>1177.3159947447593</v>
      </c>
      <c r="J166" s="56">
        <f t="shared" si="93"/>
        <v>0</v>
      </c>
      <c r="K166" s="57">
        <f t="shared" si="94"/>
        <v>0</v>
      </c>
      <c r="L166" s="57">
        <f t="shared" si="95"/>
        <v>0</v>
      </c>
      <c r="M166" s="58">
        <f t="shared" si="77"/>
        <v>0</v>
      </c>
      <c r="N166" s="56">
        <f t="shared" si="96"/>
        <v>0</v>
      </c>
      <c r="O166" s="57">
        <f t="shared" si="97"/>
        <v>0</v>
      </c>
      <c r="P166" s="57">
        <f t="shared" si="98"/>
        <v>0</v>
      </c>
      <c r="Q166" s="58">
        <f t="shared" si="78"/>
        <v>0</v>
      </c>
      <c r="R166" s="84">
        <f t="shared" si="99"/>
        <v>144609.03024870285</v>
      </c>
      <c r="S166" s="85">
        <f t="shared" si="100"/>
        <v>1292.5557958517616</v>
      </c>
      <c r="T166" s="86">
        <f t="shared" si="79"/>
        <v>420.57126297331081</v>
      </c>
      <c r="U166" s="87">
        <f t="shared" si="101"/>
        <v>1713.1270588250725</v>
      </c>
      <c r="V166" s="84">
        <f t="shared" si="102"/>
        <v>0</v>
      </c>
      <c r="W166" s="85">
        <f t="shared" si="103"/>
        <v>0</v>
      </c>
      <c r="X166" s="86">
        <f t="shared" si="80"/>
        <v>0</v>
      </c>
      <c r="Y166" s="87">
        <f t="shared" si="104"/>
        <v>0</v>
      </c>
      <c r="Z166" s="101">
        <f t="shared" si="105"/>
        <v>0</v>
      </c>
      <c r="AA166" s="85">
        <f t="shared" si="106"/>
        <v>0</v>
      </c>
      <c r="AB166" s="86">
        <f t="shared" si="81"/>
        <v>0</v>
      </c>
      <c r="AC166" s="87">
        <f t="shared" si="107"/>
        <v>0</v>
      </c>
      <c r="AD166" s="132">
        <f t="shared" si="110"/>
        <v>0</v>
      </c>
      <c r="AE166" s="132">
        <f t="shared" si="82"/>
        <v>0</v>
      </c>
      <c r="AF166" s="132">
        <f t="shared" si="108"/>
        <v>0</v>
      </c>
      <c r="AG166" s="133">
        <f t="shared" si="83"/>
        <v>0</v>
      </c>
      <c r="AH166" s="124">
        <f t="shared" si="109"/>
        <v>0</v>
      </c>
      <c r="AI166" s="125">
        <f t="shared" si="84"/>
        <v>0</v>
      </c>
      <c r="AJ166" s="125">
        <v>0</v>
      </c>
      <c r="AK166" s="126">
        <f t="shared" si="85"/>
        <v>0</v>
      </c>
      <c r="AL166" s="22">
        <f t="shared" si="86"/>
        <v>470770.87227334734</v>
      </c>
      <c r="AM166" s="22">
        <f t="shared" si="86"/>
        <v>2440.2645902890727</v>
      </c>
      <c r="AN166" s="22">
        <f t="shared" si="86"/>
        <v>1226.6548868207637</v>
      </c>
      <c r="AO166" s="23">
        <f t="shared" si="74"/>
        <v>3666.9194771098364</v>
      </c>
    </row>
    <row r="167" spans="1:41" x14ac:dyDescent="0.25">
      <c r="A167" s="7">
        <v>145</v>
      </c>
      <c r="B167" s="56">
        <f t="shared" si="87"/>
        <v>150119.80068054536</v>
      </c>
      <c r="C167" s="57">
        <f t="shared" si="88"/>
        <v>620.10163116443653</v>
      </c>
      <c r="D167" s="57">
        <f t="shared" si="89"/>
        <v>156.37479237556809</v>
      </c>
      <c r="E167" s="58">
        <f t="shared" si="75"/>
        <v>776.47642354000459</v>
      </c>
      <c r="F167" s="56">
        <f t="shared" si="90"/>
        <v>174894.33254966178</v>
      </c>
      <c r="G167" s="57">
        <f t="shared" si="91"/>
        <v>530.20696431101078</v>
      </c>
      <c r="H167" s="57">
        <f t="shared" si="92"/>
        <v>647.10903043374856</v>
      </c>
      <c r="I167" s="58">
        <f t="shared" si="76"/>
        <v>1177.3159947447593</v>
      </c>
      <c r="J167" s="56">
        <f t="shared" si="93"/>
        <v>0</v>
      </c>
      <c r="K167" s="57">
        <f t="shared" si="94"/>
        <v>0</v>
      </c>
      <c r="L167" s="57">
        <f t="shared" si="95"/>
        <v>0</v>
      </c>
      <c r="M167" s="58">
        <f t="shared" si="77"/>
        <v>0</v>
      </c>
      <c r="N167" s="56">
        <f t="shared" si="96"/>
        <v>0</v>
      </c>
      <c r="O167" s="57">
        <f t="shared" si="97"/>
        <v>0</v>
      </c>
      <c r="P167" s="57">
        <f t="shared" si="98"/>
        <v>0</v>
      </c>
      <c r="Q167" s="58">
        <f t="shared" si="78"/>
        <v>0</v>
      </c>
      <c r="R167" s="84">
        <f t="shared" si="99"/>
        <v>143555.33524360583</v>
      </c>
      <c r="S167" s="85">
        <f t="shared" si="100"/>
        <v>1298.4755039229606</v>
      </c>
      <c r="T167" s="86">
        <f t="shared" si="79"/>
        <v>417.50676666682034</v>
      </c>
      <c r="U167" s="87">
        <f t="shared" si="101"/>
        <v>1715.9822705897809</v>
      </c>
      <c r="V167" s="84">
        <f t="shared" si="102"/>
        <v>0</v>
      </c>
      <c r="W167" s="85">
        <f t="shared" si="103"/>
        <v>0</v>
      </c>
      <c r="X167" s="86">
        <f t="shared" si="80"/>
        <v>0</v>
      </c>
      <c r="Y167" s="87">
        <f t="shared" si="104"/>
        <v>0</v>
      </c>
      <c r="Z167" s="101">
        <f t="shared" si="105"/>
        <v>0</v>
      </c>
      <c r="AA167" s="85">
        <f t="shared" si="106"/>
        <v>0</v>
      </c>
      <c r="AB167" s="86">
        <f t="shared" si="81"/>
        <v>0</v>
      </c>
      <c r="AC167" s="87">
        <f t="shared" si="107"/>
        <v>0</v>
      </c>
      <c r="AD167" s="132">
        <f t="shared" si="110"/>
        <v>0</v>
      </c>
      <c r="AE167" s="132">
        <f t="shared" si="82"/>
        <v>0</v>
      </c>
      <c r="AF167" s="132">
        <f t="shared" si="108"/>
        <v>0</v>
      </c>
      <c r="AG167" s="133">
        <f t="shared" si="83"/>
        <v>0</v>
      </c>
      <c r="AH167" s="124">
        <f t="shared" si="109"/>
        <v>0</v>
      </c>
      <c r="AI167" s="125">
        <f t="shared" si="84"/>
        <v>0</v>
      </c>
      <c r="AJ167" s="125">
        <v>0</v>
      </c>
      <c r="AK167" s="126">
        <f t="shared" si="85"/>
        <v>0</v>
      </c>
      <c r="AL167" s="22">
        <f t="shared" si="86"/>
        <v>468569.46847381297</v>
      </c>
      <c r="AM167" s="22">
        <f t="shared" si="86"/>
        <v>2448.7840993984082</v>
      </c>
      <c r="AN167" s="22">
        <f t="shared" si="86"/>
        <v>1220.9905894761368</v>
      </c>
      <c r="AO167" s="23">
        <f t="shared" si="74"/>
        <v>3669.7746888745451</v>
      </c>
    </row>
    <row r="168" spans="1:41" x14ac:dyDescent="0.25">
      <c r="A168" s="7">
        <v>146</v>
      </c>
      <c r="B168" s="56">
        <f t="shared" si="87"/>
        <v>149499.69904938093</v>
      </c>
      <c r="C168" s="57">
        <f t="shared" si="88"/>
        <v>620.74757036356618</v>
      </c>
      <c r="D168" s="57">
        <f t="shared" si="89"/>
        <v>155.72885317643846</v>
      </c>
      <c r="E168" s="58">
        <f t="shared" si="75"/>
        <v>776.47642354000459</v>
      </c>
      <c r="F168" s="56">
        <f t="shared" si="90"/>
        <v>174364.12558535076</v>
      </c>
      <c r="G168" s="57">
        <f t="shared" si="91"/>
        <v>532.16873007896152</v>
      </c>
      <c r="H168" s="57">
        <f t="shared" si="92"/>
        <v>645.14726466579782</v>
      </c>
      <c r="I168" s="58">
        <f t="shared" si="76"/>
        <v>1177.3159947447593</v>
      </c>
      <c r="J168" s="56">
        <f t="shared" si="93"/>
        <v>0</v>
      </c>
      <c r="K168" s="57">
        <f t="shared" si="94"/>
        <v>0</v>
      </c>
      <c r="L168" s="57">
        <f t="shared" si="95"/>
        <v>0</v>
      </c>
      <c r="M168" s="58">
        <f t="shared" si="77"/>
        <v>0</v>
      </c>
      <c r="N168" s="56">
        <f t="shared" si="96"/>
        <v>0</v>
      </c>
      <c r="O168" s="57">
        <f t="shared" si="97"/>
        <v>0</v>
      </c>
      <c r="P168" s="57">
        <f t="shared" si="98"/>
        <v>0</v>
      </c>
      <c r="Q168" s="58">
        <f t="shared" si="78"/>
        <v>0</v>
      </c>
      <c r="R168" s="84">
        <f t="shared" si="99"/>
        <v>142493.95450591567</v>
      </c>
      <c r="S168" s="85">
        <f t="shared" si="100"/>
        <v>1304.4223233527257</v>
      </c>
      <c r="T168" s="86">
        <f t="shared" si="79"/>
        <v>414.41991768803808</v>
      </c>
      <c r="U168" s="87">
        <f t="shared" si="101"/>
        <v>1718.8422410407638</v>
      </c>
      <c r="V168" s="84">
        <f t="shared" si="102"/>
        <v>0</v>
      </c>
      <c r="W168" s="85">
        <f t="shared" si="103"/>
        <v>0</v>
      </c>
      <c r="X168" s="86">
        <f t="shared" si="80"/>
        <v>0</v>
      </c>
      <c r="Y168" s="87">
        <f t="shared" si="104"/>
        <v>0</v>
      </c>
      <c r="Z168" s="101">
        <f t="shared" si="105"/>
        <v>0</v>
      </c>
      <c r="AA168" s="85">
        <f t="shared" si="106"/>
        <v>0</v>
      </c>
      <c r="AB168" s="86">
        <f t="shared" si="81"/>
        <v>0</v>
      </c>
      <c r="AC168" s="87">
        <f t="shared" si="107"/>
        <v>0</v>
      </c>
      <c r="AD168" s="132">
        <f t="shared" si="110"/>
        <v>0</v>
      </c>
      <c r="AE168" s="132">
        <f t="shared" si="82"/>
        <v>0</v>
      </c>
      <c r="AF168" s="132">
        <f t="shared" si="108"/>
        <v>0</v>
      </c>
      <c r="AG168" s="133">
        <f t="shared" si="83"/>
        <v>0</v>
      </c>
      <c r="AH168" s="124">
        <f t="shared" si="109"/>
        <v>0</v>
      </c>
      <c r="AI168" s="125">
        <f t="shared" si="84"/>
        <v>0</v>
      </c>
      <c r="AJ168" s="125">
        <v>0</v>
      </c>
      <c r="AK168" s="126">
        <f t="shared" si="85"/>
        <v>0</v>
      </c>
      <c r="AL168" s="22">
        <f t="shared" si="86"/>
        <v>466357.77914064738</v>
      </c>
      <c r="AM168" s="22">
        <f t="shared" si="86"/>
        <v>2457.3386237952536</v>
      </c>
      <c r="AN168" s="22">
        <f t="shared" si="86"/>
        <v>1215.2960355302744</v>
      </c>
      <c r="AO168" s="23">
        <f t="shared" si="74"/>
        <v>3672.6346593255275</v>
      </c>
    </row>
    <row r="169" spans="1:41" x14ac:dyDescent="0.25">
      <c r="A169" s="7">
        <v>147</v>
      </c>
      <c r="B169" s="56">
        <f t="shared" si="87"/>
        <v>148878.95147901736</v>
      </c>
      <c r="C169" s="57">
        <f t="shared" si="88"/>
        <v>621.39418241602812</v>
      </c>
      <c r="D169" s="57">
        <f t="shared" si="89"/>
        <v>155.08224112397642</v>
      </c>
      <c r="E169" s="58">
        <f t="shared" si="75"/>
        <v>776.47642354000459</v>
      </c>
      <c r="F169" s="56">
        <f t="shared" si="90"/>
        <v>173831.9568552718</v>
      </c>
      <c r="G169" s="57">
        <f t="shared" si="91"/>
        <v>534.13775438025368</v>
      </c>
      <c r="H169" s="57">
        <f t="shared" si="92"/>
        <v>643.17824036450565</v>
      </c>
      <c r="I169" s="58">
        <f t="shared" si="76"/>
        <v>1177.3159947447593</v>
      </c>
      <c r="J169" s="56">
        <f t="shared" si="93"/>
        <v>0</v>
      </c>
      <c r="K169" s="57">
        <f t="shared" si="94"/>
        <v>0</v>
      </c>
      <c r="L169" s="57">
        <f t="shared" si="95"/>
        <v>0</v>
      </c>
      <c r="M169" s="58">
        <f t="shared" si="77"/>
        <v>0</v>
      </c>
      <c r="N169" s="56">
        <f t="shared" si="96"/>
        <v>0</v>
      </c>
      <c r="O169" s="57">
        <f t="shared" si="97"/>
        <v>0</v>
      </c>
      <c r="P169" s="57">
        <f t="shared" si="98"/>
        <v>0</v>
      </c>
      <c r="Q169" s="58">
        <f t="shared" si="78"/>
        <v>0</v>
      </c>
      <c r="R169" s="84">
        <f t="shared" si="99"/>
        <v>141424.84806953388</v>
      </c>
      <c r="S169" s="85">
        <f t="shared" si="100"/>
        <v>1310.3963783069375</v>
      </c>
      <c r="T169" s="86">
        <f t="shared" si="79"/>
        <v>411.31059980222773</v>
      </c>
      <c r="U169" s="87">
        <f t="shared" si="101"/>
        <v>1721.7069781091652</v>
      </c>
      <c r="V169" s="84">
        <f t="shared" si="102"/>
        <v>0</v>
      </c>
      <c r="W169" s="85">
        <f t="shared" si="103"/>
        <v>0</v>
      </c>
      <c r="X169" s="86">
        <f t="shared" si="80"/>
        <v>0</v>
      </c>
      <c r="Y169" s="87">
        <f t="shared" si="104"/>
        <v>0</v>
      </c>
      <c r="Z169" s="101">
        <f t="shared" si="105"/>
        <v>0</v>
      </c>
      <c r="AA169" s="85">
        <f t="shared" si="106"/>
        <v>0</v>
      </c>
      <c r="AB169" s="86">
        <f t="shared" si="81"/>
        <v>0</v>
      </c>
      <c r="AC169" s="87">
        <f t="shared" si="107"/>
        <v>0</v>
      </c>
      <c r="AD169" s="132">
        <f t="shared" si="110"/>
        <v>0</v>
      </c>
      <c r="AE169" s="132">
        <f t="shared" si="82"/>
        <v>0</v>
      </c>
      <c r="AF169" s="132">
        <f t="shared" si="108"/>
        <v>0</v>
      </c>
      <c r="AG169" s="133">
        <f t="shared" si="83"/>
        <v>0</v>
      </c>
      <c r="AH169" s="124">
        <f t="shared" si="109"/>
        <v>0</v>
      </c>
      <c r="AI169" s="125">
        <f t="shared" si="84"/>
        <v>0</v>
      </c>
      <c r="AJ169" s="125">
        <v>0</v>
      </c>
      <c r="AK169" s="126">
        <f t="shared" si="85"/>
        <v>0</v>
      </c>
      <c r="AL169" s="22">
        <f t="shared" si="86"/>
        <v>464135.75640382303</v>
      </c>
      <c r="AM169" s="22">
        <f t="shared" si="86"/>
        <v>2465.9283151032196</v>
      </c>
      <c r="AN169" s="22">
        <f t="shared" si="86"/>
        <v>1209.5710812907098</v>
      </c>
      <c r="AO169" s="23">
        <f t="shared" si="74"/>
        <v>3675.4993963939291</v>
      </c>
    </row>
    <row r="170" spans="1:41" x14ac:dyDescent="0.25">
      <c r="A170" s="7">
        <v>148</v>
      </c>
      <c r="B170" s="56">
        <f t="shared" si="87"/>
        <v>148257.55729660133</v>
      </c>
      <c r="C170" s="57">
        <f t="shared" si="88"/>
        <v>622.04146802271157</v>
      </c>
      <c r="D170" s="57">
        <f t="shared" si="89"/>
        <v>154.43495551729305</v>
      </c>
      <c r="E170" s="58">
        <f t="shared" si="75"/>
        <v>776.47642354000459</v>
      </c>
      <c r="F170" s="56">
        <f t="shared" si="90"/>
        <v>173297.81910089153</v>
      </c>
      <c r="G170" s="57">
        <f t="shared" si="91"/>
        <v>536.11406407146069</v>
      </c>
      <c r="H170" s="57">
        <f t="shared" si="92"/>
        <v>641.20193067329865</v>
      </c>
      <c r="I170" s="58">
        <f t="shared" si="76"/>
        <v>1177.3159947447593</v>
      </c>
      <c r="J170" s="56">
        <f t="shared" si="93"/>
        <v>0</v>
      </c>
      <c r="K170" s="57">
        <f t="shared" si="94"/>
        <v>0</v>
      </c>
      <c r="L170" s="57">
        <f t="shared" si="95"/>
        <v>0</v>
      </c>
      <c r="M170" s="58">
        <f t="shared" si="77"/>
        <v>0</v>
      </c>
      <c r="N170" s="56">
        <f t="shared" si="96"/>
        <v>0</v>
      </c>
      <c r="O170" s="57">
        <f t="shared" si="97"/>
        <v>0</v>
      </c>
      <c r="P170" s="57">
        <f t="shared" si="98"/>
        <v>0</v>
      </c>
      <c r="Q170" s="58">
        <f t="shared" si="78"/>
        <v>0</v>
      </c>
      <c r="R170" s="84">
        <f t="shared" si="99"/>
        <v>140347.975777379</v>
      </c>
      <c r="S170" s="85">
        <f t="shared" si="100"/>
        <v>1316.3977935201365</v>
      </c>
      <c r="T170" s="86">
        <f t="shared" si="79"/>
        <v>408.17869621921062</v>
      </c>
      <c r="U170" s="87">
        <f t="shared" si="101"/>
        <v>1724.5764897393472</v>
      </c>
      <c r="V170" s="84">
        <f t="shared" si="102"/>
        <v>0</v>
      </c>
      <c r="W170" s="85">
        <f t="shared" si="103"/>
        <v>0</v>
      </c>
      <c r="X170" s="86">
        <f t="shared" si="80"/>
        <v>0</v>
      </c>
      <c r="Y170" s="87">
        <f t="shared" si="104"/>
        <v>0</v>
      </c>
      <c r="Z170" s="101">
        <f t="shared" si="105"/>
        <v>0</v>
      </c>
      <c r="AA170" s="85">
        <f t="shared" si="106"/>
        <v>0</v>
      </c>
      <c r="AB170" s="86">
        <f t="shared" si="81"/>
        <v>0</v>
      </c>
      <c r="AC170" s="87">
        <f t="shared" si="107"/>
        <v>0</v>
      </c>
      <c r="AD170" s="132">
        <f t="shared" si="110"/>
        <v>0</v>
      </c>
      <c r="AE170" s="132">
        <f t="shared" si="82"/>
        <v>0</v>
      </c>
      <c r="AF170" s="132">
        <f t="shared" si="108"/>
        <v>0</v>
      </c>
      <c r="AG170" s="133">
        <f t="shared" si="83"/>
        <v>0</v>
      </c>
      <c r="AH170" s="124">
        <f t="shared" si="109"/>
        <v>0</v>
      </c>
      <c r="AI170" s="125">
        <f t="shared" si="84"/>
        <v>0</v>
      </c>
      <c r="AJ170" s="125">
        <v>0</v>
      </c>
      <c r="AK170" s="126">
        <f t="shared" si="85"/>
        <v>0</v>
      </c>
      <c r="AL170" s="22">
        <f t="shared" si="86"/>
        <v>461903.35217487183</v>
      </c>
      <c r="AM170" s="22">
        <f t="shared" si="86"/>
        <v>2474.553325614309</v>
      </c>
      <c r="AN170" s="22">
        <f t="shared" si="86"/>
        <v>1203.8155824098023</v>
      </c>
      <c r="AO170" s="23">
        <f t="shared" si="74"/>
        <v>3678.3689080241111</v>
      </c>
    </row>
    <row r="171" spans="1:41" x14ac:dyDescent="0.25">
      <c r="A171" s="7">
        <v>149</v>
      </c>
      <c r="B171" s="56">
        <f t="shared" si="87"/>
        <v>147635.51582857862</v>
      </c>
      <c r="C171" s="57">
        <f t="shared" si="88"/>
        <v>622.6894278852352</v>
      </c>
      <c r="D171" s="57">
        <f t="shared" si="89"/>
        <v>153.78699565476938</v>
      </c>
      <c r="E171" s="58">
        <f t="shared" si="75"/>
        <v>776.47642354000459</v>
      </c>
      <c r="F171" s="56">
        <f t="shared" si="90"/>
        <v>172761.70503682006</v>
      </c>
      <c r="G171" s="57">
        <f t="shared" si="91"/>
        <v>538.09768610852507</v>
      </c>
      <c r="H171" s="57">
        <f t="shared" si="92"/>
        <v>639.21830863623427</v>
      </c>
      <c r="I171" s="58">
        <f t="shared" si="76"/>
        <v>1177.3159947447593</v>
      </c>
      <c r="J171" s="56">
        <f t="shared" si="93"/>
        <v>0</v>
      </c>
      <c r="K171" s="57">
        <f t="shared" si="94"/>
        <v>0</v>
      </c>
      <c r="L171" s="57">
        <f t="shared" si="95"/>
        <v>0</v>
      </c>
      <c r="M171" s="58">
        <f t="shared" si="77"/>
        <v>0</v>
      </c>
      <c r="N171" s="56">
        <f t="shared" si="96"/>
        <v>0</v>
      </c>
      <c r="O171" s="57">
        <f t="shared" si="97"/>
        <v>0</v>
      </c>
      <c r="P171" s="57">
        <f t="shared" si="98"/>
        <v>0</v>
      </c>
      <c r="Q171" s="58">
        <f t="shared" si="78"/>
        <v>0</v>
      </c>
      <c r="R171" s="84">
        <f t="shared" si="99"/>
        <v>139263.29728049863</v>
      </c>
      <c r="S171" s="85">
        <f t="shared" si="100"/>
        <v>1322.4266942981294</v>
      </c>
      <c r="T171" s="86">
        <f t="shared" si="79"/>
        <v>405.02408959078355</v>
      </c>
      <c r="U171" s="87">
        <f t="shared" si="101"/>
        <v>1727.4507838889128</v>
      </c>
      <c r="V171" s="84">
        <f t="shared" si="102"/>
        <v>0</v>
      </c>
      <c r="W171" s="85">
        <f t="shared" si="103"/>
        <v>0</v>
      </c>
      <c r="X171" s="86">
        <f t="shared" si="80"/>
        <v>0</v>
      </c>
      <c r="Y171" s="87">
        <f t="shared" si="104"/>
        <v>0</v>
      </c>
      <c r="Z171" s="101">
        <f t="shared" si="105"/>
        <v>0</v>
      </c>
      <c r="AA171" s="85">
        <f t="shared" si="106"/>
        <v>0</v>
      </c>
      <c r="AB171" s="86">
        <f t="shared" si="81"/>
        <v>0</v>
      </c>
      <c r="AC171" s="87">
        <f t="shared" si="107"/>
        <v>0</v>
      </c>
      <c r="AD171" s="132">
        <f t="shared" si="110"/>
        <v>0</v>
      </c>
      <c r="AE171" s="132">
        <f t="shared" si="82"/>
        <v>0</v>
      </c>
      <c r="AF171" s="132">
        <f t="shared" si="108"/>
        <v>0</v>
      </c>
      <c r="AG171" s="133">
        <f t="shared" si="83"/>
        <v>0</v>
      </c>
      <c r="AH171" s="124">
        <f t="shared" si="109"/>
        <v>0</v>
      </c>
      <c r="AI171" s="125">
        <f t="shared" si="84"/>
        <v>0</v>
      </c>
      <c r="AJ171" s="125">
        <v>0</v>
      </c>
      <c r="AK171" s="126">
        <f t="shared" si="85"/>
        <v>0</v>
      </c>
      <c r="AL171" s="22">
        <f t="shared" si="86"/>
        <v>459660.51814589731</v>
      </c>
      <c r="AM171" s="22">
        <f t="shared" si="86"/>
        <v>2483.2138082918896</v>
      </c>
      <c r="AN171" s="22">
        <f t="shared" si="86"/>
        <v>1198.0293938817872</v>
      </c>
      <c r="AO171" s="23">
        <f t="shared" si="74"/>
        <v>3681.2432021736768</v>
      </c>
    </row>
    <row r="172" spans="1:41" x14ac:dyDescent="0.25">
      <c r="A172" s="7">
        <v>150</v>
      </c>
      <c r="B172" s="56">
        <f t="shared" si="87"/>
        <v>147012.82640069339</v>
      </c>
      <c r="C172" s="57">
        <f t="shared" si="88"/>
        <v>623.33806270594891</v>
      </c>
      <c r="D172" s="57">
        <f t="shared" si="89"/>
        <v>153.13836083405562</v>
      </c>
      <c r="E172" s="58">
        <f t="shared" si="75"/>
        <v>776.47642354000459</v>
      </c>
      <c r="F172" s="56">
        <f t="shared" si="90"/>
        <v>172223.60735071154</v>
      </c>
      <c r="G172" s="57">
        <f t="shared" si="91"/>
        <v>540.08864754712658</v>
      </c>
      <c r="H172" s="57">
        <f t="shared" si="92"/>
        <v>637.22734719763275</v>
      </c>
      <c r="I172" s="58">
        <f t="shared" si="76"/>
        <v>1177.3159947447593</v>
      </c>
      <c r="J172" s="56">
        <f t="shared" si="93"/>
        <v>0</v>
      </c>
      <c r="K172" s="57">
        <f t="shared" si="94"/>
        <v>0</v>
      </c>
      <c r="L172" s="57">
        <f t="shared" si="95"/>
        <v>0</v>
      </c>
      <c r="M172" s="58">
        <f t="shared" si="77"/>
        <v>0</v>
      </c>
      <c r="N172" s="56">
        <f t="shared" si="96"/>
        <v>0</v>
      </c>
      <c r="O172" s="57">
        <f t="shared" si="97"/>
        <v>0</v>
      </c>
      <c r="P172" s="57">
        <f t="shared" si="98"/>
        <v>0</v>
      </c>
      <c r="Q172" s="58">
        <f t="shared" si="78"/>
        <v>0</v>
      </c>
      <c r="R172" s="84">
        <f t="shared" si="99"/>
        <v>138170.77203717752</v>
      </c>
      <c r="S172" s="85">
        <f t="shared" si="100"/>
        <v>1328.4832065206031</v>
      </c>
      <c r="T172" s="86">
        <f t="shared" si="79"/>
        <v>401.84666200812467</v>
      </c>
      <c r="U172" s="87">
        <f t="shared" si="101"/>
        <v>1730.3298685287277</v>
      </c>
      <c r="V172" s="84">
        <f t="shared" si="102"/>
        <v>0</v>
      </c>
      <c r="W172" s="85">
        <f t="shared" si="103"/>
        <v>0</v>
      </c>
      <c r="X172" s="86">
        <f t="shared" si="80"/>
        <v>0</v>
      </c>
      <c r="Y172" s="87">
        <f t="shared" si="104"/>
        <v>0</v>
      </c>
      <c r="Z172" s="101">
        <f t="shared" si="105"/>
        <v>0</v>
      </c>
      <c r="AA172" s="85">
        <f t="shared" si="106"/>
        <v>0</v>
      </c>
      <c r="AB172" s="86">
        <f t="shared" si="81"/>
        <v>0</v>
      </c>
      <c r="AC172" s="87">
        <f t="shared" si="107"/>
        <v>0</v>
      </c>
      <c r="AD172" s="132">
        <f t="shared" si="110"/>
        <v>0</v>
      </c>
      <c r="AE172" s="132">
        <f t="shared" si="82"/>
        <v>0</v>
      </c>
      <c r="AF172" s="132">
        <f t="shared" si="108"/>
        <v>0</v>
      </c>
      <c r="AG172" s="133">
        <f t="shared" si="83"/>
        <v>0</v>
      </c>
      <c r="AH172" s="124">
        <f t="shared" si="109"/>
        <v>0</v>
      </c>
      <c r="AI172" s="125">
        <f t="shared" si="84"/>
        <v>0</v>
      </c>
      <c r="AJ172" s="125">
        <v>0</v>
      </c>
      <c r="AK172" s="126">
        <f t="shared" si="85"/>
        <v>0</v>
      </c>
      <c r="AL172" s="22">
        <f t="shared" si="86"/>
        <v>457407.20578858245</v>
      </c>
      <c r="AM172" s="22">
        <f t="shared" si="86"/>
        <v>2491.9099167736786</v>
      </c>
      <c r="AN172" s="22">
        <f t="shared" si="86"/>
        <v>1192.2123700398131</v>
      </c>
      <c r="AO172" s="23">
        <f t="shared" si="74"/>
        <v>3684.1222868134919</v>
      </c>
    </row>
    <row r="173" spans="1:41" x14ac:dyDescent="0.25">
      <c r="A173" s="7">
        <v>151</v>
      </c>
      <c r="B173" s="56">
        <f t="shared" si="87"/>
        <v>146389.48833798745</v>
      </c>
      <c r="C173" s="57">
        <f t="shared" si="88"/>
        <v>623.98737318793428</v>
      </c>
      <c r="D173" s="57">
        <f t="shared" si="89"/>
        <v>152.48905035207025</v>
      </c>
      <c r="E173" s="58">
        <f t="shared" si="75"/>
        <v>776.47642354000459</v>
      </c>
      <c r="F173" s="56">
        <f t="shared" si="90"/>
        <v>171683.51870316442</v>
      </c>
      <c r="G173" s="57">
        <f t="shared" si="91"/>
        <v>542.08697554305093</v>
      </c>
      <c r="H173" s="57">
        <f t="shared" si="92"/>
        <v>635.22901920170841</v>
      </c>
      <c r="I173" s="58">
        <f t="shared" si="76"/>
        <v>1177.3159947447593</v>
      </c>
      <c r="J173" s="56">
        <f t="shared" si="93"/>
        <v>0</v>
      </c>
      <c r="K173" s="57">
        <f t="shared" si="94"/>
        <v>0</v>
      </c>
      <c r="L173" s="57">
        <f t="shared" si="95"/>
        <v>0</v>
      </c>
      <c r="M173" s="58">
        <f t="shared" si="77"/>
        <v>0</v>
      </c>
      <c r="N173" s="56">
        <f t="shared" si="96"/>
        <v>0</v>
      </c>
      <c r="O173" s="57">
        <f t="shared" si="97"/>
        <v>0</v>
      </c>
      <c r="P173" s="57">
        <f t="shared" si="98"/>
        <v>0</v>
      </c>
      <c r="Q173" s="58">
        <f t="shared" si="78"/>
        <v>0</v>
      </c>
      <c r="R173" s="84">
        <f t="shared" si="99"/>
        <v>137070.35931204134</v>
      </c>
      <c r="S173" s="85">
        <f t="shared" si="100"/>
        <v>1334.5674566437553</v>
      </c>
      <c r="T173" s="86">
        <f t="shared" si="79"/>
        <v>398.64629499918692</v>
      </c>
      <c r="U173" s="87">
        <f t="shared" si="101"/>
        <v>1733.2137516429423</v>
      </c>
      <c r="V173" s="84">
        <f t="shared" si="102"/>
        <v>0</v>
      </c>
      <c r="W173" s="85">
        <f t="shared" si="103"/>
        <v>0</v>
      </c>
      <c r="X173" s="86">
        <f t="shared" si="80"/>
        <v>0</v>
      </c>
      <c r="Y173" s="87">
        <f t="shared" si="104"/>
        <v>0</v>
      </c>
      <c r="Z173" s="101">
        <f t="shared" si="105"/>
        <v>0</v>
      </c>
      <c r="AA173" s="85">
        <f t="shared" si="106"/>
        <v>0</v>
      </c>
      <c r="AB173" s="86">
        <f t="shared" si="81"/>
        <v>0</v>
      </c>
      <c r="AC173" s="87">
        <f t="shared" si="107"/>
        <v>0</v>
      </c>
      <c r="AD173" s="132">
        <f t="shared" si="110"/>
        <v>0</v>
      </c>
      <c r="AE173" s="132">
        <f t="shared" si="82"/>
        <v>0</v>
      </c>
      <c r="AF173" s="132">
        <f t="shared" si="108"/>
        <v>0</v>
      </c>
      <c r="AG173" s="133">
        <f t="shared" si="83"/>
        <v>0</v>
      </c>
      <c r="AH173" s="124">
        <f t="shared" si="109"/>
        <v>0</v>
      </c>
      <c r="AI173" s="125">
        <f t="shared" si="84"/>
        <v>0</v>
      </c>
      <c r="AJ173" s="125">
        <v>0</v>
      </c>
      <c r="AK173" s="126">
        <f t="shared" si="85"/>
        <v>0</v>
      </c>
      <c r="AL173" s="22">
        <f t="shared" si="86"/>
        <v>455143.36635319318</v>
      </c>
      <c r="AM173" s="22">
        <f t="shared" si="86"/>
        <v>2500.6418053747402</v>
      </c>
      <c r="AN173" s="22">
        <f t="shared" si="86"/>
        <v>1186.3643645529655</v>
      </c>
      <c r="AO173" s="23">
        <f t="shared" si="74"/>
        <v>3687.0061699277062</v>
      </c>
    </row>
    <row r="174" spans="1:41" x14ac:dyDescent="0.25">
      <c r="A174" s="7">
        <v>152</v>
      </c>
      <c r="B174" s="56">
        <f t="shared" si="87"/>
        <v>145765.50096479952</v>
      </c>
      <c r="C174" s="57">
        <f t="shared" si="88"/>
        <v>624.63736003500503</v>
      </c>
      <c r="D174" s="57">
        <f t="shared" si="89"/>
        <v>151.8390635049995</v>
      </c>
      <c r="E174" s="58">
        <f t="shared" si="75"/>
        <v>776.47642354000459</v>
      </c>
      <c r="F174" s="56">
        <f t="shared" si="90"/>
        <v>171141.43172762136</v>
      </c>
      <c r="G174" s="57">
        <f t="shared" si="91"/>
        <v>544.09269735256032</v>
      </c>
      <c r="H174" s="57">
        <f t="shared" si="92"/>
        <v>633.22329739219902</v>
      </c>
      <c r="I174" s="58">
        <f t="shared" si="76"/>
        <v>1177.3159947447593</v>
      </c>
      <c r="J174" s="56">
        <f t="shared" si="93"/>
        <v>0</v>
      </c>
      <c r="K174" s="57">
        <f t="shared" si="94"/>
        <v>0</v>
      </c>
      <c r="L174" s="57">
        <f t="shared" si="95"/>
        <v>0</v>
      </c>
      <c r="M174" s="58">
        <f t="shared" si="77"/>
        <v>0</v>
      </c>
      <c r="N174" s="56">
        <f t="shared" si="96"/>
        <v>0</v>
      </c>
      <c r="O174" s="57">
        <f t="shared" si="97"/>
        <v>0</v>
      </c>
      <c r="P174" s="57">
        <f t="shared" si="98"/>
        <v>0</v>
      </c>
      <c r="Q174" s="58">
        <f t="shared" si="78"/>
        <v>0</v>
      </c>
      <c r="R174" s="84">
        <f t="shared" si="99"/>
        <v>135962.01817515658</v>
      </c>
      <c r="S174" s="85">
        <f t="shared" si="100"/>
        <v>1340.6795717029336</v>
      </c>
      <c r="T174" s="86">
        <f t="shared" si="79"/>
        <v>395.42286952608043</v>
      </c>
      <c r="U174" s="87">
        <f t="shared" si="101"/>
        <v>1736.1024412290139</v>
      </c>
      <c r="V174" s="84">
        <f t="shared" si="102"/>
        <v>0</v>
      </c>
      <c r="W174" s="85">
        <f t="shared" si="103"/>
        <v>0</v>
      </c>
      <c r="X174" s="86">
        <f t="shared" si="80"/>
        <v>0</v>
      </c>
      <c r="Y174" s="87">
        <f t="shared" si="104"/>
        <v>0</v>
      </c>
      <c r="Z174" s="101">
        <f t="shared" si="105"/>
        <v>0</v>
      </c>
      <c r="AA174" s="85">
        <f t="shared" si="106"/>
        <v>0</v>
      </c>
      <c r="AB174" s="86">
        <f t="shared" si="81"/>
        <v>0</v>
      </c>
      <c r="AC174" s="87">
        <f t="shared" si="107"/>
        <v>0</v>
      </c>
      <c r="AD174" s="132">
        <f t="shared" si="110"/>
        <v>0</v>
      </c>
      <c r="AE174" s="132">
        <f t="shared" si="82"/>
        <v>0</v>
      </c>
      <c r="AF174" s="132">
        <f t="shared" si="108"/>
        <v>0</v>
      </c>
      <c r="AG174" s="133">
        <f t="shared" si="83"/>
        <v>0</v>
      </c>
      <c r="AH174" s="124">
        <f t="shared" si="109"/>
        <v>0</v>
      </c>
      <c r="AI174" s="125">
        <f t="shared" si="84"/>
        <v>0</v>
      </c>
      <c r="AJ174" s="125">
        <v>0</v>
      </c>
      <c r="AK174" s="126">
        <f t="shared" si="85"/>
        <v>0</v>
      </c>
      <c r="AL174" s="22">
        <f t="shared" si="86"/>
        <v>452868.95086757746</v>
      </c>
      <c r="AM174" s="22">
        <f t="shared" si="86"/>
        <v>2509.409629090499</v>
      </c>
      <c r="AN174" s="22">
        <f t="shared" si="86"/>
        <v>1180.4852304232788</v>
      </c>
      <c r="AO174" s="23">
        <f t="shared" si="74"/>
        <v>3689.8948595137781</v>
      </c>
    </row>
    <row r="175" spans="1:41" x14ac:dyDescent="0.25">
      <c r="A175" s="7">
        <v>153</v>
      </c>
      <c r="B175" s="56">
        <f t="shared" si="87"/>
        <v>145140.86360476451</v>
      </c>
      <c r="C175" s="57">
        <f t="shared" si="88"/>
        <v>625.28802395170828</v>
      </c>
      <c r="D175" s="57">
        <f t="shared" si="89"/>
        <v>151.18839958829636</v>
      </c>
      <c r="E175" s="58">
        <f t="shared" si="75"/>
        <v>776.47642354000459</v>
      </c>
      <c r="F175" s="56">
        <f t="shared" si="90"/>
        <v>170597.33903026881</v>
      </c>
      <c r="G175" s="57">
        <f t="shared" si="91"/>
        <v>546.10584033276473</v>
      </c>
      <c r="H175" s="57">
        <f t="shared" si="92"/>
        <v>631.21015441199461</v>
      </c>
      <c r="I175" s="58">
        <f t="shared" si="76"/>
        <v>1177.3159947447593</v>
      </c>
      <c r="J175" s="56">
        <f t="shared" si="93"/>
        <v>0</v>
      </c>
      <c r="K175" s="57">
        <f t="shared" si="94"/>
        <v>0</v>
      </c>
      <c r="L175" s="57">
        <f t="shared" si="95"/>
        <v>0</v>
      </c>
      <c r="M175" s="58">
        <f t="shared" si="77"/>
        <v>0</v>
      </c>
      <c r="N175" s="56">
        <f t="shared" si="96"/>
        <v>0</v>
      </c>
      <c r="O175" s="57">
        <f t="shared" si="97"/>
        <v>0</v>
      </c>
      <c r="P175" s="57">
        <f t="shared" si="98"/>
        <v>0</v>
      </c>
      <c r="Q175" s="58">
        <f t="shared" si="78"/>
        <v>0</v>
      </c>
      <c r="R175" s="84">
        <f t="shared" si="99"/>
        <v>134845.70750112607</v>
      </c>
      <c r="S175" s="85">
        <f t="shared" si="100"/>
        <v>1346.8196793152874</v>
      </c>
      <c r="T175" s="86">
        <f t="shared" si="79"/>
        <v>392.17626598244169</v>
      </c>
      <c r="U175" s="87">
        <f t="shared" si="101"/>
        <v>1738.9959452977291</v>
      </c>
      <c r="V175" s="84">
        <f t="shared" si="102"/>
        <v>0</v>
      </c>
      <c r="W175" s="85">
        <f t="shared" si="103"/>
        <v>0</v>
      </c>
      <c r="X175" s="86">
        <f t="shared" si="80"/>
        <v>0</v>
      </c>
      <c r="Y175" s="87">
        <f t="shared" si="104"/>
        <v>0</v>
      </c>
      <c r="Z175" s="101">
        <f t="shared" si="105"/>
        <v>0</v>
      </c>
      <c r="AA175" s="85">
        <f t="shared" si="106"/>
        <v>0</v>
      </c>
      <c r="AB175" s="86">
        <f t="shared" si="81"/>
        <v>0</v>
      </c>
      <c r="AC175" s="87">
        <f t="shared" si="107"/>
        <v>0</v>
      </c>
      <c r="AD175" s="132">
        <f t="shared" si="110"/>
        <v>0</v>
      </c>
      <c r="AE175" s="132">
        <f t="shared" si="82"/>
        <v>0</v>
      </c>
      <c r="AF175" s="132">
        <f t="shared" si="108"/>
        <v>0</v>
      </c>
      <c r="AG175" s="133">
        <f t="shared" si="83"/>
        <v>0</v>
      </c>
      <c r="AH175" s="124">
        <f t="shared" si="109"/>
        <v>0</v>
      </c>
      <c r="AI175" s="125">
        <f t="shared" si="84"/>
        <v>0</v>
      </c>
      <c r="AJ175" s="125">
        <v>0</v>
      </c>
      <c r="AK175" s="126">
        <f t="shared" si="85"/>
        <v>0</v>
      </c>
      <c r="AL175" s="22">
        <f t="shared" si="86"/>
        <v>450583.91013615939</v>
      </c>
      <c r="AM175" s="22">
        <f t="shared" si="86"/>
        <v>2518.2135435997607</v>
      </c>
      <c r="AN175" s="22">
        <f t="shared" si="86"/>
        <v>1174.5748199827326</v>
      </c>
      <c r="AO175" s="23">
        <f t="shared" si="74"/>
        <v>3692.7883635824928</v>
      </c>
    </row>
    <row r="176" spans="1:41" x14ac:dyDescent="0.25">
      <c r="A176" s="7">
        <v>154</v>
      </c>
      <c r="B176" s="56">
        <f t="shared" si="87"/>
        <v>144515.57558081282</v>
      </c>
      <c r="C176" s="57">
        <f t="shared" si="88"/>
        <v>625.93936564332455</v>
      </c>
      <c r="D176" s="57">
        <f t="shared" si="89"/>
        <v>150.53705789668001</v>
      </c>
      <c r="E176" s="58">
        <f t="shared" si="75"/>
        <v>776.47642354000459</v>
      </c>
      <c r="F176" s="56">
        <f t="shared" si="90"/>
        <v>170051.23318993603</v>
      </c>
      <c r="G176" s="57">
        <f t="shared" si="91"/>
        <v>548.12643194199597</v>
      </c>
      <c r="H176" s="57">
        <f t="shared" si="92"/>
        <v>629.18956280276336</v>
      </c>
      <c r="I176" s="58">
        <f t="shared" si="76"/>
        <v>1177.3159947447593</v>
      </c>
      <c r="J176" s="56">
        <f t="shared" si="93"/>
        <v>0</v>
      </c>
      <c r="K176" s="57">
        <f t="shared" si="94"/>
        <v>0</v>
      </c>
      <c r="L176" s="57">
        <f t="shared" si="95"/>
        <v>0</v>
      </c>
      <c r="M176" s="58">
        <f t="shared" si="77"/>
        <v>0</v>
      </c>
      <c r="N176" s="56">
        <f t="shared" si="96"/>
        <v>0</v>
      </c>
      <c r="O176" s="57">
        <f t="shared" si="97"/>
        <v>0</v>
      </c>
      <c r="P176" s="57">
        <f t="shared" si="98"/>
        <v>0</v>
      </c>
      <c r="Q176" s="58">
        <f t="shared" si="78"/>
        <v>0</v>
      </c>
      <c r="R176" s="84">
        <f t="shared" si="99"/>
        <v>133721.38596818049</v>
      </c>
      <c r="S176" s="85">
        <f t="shared" si="100"/>
        <v>1352.9879076824336</v>
      </c>
      <c r="T176" s="86">
        <f t="shared" si="79"/>
        <v>388.90636419079163</v>
      </c>
      <c r="U176" s="87">
        <f t="shared" si="101"/>
        <v>1741.8942718732253</v>
      </c>
      <c r="V176" s="84">
        <f t="shared" si="102"/>
        <v>0</v>
      </c>
      <c r="W176" s="85">
        <f t="shared" si="103"/>
        <v>0</v>
      </c>
      <c r="X176" s="86">
        <f t="shared" si="80"/>
        <v>0</v>
      </c>
      <c r="Y176" s="87">
        <f t="shared" si="104"/>
        <v>0</v>
      </c>
      <c r="Z176" s="101">
        <f t="shared" si="105"/>
        <v>0</v>
      </c>
      <c r="AA176" s="85">
        <f t="shared" si="106"/>
        <v>0</v>
      </c>
      <c r="AB176" s="86">
        <f t="shared" si="81"/>
        <v>0</v>
      </c>
      <c r="AC176" s="87">
        <f t="shared" si="107"/>
        <v>0</v>
      </c>
      <c r="AD176" s="132">
        <f t="shared" si="110"/>
        <v>0</v>
      </c>
      <c r="AE176" s="132">
        <f t="shared" si="82"/>
        <v>0</v>
      </c>
      <c r="AF176" s="132">
        <f t="shared" si="108"/>
        <v>0</v>
      </c>
      <c r="AG176" s="133">
        <f t="shared" si="83"/>
        <v>0</v>
      </c>
      <c r="AH176" s="124">
        <f t="shared" si="109"/>
        <v>0</v>
      </c>
      <c r="AI176" s="125">
        <f t="shared" si="84"/>
        <v>0</v>
      </c>
      <c r="AJ176" s="125">
        <v>0</v>
      </c>
      <c r="AK176" s="126">
        <f t="shared" si="85"/>
        <v>0</v>
      </c>
      <c r="AL176" s="22">
        <f t="shared" si="86"/>
        <v>448288.19473892933</v>
      </c>
      <c r="AM176" s="22">
        <f t="shared" si="86"/>
        <v>2527.0537052677541</v>
      </c>
      <c r="AN176" s="22">
        <f t="shared" si="86"/>
        <v>1168.6329848902351</v>
      </c>
      <c r="AO176" s="23">
        <f t="shared" si="74"/>
        <v>3695.6866901579892</v>
      </c>
    </row>
    <row r="177" spans="1:41" x14ac:dyDescent="0.25">
      <c r="A177" s="7">
        <v>155</v>
      </c>
      <c r="B177" s="56">
        <f t="shared" si="87"/>
        <v>143889.63621516948</v>
      </c>
      <c r="C177" s="57">
        <f t="shared" si="88"/>
        <v>626.59138581586967</v>
      </c>
      <c r="D177" s="57">
        <f t="shared" si="89"/>
        <v>149.88503772413486</v>
      </c>
      <c r="E177" s="58">
        <f t="shared" si="75"/>
        <v>776.47642354000459</v>
      </c>
      <c r="F177" s="56">
        <f t="shared" si="90"/>
        <v>169503.10675799404</v>
      </c>
      <c r="G177" s="57">
        <f t="shared" si="91"/>
        <v>550.15449974018134</v>
      </c>
      <c r="H177" s="57">
        <f t="shared" si="92"/>
        <v>627.161495004578</v>
      </c>
      <c r="I177" s="58">
        <f t="shared" si="76"/>
        <v>1177.3159947447593</v>
      </c>
      <c r="J177" s="56">
        <f t="shared" si="93"/>
        <v>0</v>
      </c>
      <c r="K177" s="57">
        <f t="shared" si="94"/>
        <v>0</v>
      </c>
      <c r="L177" s="57">
        <f t="shared" si="95"/>
        <v>0</v>
      </c>
      <c r="M177" s="58">
        <f t="shared" si="77"/>
        <v>0</v>
      </c>
      <c r="N177" s="56">
        <f t="shared" si="96"/>
        <v>0</v>
      </c>
      <c r="O177" s="57">
        <f t="shared" si="97"/>
        <v>0</v>
      </c>
      <c r="P177" s="57">
        <f t="shared" si="98"/>
        <v>0</v>
      </c>
      <c r="Q177" s="58">
        <f t="shared" si="78"/>
        <v>0</v>
      </c>
      <c r="R177" s="84">
        <f t="shared" si="99"/>
        <v>132589.01205726556</v>
      </c>
      <c r="S177" s="85">
        <f t="shared" si="100"/>
        <v>1359.1843855931334</v>
      </c>
      <c r="T177" s="86">
        <f t="shared" si="79"/>
        <v>385.61304339988067</v>
      </c>
      <c r="U177" s="87">
        <f t="shared" si="101"/>
        <v>1744.7974289930141</v>
      </c>
      <c r="V177" s="84">
        <f t="shared" si="102"/>
        <v>0</v>
      </c>
      <c r="W177" s="85">
        <f t="shared" si="103"/>
        <v>0</v>
      </c>
      <c r="X177" s="86">
        <f t="shared" si="80"/>
        <v>0</v>
      </c>
      <c r="Y177" s="87">
        <f t="shared" si="104"/>
        <v>0</v>
      </c>
      <c r="Z177" s="101">
        <f t="shared" si="105"/>
        <v>0</v>
      </c>
      <c r="AA177" s="85">
        <f t="shared" si="106"/>
        <v>0</v>
      </c>
      <c r="AB177" s="86">
        <f t="shared" si="81"/>
        <v>0</v>
      </c>
      <c r="AC177" s="87">
        <f t="shared" si="107"/>
        <v>0</v>
      </c>
      <c r="AD177" s="132">
        <f t="shared" si="110"/>
        <v>0</v>
      </c>
      <c r="AE177" s="132">
        <f t="shared" si="82"/>
        <v>0</v>
      </c>
      <c r="AF177" s="132">
        <f t="shared" si="108"/>
        <v>0</v>
      </c>
      <c r="AG177" s="133">
        <f t="shared" si="83"/>
        <v>0</v>
      </c>
      <c r="AH177" s="124">
        <f t="shared" si="109"/>
        <v>0</v>
      </c>
      <c r="AI177" s="125">
        <f t="shared" si="84"/>
        <v>0</v>
      </c>
      <c r="AJ177" s="125">
        <v>0</v>
      </c>
      <c r="AK177" s="126">
        <f t="shared" si="85"/>
        <v>0</v>
      </c>
      <c r="AL177" s="22">
        <f t="shared" si="86"/>
        <v>445981.75503042905</v>
      </c>
      <c r="AM177" s="22">
        <f t="shared" si="86"/>
        <v>2535.9302711491846</v>
      </c>
      <c r="AN177" s="22">
        <f t="shared" si="86"/>
        <v>1162.6595761285935</v>
      </c>
      <c r="AO177" s="23">
        <f t="shared" si="74"/>
        <v>3698.5898472777781</v>
      </c>
    </row>
    <row r="178" spans="1:41" x14ac:dyDescent="0.25">
      <c r="A178" s="7">
        <v>156</v>
      </c>
      <c r="B178" s="56">
        <f t="shared" si="87"/>
        <v>143263.0448293536</v>
      </c>
      <c r="C178" s="57">
        <f t="shared" si="88"/>
        <v>627.24408517609459</v>
      </c>
      <c r="D178" s="57">
        <f t="shared" si="89"/>
        <v>149.23233836391</v>
      </c>
      <c r="E178" s="58">
        <f t="shared" si="75"/>
        <v>776.47642354000459</v>
      </c>
      <c r="F178" s="56">
        <f t="shared" si="90"/>
        <v>168952.95225825385</v>
      </c>
      <c r="G178" s="57">
        <f t="shared" si="91"/>
        <v>552.19007138922007</v>
      </c>
      <c r="H178" s="57">
        <f t="shared" si="92"/>
        <v>625.12592335553927</v>
      </c>
      <c r="I178" s="58">
        <f t="shared" si="76"/>
        <v>1177.3159947447593</v>
      </c>
      <c r="J178" s="56">
        <f t="shared" si="93"/>
        <v>0</v>
      </c>
      <c r="K178" s="57">
        <f t="shared" si="94"/>
        <v>0</v>
      </c>
      <c r="L178" s="57">
        <f t="shared" si="95"/>
        <v>0</v>
      </c>
      <c r="M178" s="58">
        <f t="shared" si="77"/>
        <v>0</v>
      </c>
      <c r="N178" s="56">
        <f t="shared" si="96"/>
        <v>0</v>
      </c>
      <c r="O178" s="57">
        <f t="shared" si="97"/>
        <v>0</v>
      </c>
      <c r="P178" s="57">
        <f t="shared" si="98"/>
        <v>0</v>
      </c>
      <c r="Q178" s="58">
        <f t="shared" si="78"/>
        <v>0</v>
      </c>
      <c r="R178" s="84">
        <f t="shared" si="99"/>
        <v>131448.54405112521</v>
      </c>
      <c r="S178" s="85">
        <f t="shared" si="100"/>
        <v>1365.40924242598</v>
      </c>
      <c r="T178" s="86">
        <f t="shared" si="79"/>
        <v>382.29618228202253</v>
      </c>
      <c r="U178" s="87">
        <f t="shared" si="101"/>
        <v>1747.7054247080025</v>
      </c>
      <c r="V178" s="84">
        <f t="shared" si="102"/>
        <v>0</v>
      </c>
      <c r="W178" s="85">
        <f t="shared" si="103"/>
        <v>0</v>
      </c>
      <c r="X178" s="86">
        <f t="shared" si="80"/>
        <v>0</v>
      </c>
      <c r="Y178" s="87">
        <f t="shared" si="104"/>
        <v>0</v>
      </c>
      <c r="Z178" s="101">
        <f t="shared" si="105"/>
        <v>0</v>
      </c>
      <c r="AA178" s="85">
        <f t="shared" si="106"/>
        <v>0</v>
      </c>
      <c r="AB178" s="86">
        <f t="shared" si="81"/>
        <v>0</v>
      </c>
      <c r="AC178" s="87">
        <f t="shared" si="107"/>
        <v>0</v>
      </c>
      <c r="AD178" s="132">
        <f t="shared" si="110"/>
        <v>0</v>
      </c>
      <c r="AE178" s="132">
        <f t="shared" si="82"/>
        <v>0</v>
      </c>
      <c r="AF178" s="132">
        <f t="shared" si="108"/>
        <v>0</v>
      </c>
      <c r="AG178" s="133">
        <f t="shared" si="83"/>
        <v>0</v>
      </c>
      <c r="AH178" s="124">
        <f t="shared" si="109"/>
        <v>0</v>
      </c>
      <c r="AI178" s="125">
        <f t="shared" si="84"/>
        <v>0</v>
      </c>
      <c r="AJ178" s="125">
        <v>0</v>
      </c>
      <c r="AK178" s="126">
        <f t="shared" si="85"/>
        <v>0</v>
      </c>
      <c r="AL178" s="22">
        <f t="shared" si="86"/>
        <v>443664.54113873269</v>
      </c>
      <c r="AM178" s="22">
        <f t="shared" si="86"/>
        <v>2544.8433989912946</v>
      </c>
      <c r="AN178" s="22">
        <f t="shared" si="86"/>
        <v>1156.6544440014718</v>
      </c>
      <c r="AO178" s="23">
        <f t="shared" si="74"/>
        <v>3701.4978429927664</v>
      </c>
    </row>
    <row r="179" spans="1:41" x14ac:dyDescent="0.25">
      <c r="A179" s="7">
        <v>157</v>
      </c>
      <c r="B179" s="56">
        <f t="shared" si="87"/>
        <v>142635.80074417751</v>
      </c>
      <c r="C179" s="57">
        <f t="shared" si="88"/>
        <v>627.89746443148636</v>
      </c>
      <c r="D179" s="57">
        <f t="shared" si="89"/>
        <v>148.57895910851823</v>
      </c>
      <c r="E179" s="58">
        <f t="shared" si="75"/>
        <v>776.47642354000459</v>
      </c>
      <c r="F179" s="56">
        <f t="shared" si="90"/>
        <v>168400.76218686462</v>
      </c>
      <c r="G179" s="57">
        <f t="shared" si="91"/>
        <v>554.23317465336015</v>
      </c>
      <c r="H179" s="57">
        <f t="shared" si="92"/>
        <v>623.08282009139919</v>
      </c>
      <c r="I179" s="58">
        <f t="shared" si="76"/>
        <v>1177.3159947447593</v>
      </c>
      <c r="J179" s="56">
        <f t="shared" si="93"/>
        <v>0</v>
      </c>
      <c r="K179" s="57">
        <f t="shared" si="94"/>
        <v>0</v>
      </c>
      <c r="L179" s="57">
        <f t="shared" si="95"/>
        <v>0</v>
      </c>
      <c r="M179" s="58">
        <f t="shared" si="77"/>
        <v>0</v>
      </c>
      <c r="N179" s="56">
        <f t="shared" si="96"/>
        <v>0</v>
      </c>
      <c r="O179" s="57">
        <f t="shared" si="97"/>
        <v>0</v>
      </c>
      <c r="P179" s="57">
        <f t="shared" si="98"/>
        <v>0</v>
      </c>
      <c r="Q179" s="58">
        <f t="shared" si="78"/>
        <v>0</v>
      </c>
      <c r="R179" s="84">
        <f t="shared" si="99"/>
        <v>130299.94003338039</v>
      </c>
      <c r="S179" s="85">
        <f t="shared" si="100"/>
        <v>1371.6626081521013</v>
      </c>
      <c r="T179" s="86">
        <f t="shared" si="79"/>
        <v>378.95565893041464</v>
      </c>
      <c r="U179" s="87">
        <f t="shared" si="101"/>
        <v>1750.618267082516</v>
      </c>
      <c r="V179" s="84">
        <f t="shared" si="102"/>
        <v>0</v>
      </c>
      <c r="W179" s="85">
        <f t="shared" si="103"/>
        <v>0</v>
      </c>
      <c r="X179" s="86">
        <f t="shared" si="80"/>
        <v>0</v>
      </c>
      <c r="Y179" s="87">
        <f t="shared" si="104"/>
        <v>0</v>
      </c>
      <c r="Z179" s="101">
        <f t="shared" si="105"/>
        <v>0</v>
      </c>
      <c r="AA179" s="85">
        <f t="shared" si="106"/>
        <v>0</v>
      </c>
      <c r="AB179" s="86">
        <f t="shared" si="81"/>
        <v>0</v>
      </c>
      <c r="AC179" s="87">
        <f t="shared" si="107"/>
        <v>0</v>
      </c>
      <c r="AD179" s="132">
        <f t="shared" si="110"/>
        <v>0</v>
      </c>
      <c r="AE179" s="132">
        <f t="shared" si="82"/>
        <v>0</v>
      </c>
      <c r="AF179" s="132">
        <f t="shared" si="108"/>
        <v>0</v>
      </c>
      <c r="AG179" s="133">
        <f t="shared" si="83"/>
        <v>0</v>
      </c>
      <c r="AH179" s="124">
        <f t="shared" si="109"/>
        <v>0</v>
      </c>
      <c r="AI179" s="125">
        <f t="shared" si="84"/>
        <v>0</v>
      </c>
      <c r="AJ179" s="125">
        <v>0</v>
      </c>
      <c r="AK179" s="126">
        <f t="shared" si="85"/>
        <v>0</v>
      </c>
      <c r="AL179" s="22">
        <f t="shared" si="86"/>
        <v>441336.50296442257</v>
      </c>
      <c r="AM179" s="22">
        <f t="shared" si="86"/>
        <v>2553.7932472369475</v>
      </c>
      <c r="AN179" s="22">
        <f t="shared" si="86"/>
        <v>1150.6174381303322</v>
      </c>
      <c r="AO179" s="23">
        <f t="shared" si="74"/>
        <v>3704.4106853672802</v>
      </c>
    </row>
    <row r="180" spans="1:41" x14ac:dyDescent="0.25">
      <c r="A180" s="7">
        <v>158</v>
      </c>
      <c r="B180" s="56">
        <f t="shared" si="87"/>
        <v>142007.90327974604</v>
      </c>
      <c r="C180" s="57">
        <f t="shared" si="88"/>
        <v>628.55152429026907</v>
      </c>
      <c r="D180" s="57">
        <f t="shared" si="89"/>
        <v>147.92489924973546</v>
      </c>
      <c r="E180" s="58">
        <f t="shared" si="75"/>
        <v>776.47642354000459</v>
      </c>
      <c r="F180" s="56">
        <f t="shared" si="90"/>
        <v>167846.52901221125</v>
      </c>
      <c r="G180" s="57">
        <f t="shared" si="91"/>
        <v>556.28383739957769</v>
      </c>
      <c r="H180" s="57">
        <f t="shared" si="92"/>
        <v>621.03215734518164</v>
      </c>
      <c r="I180" s="58">
        <f t="shared" si="76"/>
        <v>1177.3159947447593</v>
      </c>
      <c r="J180" s="56">
        <f t="shared" si="93"/>
        <v>0</v>
      </c>
      <c r="K180" s="57">
        <f t="shared" si="94"/>
        <v>0</v>
      </c>
      <c r="L180" s="57">
        <f t="shared" si="95"/>
        <v>0</v>
      </c>
      <c r="M180" s="58">
        <f t="shared" si="77"/>
        <v>0</v>
      </c>
      <c r="N180" s="56">
        <f t="shared" si="96"/>
        <v>0</v>
      </c>
      <c r="O180" s="57">
        <f t="shared" si="97"/>
        <v>0</v>
      </c>
      <c r="P180" s="57">
        <f t="shared" si="98"/>
        <v>0</v>
      </c>
      <c r="Q180" s="58">
        <f t="shared" si="78"/>
        <v>0</v>
      </c>
      <c r="R180" s="84">
        <f t="shared" si="99"/>
        <v>129143.15788760368</v>
      </c>
      <c r="S180" s="85">
        <f t="shared" si="100"/>
        <v>1377.9446133378729</v>
      </c>
      <c r="T180" s="86">
        <f t="shared" si="79"/>
        <v>375.59135085644738</v>
      </c>
      <c r="U180" s="87">
        <f t="shared" si="101"/>
        <v>1753.5359641943203</v>
      </c>
      <c r="V180" s="84">
        <f t="shared" si="102"/>
        <v>0</v>
      </c>
      <c r="W180" s="85">
        <f t="shared" si="103"/>
        <v>0</v>
      </c>
      <c r="X180" s="86">
        <f t="shared" si="80"/>
        <v>0</v>
      </c>
      <c r="Y180" s="87">
        <f t="shared" si="104"/>
        <v>0</v>
      </c>
      <c r="Z180" s="101">
        <f t="shared" si="105"/>
        <v>0</v>
      </c>
      <c r="AA180" s="85">
        <f t="shared" si="106"/>
        <v>0</v>
      </c>
      <c r="AB180" s="86">
        <f t="shared" si="81"/>
        <v>0</v>
      </c>
      <c r="AC180" s="87">
        <f t="shared" si="107"/>
        <v>0</v>
      </c>
      <c r="AD180" s="132">
        <f t="shared" si="110"/>
        <v>0</v>
      </c>
      <c r="AE180" s="132">
        <f t="shared" si="82"/>
        <v>0</v>
      </c>
      <c r="AF180" s="132">
        <f t="shared" si="108"/>
        <v>0</v>
      </c>
      <c r="AG180" s="133">
        <f t="shared" si="83"/>
        <v>0</v>
      </c>
      <c r="AH180" s="124">
        <f t="shared" si="109"/>
        <v>0</v>
      </c>
      <c r="AI180" s="125">
        <f t="shared" si="84"/>
        <v>0</v>
      </c>
      <c r="AJ180" s="125">
        <v>0</v>
      </c>
      <c r="AK180" s="126">
        <f t="shared" si="85"/>
        <v>0</v>
      </c>
      <c r="AL180" s="22">
        <f t="shared" si="86"/>
        <v>438997.590179561</v>
      </c>
      <c r="AM180" s="22">
        <f t="shared" si="86"/>
        <v>2562.7799750277195</v>
      </c>
      <c r="AN180" s="22">
        <f t="shared" si="86"/>
        <v>1144.5484074513645</v>
      </c>
      <c r="AO180" s="23">
        <f t="shared" si="74"/>
        <v>3707.3283824790842</v>
      </c>
    </row>
    <row r="181" spans="1:41" x14ac:dyDescent="0.25">
      <c r="A181" s="7">
        <v>159</v>
      </c>
      <c r="B181" s="56">
        <f t="shared" si="87"/>
        <v>141379.35175545578</v>
      </c>
      <c r="C181" s="57">
        <f t="shared" si="88"/>
        <v>629.20626546140488</v>
      </c>
      <c r="D181" s="57">
        <f t="shared" si="89"/>
        <v>147.27015807859976</v>
      </c>
      <c r="E181" s="58">
        <f t="shared" si="75"/>
        <v>776.47642354000459</v>
      </c>
      <c r="F181" s="56">
        <f t="shared" si="90"/>
        <v>167290.24517481166</v>
      </c>
      <c r="G181" s="57">
        <f t="shared" si="91"/>
        <v>558.34208759795615</v>
      </c>
      <c r="H181" s="57">
        <f t="shared" si="92"/>
        <v>618.97390714680319</v>
      </c>
      <c r="I181" s="58">
        <f t="shared" si="76"/>
        <v>1177.3159947447593</v>
      </c>
      <c r="J181" s="56">
        <f t="shared" si="93"/>
        <v>0</v>
      </c>
      <c r="K181" s="57">
        <f t="shared" si="94"/>
        <v>0</v>
      </c>
      <c r="L181" s="57">
        <f t="shared" si="95"/>
        <v>0</v>
      </c>
      <c r="M181" s="58">
        <f t="shared" si="77"/>
        <v>0</v>
      </c>
      <c r="N181" s="56">
        <f t="shared" si="96"/>
        <v>0</v>
      </c>
      <c r="O181" s="57">
        <f t="shared" si="97"/>
        <v>0</v>
      </c>
      <c r="P181" s="57">
        <f t="shared" si="98"/>
        <v>0</v>
      </c>
      <c r="Q181" s="58">
        <f t="shared" si="78"/>
        <v>0</v>
      </c>
      <c r="R181" s="84">
        <f t="shared" si="99"/>
        <v>127978.1552963896</v>
      </c>
      <c r="S181" s="85">
        <f t="shared" si="100"/>
        <v>1384.2553891476446</v>
      </c>
      <c r="T181" s="86">
        <f t="shared" si="79"/>
        <v>372.20313498699977</v>
      </c>
      <c r="U181" s="87">
        <f t="shared" si="101"/>
        <v>1756.4585241346442</v>
      </c>
      <c r="V181" s="84">
        <f t="shared" si="102"/>
        <v>0</v>
      </c>
      <c r="W181" s="85">
        <f t="shared" si="103"/>
        <v>0</v>
      </c>
      <c r="X181" s="86">
        <f t="shared" si="80"/>
        <v>0</v>
      </c>
      <c r="Y181" s="87">
        <f t="shared" si="104"/>
        <v>0</v>
      </c>
      <c r="Z181" s="101">
        <f t="shared" si="105"/>
        <v>0</v>
      </c>
      <c r="AA181" s="85">
        <f t="shared" si="106"/>
        <v>0</v>
      </c>
      <c r="AB181" s="86">
        <f t="shared" si="81"/>
        <v>0</v>
      </c>
      <c r="AC181" s="87">
        <f t="shared" si="107"/>
        <v>0</v>
      </c>
      <c r="AD181" s="132">
        <f t="shared" si="110"/>
        <v>0</v>
      </c>
      <c r="AE181" s="132">
        <f t="shared" si="82"/>
        <v>0</v>
      </c>
      <c r="AF181" s="132">
        <f t="shared" si="108"/>
        <v>0</v>
      </c>
      <c r="AG181" s="133">
        <f t="shared" si="83"/>
        <v>0</v>
      </c>
      <c r="AH181" s="124">
        <f t="shared" si="109"/>
        <v>0</v>
      </c>
      <c r="AI181" s="125">
        <f t="shared" si="84"/>
        <v>0</v>
      </c>
      <c r="AJ181" s="125">
        <v>0</v>
      </c>
      <c r="AK181" s="126">
        <f t="shared" si="85"/>
        <v>0</v>
      </c>
      <c r="AL181" s="22">
        <f t="shared" si="86"/>
        <v>436647.752226657</v>
      </c>
      <c r="AM181" s="22">
        <f t="shared" si="86"/>
        <v>2571.8037422070056</v>
      </c>
      <c r="AN181" s="22">
        <f t="shared" si="86"/>
        <v>1138.4472002124025</v>
      </c>
      <c r="AO181" s="23">
        <f t="shared" si="74"/>
        <v>3710.2509424194081</v>
      </c>
    </row>
    <row r="182" spans="1:41" x14ac:dyDescent="0.25">
      <c r="A182" s="7">
        <v>160</v>
      </c>
      <c r="B182" s="56">
        <f t="shared" si="87"/>
        <v>140750.14548999438</v>
      </c>
      <c r="C182" s="57">
        <f t="shared" si="88"/>
        <v>629.86168865459376</v>
      </c>
      <c r="D182" s="57">
        <f t="shared" si="89"/>
        <v>146.6147348854108</v>
      </c>
      <c r="E182" s="58">
        <f t="shared" si="75"/>
        <v>776.47642354000459</v>
      </c>
      <c r="F182" s="56">
        <f t="shared" si="90"/>
        <v>166731.90308721369</v>
      </c>
      <c r="G182" s="57">
        <f t="shared" si="91"/>
        <v>560.40795332206869</v>
      </c>
      <c r="H182" s="57">
        <f t="shared" si="92"/>
        <v>616.90804142269064</v>
      </c>
      <c r="I182" s="58">
        <f t="shared" si="76"/>
        <v>1177.3159947447593</v>
      </c>
      <c r="J182" s="56">
        <f t="shared" si="93"/>
        <v>0</v>
      </c>
      <c r="K182" s="57">
        <f t="shared" si="94"/>
        <v>0</v>
      </c>
      <c r="L182" s="57">
        <f t="shared" si="95"/>
        <v>0</v>
      </c>
      <c r="M182" s="58">
        <f t="shared" si="77"/>
        <v>0</v>
      </c>
      <c r="N182" s="56">
        <f t="shared" si="96"/>
        <v>0</v>
      </c>
      <c r="O182" s="57">
        <f t="shared" si="97"/>
        <v>0</v>
      </c>
      <c r="P182" s="57">
        <f t="shared" si="98"/>
        <v>0</v>
      </c>
      <c r="Q182" s="58">
        <f t="shared" si="78"/>
        <v>0</v>
      </c>
      <c r="R182" s="84">
        <f t="shared" si="99"/>
        <v>126804.88974042069</v>
      </c>
      <c r="S182" s="85">
        <f t="shared" si="100"/>
        <v>1390.5950673464786</v>
      </c>
      <c r="T182" s="86">
        <f t="shared" si="79"/>
        <v>368.79088766172356</v>
      </c>
      <c r="U182" s="87">
        <f t="shared" si="101"/>
        <v>1759.385955008202</v>
      </c>
      <c r="V182" s="84">
        <f t="shared" si="102"/>
        <v>0</v>
      </c>
      <c r="W182" s="85">
        <f t="shared" si="103"/>
        <v>0</v>
      </c>
      <c r="X182" s="86">
        <f t="shared" si="80"/>
        <v>0</v>
      </c>
      <c r="Y182" s="87">
        <f t="shared" si="104"/>
        <v>0</v>
      </c>
      <c r="Z182" s="101">
        <f t="shared" si="105"/>
        <v>0</v>
      </c>
      <c r="AA182" s="85">
        <f t="shared" si="106"/>
        <v>0</v>
      </c>
      <c r="AB182" s="86">
        <f t="shared" si="81"/>
        <v>0</v>
      </c>
      <c r="AC182" s="87">
        <f t="shared" si="107"/>
        <v>0</v>
      </c>
      <c r="AD182" s="132">
        <f t="shared" si="110"/>
        <v>0</v>
      </c>
      <c r="AE182" s="132">
        <f t="shared" si="82"/>
        <v>0</v>
      </c>
      <c r="AF182" s="132">
        <f t="shared" si="108"/>
        <v>0</v>
      </c>
      <c r="AG182" s="133">
        <f t="shared" si="83"/>
        <v>0</v>
      </c>
      <c r="AH182" s="124">
        <f t="shared" si="109"/>
        <v>0</v>
      </c>
      <c r="AI182" s="125">
        <f t="shared" si="84"/>
        <v>0</v>
      </c>
      <c r="AJ182" s="125">
        <v>0</v>
      </c>
      <c r="AK182" s="126">
        <f t="shared" si="85"/>
        <v>0</v>
      </c>
      <c r="AL182" s="22">
        <f t="shared" si="86"/>
        <v>434286.93831762875</v>
      </c>
      <c r="AM182" s="22">
        <f t="shared" si="86"/>
        <v>2580.8647093231411</v>
      </c>
      <c r="AN182" s="22">
        <f t="shared" si="86"/>
        <v>1132.313663969825</v>
      </c>
      <c r="AO182" s="23">
        <f t="shared" si="74"/>
        <v>3713.1783732929662</v>
      </c>
    </row>
    <row r="183" spans="1:41" x14ac:dyDescent="0.25">
      <c r="A183" s="7">
        <v>161</v>
      </c>
      <c r="B183" s="56">
        <f t="shared" si="87"/>
        <v>140120.28380133977</v>
      </c>
      <c r="C183" s="57">
        <f t="shared" si="88"/>
        <v>630.51779458027568</v>
      </c>
      <c r="D183" s="57">
        <f t="shared" si="89"/>
        <v>145.95862895972891</v>
      </c>
      <c r="E183" s="58">
        <f t="shared" si="75"/>
        <v>776.47642354000459</v>
      </c>
      <c r="F183" s="56">
        <f t="shared" si="90"/>
        <v>166171.49513389161</v>
      </c>
      <c r="G183" s="57">
        <f t="shared" si="91"/>
        <v>562.48146274936039</v>
      </c>
      <c r="H183" s="57">
        <f t="shared" si="92"/>
        <v>614.83453199539895</v>
      </c>
      <c r="I183" s="58">
        <f t="shared" si="76"/>
        <v>1177.3159947447593</v>
      </c>
      <c r="J183" s="56">
        <f t="shared" si="93"/>
        <v>0</v>
      </c>
      <c r="K183" s="57">
        <f t="shared" si="94"/>
        <v>0</v>
      </c>
      <c r="L183" s="57">
        <f t="shared" si="95"/>
        <v>0</v>
      </c>
      <c r="M183" s="58">
        <f t="shared" si="77"/>
        <v>0</v>
      </c>
      <c r="N183" s="56">
        <f t="shared" si="96"/>
        <v>0</v>
      </c>
      <c r="O183" s="57">
        <f t="shared" si="97"/>
        <v>0</v>
      </c>
      <c r="P183" s="57">
        <f t="shared" si="98"/>
        <v>0</v>
      </c>
      <c r="Q183" s="58">
        <f t="shared" si="78"/>
        <v>0</v>
      </c>
      <c r="R183" s="84">
        <f t="shared" si="99"/>
        <v>125623.31849752934</v>
      </c>
      <c r="S183" s="85">
        <f t="shared" si="100"/>
        <v>1396.9637803029011</v>
      </c>
      <c r="T183" s="86">
        <f t="shared" si="79"/>
        <v>365.35448463031452</v>
      </c>
      <c r="U183" s="87">
        <f t="shared" si="101"/>
        <v>1762.3182649332157</v>
      </c>
      <c r="V183" s="84">
        <f t="shared" si="102"/>
        <v>0</v>
      </c>
      <c r="W183" s="85">
        <f t="shared" si="103"/>
        <v>0</v>
      </c>
      <c r="X183" s="86">
        <f t="shared" si="80"/>
        <v>0</v>
      </c>
      <c r="Y183" s="87">
        <f t="shared" si="104"/>
        <v>0</v>
      </c>
      <c r="Z183" s="101">
        <f t="shared" si="105"/>
        <v>0</v>
      </c>
      <c r="AA183" s="85">
        <f t="shared" si="106"/>
        <v>0</v>
      </c>
      <c r="AB183" s="86">
        <f t="shared" si="81"/>
        <v>0</v>
      </c>
      <c r="AC183" s="87">
        <f t="shared" si="107"/>
        <v>0</v>
      </c>
      <c r="AD183" s="132">
        <f t="shared" si="110"/>
        <v>0</v>
      </c>
      <c r="AE183" s="132">
        <f t="shared" si="82"/>
        <v>0</v>
      </c>
      <c r="AF183" s="132">
        <f t="shared" si="108"/>
        <v>0</v>
      </c>
      <c r="AG183" s="133">
        <f t="shared" si="83"/>
        <v>0</v>
      </c>
      <c r="AH183" s="124">
        <f t="shared" si="109"/>
        <v>0</v>
      </c>
      <c r="AI183" s="125">
        <f t="shared" si="84"/>
        <v>0</v>
      </c>
      <c r="AJ183" s="125">
        <v>0</v>
      </c>
      <c r="AK183" s="126">
        <f t="shared" si="85"/>
        <v>0</v>
      </c>
      <c r="AL183" s="22">
        <f t="shared" si="86"/>
        <v>431915.09743276075</v>
      </c>
      <c r="AM183" s="22">
        <f t="shared" si="86"/>
        <v>2589.9630376325372</v>
      </c>
      <c r="AN183" s="22">
        <f t="shared" si="86"/>
        <v>1126.1476455854424</v>
      </c>
      <c r="AO183" s="23">
        <f t="shared" si="74"/>
        <v>3716.1106832179794</v>
      </c>
    </row>
    <row r="184" spans="1:41" x14ac:dyDescent="0.25">
      <c r="A184" s="7">
        <v>162</v>
      </c>
      <c r="B184" s="56">
        <f t="shared" si="87"/>
        <v>139489.76600675948</v>
      </c>
      <c r="C184" s="57">
        <f t="shared" si="88"/>
        <v>631.17458394963012</v>
      </c>
      <c r="D184" s="57">
        <f t="shared" si="89"/>
        <v>145.30183959037447</v>
      </c>
      <c r="E184" s="58">
        <f t="shared" si="75"/>
        <v>776.47642354000459</v>
      </c>
      <c r="F184" s="56">
        <f t="shared" si="90"/>
        <v>165609.01367114225</v>
      </c>
      <c r="G184" s="57">
        <f t="shared" si="91"/>
        <v>564.56264416153294</v>
      </c>
      <c r="H184" s="57">
        <f t="shared" si="92"/>
        <v>612.75335058322639</v>
      </c>
      <c r="I184" s="58">
        <f t="shared" si="76"/>
        <v>1177.3159947447593</v>
      </c>
      <c r="J184" s="56">
        <f t="shared" si="93"/>
        <v>0</v>
      </c>
      <c r="K184" s="57">
        <f t="shared" si="94"/>
        <v>0</v>
      </c>
      <c r="L184" s="57">
        <f t="shared" si="95"/>
        <v>0</v>
      </c>
      <c r="M184" s="58">
        <f t="shared" si="77"/>
        <v>0</v>
      </c>
      <c r="N184" s="56">
        <f t="shared" si="96"/>
        <v>0</v>
      </c>
      <c r="O184" s="57">
        <f t="shared" si="97"/>
        <v>0</v>
      </c>
      <c r="P184" s="57">
        <f t="shared" si="98"/>
        <v>0</v>
      </c>
      <c r="Q184" s="58">
        <f t="shared" si="78"/>
        <v>0</v>
      </c>
      <c r="R184" s="84">
        <f t="shared" si="99"/>
        <v>124433.39864175515</v>
      </c>
      <c r="S184" s="85">
        <f t="shared" si="100"/>
        <v>1403.3616609916667</v>
      </c>
      <c r="T184" s="86">
        <f t="shared" si="79"/>
        <v>361.89380104977124</v>
      </c>
      <c r="U184" s="87">
        <f t="shared" si="101"/>
        <v>1765.2554620414378</v>
      </c>
      <c r="V184" s="84">
        <f t="shared" si="102"/>
        <v>0</v>
      </c>
      <c r="W184" s="85">
        <f t="shared" si="103"/>
        <v>0</v>
      </c>
      <c r="X184" s="86">
        <f t="shared" si="80"/>
        <v>0</v>
      </c>
      <c r="Y184" s="87">
        <f t="shared" si="104"/>
        <v>0</v>
      </c>
      <c r="Z184" s="101">
        <f t="shared" si="105"/>
        <v>0</v>
      </c>
      <c r="AA184" s="85">
        <f t="shared" si="106"/>
        <v>0</v>
      </c>
      <c r="AB184" s="86">
        <f t="shared" si="81"/>
        <v>0</v>
      </c>
      <c r="AC184" s="87">
        <f t="shared" si="107"/>
        <v>0</v>
      </c>
      <c r="AD184" s="132">
        <f t="shared" si="110"/>
        <v>0</v>
      </c>
      <c r="AE184" s="132">
        <f t="shared" si="82"/>
        <v>0</v>
      </c>
      <c r="AF184" s="132">
        <f t="shared" si="108"/>
        <v>0</v>
      </c>
      <c r="AG184" s="133">
        <f t="shared" si="83"/>
        <v>0</v>
      </c>
      <c r="AH184" s="124">
        <f t="shared" si="109"/>
        <v>0</v>
      </c>
      <c r="AI184" s="125">
        <f t="shared" si="84"/>
        <v>0</v>
      </c>
      <c r="AJ184" s="125">
        <v>0</v>
      </c>
      <c r="AK184" s="126">
        <f t="shared" si="85"/>
        <v>0</v>
      </c>
      <c r="AL184" s="22">
        <f t="shared" si="86"/>
        <v>429532.17831965693</v>
      </c>
      <c r="AM184" s="22">
        <f t="shared" si="86"/>
        <v>2599.0988891028296</v>
      </c>
      <c r="AN184" s="22">
        <f t="shared" si="86"/>
        <v>1119.9489912233721</v>
      </c>
      <c r="AO184" s="23">
        <f t="shared" si="74"/>
        <v>3719.0478803262017</v>
      </c>
    </row>
    <row r="185" spans="1:41" x14ac:dyDescent="0.25">
      <c r="A185" s="7">
        <v>163</v>
      </c>
      <c r="B185" s="56">
        <f t="shared" si="87"/>
        <v>138858.59142280984</v>
      </c>
      <c r="C185" s="57">
        <f t="shared" si="88"/>
        <v>631.83205747457771</v>
      </c>
      <c r="D185" s="57">
        <f t="shared" si="89"/>
        <v>144.64436606542691</v>
      </c>
      <c r="E185" s="58">
        <f t="shared" si="75"/>
        <v>776.47642354000459</v>
      </c>
      <c r="F185" s="56">
        <f t="shared" si="90"/>
        <v>165044.45102698071</v>
      </c>
      <c r="G185" s="57">
        <f t="shared" si="91"/>
        <v>566.65152594493065</v>
      </c>
      <c r="H185" s="57">
        <f t="shared" si="92"/>
        <v>610.66446879982868</v>
      </c>
      <c r="I185" s="58">
        <f t="shared" si="76"/>
        <v>1177.3159947447593</v>
      </c>
      <c r="J185" s="56">
        <f t="shared" si="93"/>
        <v>0</v>
      </c>
      <c r="K185" s="57">
        <f t="shared" si="94"/>
        <v>0</v>
      </c>
      <c r="L185" s="57">
        <f t="shared" si="95"/>
        <v>0</v>
      </c>
      <c r="M185" s="58">
        <f t="shared" si="77"/>
        <v>0</v>
      </c>
      <c r="N185" s="56">
        <f t="shared" si="96"/>
        <v>0</v>
      </c>
      <c r="O185" s="57">
        <f t="shared" si="97"/>
        <v>0</v>
      </c>
      <c r="P185" s="57">
        <f t="shared" si="98"/>
        <v>0</v>
      </c>
      <c r="Q185" s="58">
        <f t="shared" si="78"/>
        <v>0</v>
      </c>
      <c r="R185" s="84">
        <f t="shared" si="99"/>
        <v>123235.0870423981</v>
      </c>
      <c r="S185" s="85">
        <f t="shared" si="100"/>
        <v>1409.7888429965324</v>
      </c>
      <c r="T185" s="86">
        <f t="shared" si="79"/>
        <v>358.40871148164115</v>
      </c>
      <c r="U185" s="87">
        <f t="shared" si="101"/>
        <v>1768.1975544781735</v>
      </c>
      <c r="V185" s="84">
        <f t="shared" si="102"/>
        <v>0</v>
      </c>
      <c r="W185" s="85">
        <f t="shared" si="103"/>
        <v>0</v>
      </c>
      <c r="X185" s="86">
        <f t="shared" si="80"/>
        <v>0</v>
      </c>
      <c r="Y185" s="87">
        <f t="shared" si="104"/>
        <v>0</v>
      </c>
      <c r="Z185" s="101">
        <f t="shared" si="105"/>
        <v>0</v>
      </c>
      <c r="AA185" s="85">
        <f t="shared" si="106"/>
        <v>0</v>
      </c>
      <c r="AB185" s="86">
        <f t="shared" si="81"/>
        <v>0</v>
      </c>
      <c r="AC185" s="87">
        <f t="shared" si="107"/>
        <v>0</v>
      </c>
      <c r="AD185" s="132">
        <f t="shared" si="110"/>
        <v>0</v>
      </c>
      <c r="AE185" s="132">
        <f t="shared" si="82"/>
        <v>0</v>
      </c>
      <c r="AF185" s="132">
        <f t="shared" si="108"/>
        <v>0</v>
      </c>
      <c r="AG185" s="133">
        <f t="shared" si="83"/>
        <v>0</v>
      </c>
      <c r="AH185" s="124">
        <f t="shared" si="109"/>
        <v>0</v>
      </c>
      <c r="AI185" s="125">
        <f t="shared" si="84"/>
        <v>0</v>
      </c>
      <c r="AJ185" s="125">
        <v>0</v>
      </c>
      <c r="AK185" s="126">
        <f t="shared" si="85"/>
        <v>0</v>
      </c>
      <c r="AL185" s="22">
        <f t="shared" si="86"/>
        <v>427138.12949218863</v>
      </c>
      <c r="AM185" s="22">
        <f t="shared" si="86"/>
        <v>2608.2724264160406</v>
      </c>
      <c r="AN185" s="22">
        <f t="shared" si="86"/>
        <v>1113.7175463468966</v>
      </c>
      <c r="AO185" s="23">
        <f t="shared" si="74"/>
        <v>3721.9899727629372</v>
      </c>
    </row>
    <row r="186" spans="1:41" x14ac:dyDescent="0.25">
      <c r="A186" s="7">
        <v>164</v>
      </c>
      <c r="B186" s="56">
        <f t="shared" si="87"/>
        <v>138226.75936533525</v>
      </c>
      <c r="C186" s="57">
        <f t="shared" si="88"/>
        <v>632.49021586778031</v>
      </c>
      <c r="D186" s="57">
        <f t="shared" si="89"/>
        <v>143.98620767222423</v>
      </c>
      <c r="E186" s="58">
        <f t="shared" si="75"/>
        <v>776.47642354000459</v>
      </c>
      <c r="F186" s="56">
        <f t="shared" si="90"/>
        <v>164477.79950103577</v>
      </c>
      <c r="G186" s="57">
        <f t="shared" si="91"/>
        <v>568.74813659092695</v>
      </c>
      <c r="H186" s="57">
        <f t="shared" si="92"/>
        <v>608.56785815383239</v>
      </c>
      <c r="I186" s="58">
        <f t="shared" si="76"/>
        <v>1177.3159947447593</v>
      </c>
      <c r="J186" s="56">
        <f t="shared" si="93"/>
        <v>0</v>
      </c>
      <c r="K186" s="57">
        <f t="shared" si="94"/>
        <v>0</v>
      </c>
      <c r="L186" s="57">
        <f t="shared" si="95"/>
        <v>0</v>
      </c>
      <c r="M186" s="58">
        <f t="shared" si="77"/>
        <v>0</v>
      </c>
      <c r="N186" s="56">
        <f t="shared" si="96"/>
        <v>0</v>
      </c>
      <c r="O186" s="57">
        <f t="shared" si="97"/>
        <v>0</v>
      </c>
      <c r="P186" s="57">
        <f t="shared" si="98"/>
        <v>0</v>
      </c>
      <c r="Q186" s="58">
        <f t="shared" si="78"/>
        <v>0</v>
      </c>
      <c r="R186" s="84">
        <f t="shared" si="99"/>
        <v>122028.34036306723</v>
      </c>
      <c r="S186" s="85">
        <f t="shared" si="100"/>
        <v>1416.2454605130499</v>
      </c>
      <c r="T186" s="86">
        <f t="shared" si="79"/>
        <v>354.89908988925384</v>
      </c>
      <c r="U186" s="87">
        <f t="shared" si="101"/>
        <v>1771.1445504023038</v>
      </c>
      <c r="V186" s="84">
        <f t="shared" si="102"/>
        <v>0</v>
      </c>
      <c r="W186" s="85">
        <f t="shared" si="103"/>
        <v>0</v>
      </c>
      <c r="X186" s="86">
        <f t="shared" si="80"/>
        <v>0</v>
      </c>
      <c r="Y186" s="87">
        <f t="shared" si="104"/>
        <v>0</v>
      </c>
      <c r="Z186" s="101">
        <f t="shared" si="105"/>
        <v>0</v>
      </c>
      <c r="AA186" s="85">
        <f t="shared" si="106"/>
        <v>0</v>
      </c>
      <c r="AB186" s="86">
        <f t="shared" si="81"/>
        <v>0</v>
      </c>
      <c r="AC186" s="87">
        <f t="shared" si="107"/>
        <v>0</v>
      </c>
      <c r="AD186" s="132">
        <f t="shared" si="110"/>
        <v>0</v>
      </c>
      <c r="AE186" s="132">
        <f t="shared" si="82"/>
        <v>0</v>
      </c>
      <c r="AF186" s="132">
        <f t="shared" si="108"/>
        <v>0</v>
      </c>
      <c r="AG186" s="133">
        <f t="shared" si="83"/>
        <v>0</v>
      </c>
      <c r="AH186" s="124">
        <f t="shared" si="109"/>
        <v>0</v>
      </c>
      <c r="AI186" s="125">
        <f t="shared" si="84"/>
        <v>0</v>
      </c>
      <c r="AJ186" s="125">
        <v>0</v>
      </c>
      <c r="AK186" s="126">
        <f t="shared" si="85"/>
        <v>0</v>
      </c>
      <c r="AL186" s="22">
        <f t="shared" si="86"/>
        <v>424732.89922943828</v>
      </c>
      <c r="AM186" s="22">
        <f t="shared" si="86"/>
        <v>2617.4838129717573</v>
      </c>
      <c r="AN186" s="22">
        <f t="shared" si="86"/>
        <v>1107.4531557153105</v>
      </c>
      <c r="AO186" s="23">
        <f t="shared" si="74"/>
        <v>3724.9369686870677</v>
      </c>
    </row>
    <row r="187" spans="1:41" x14ac:dyDescent="0.25">
      <c r="A187" s="7">
        <v>165</v>
      </c>
      <c r="B187" s="56">
        <f t="shared" si="87"/>
        <v>137594.26914946747</v>
      </c>
      <c r="C187" s="57">
        <f t="shared" si="88"/>
        <v>633.1490598426426</v>
      </c>
      <c r="D187" s="57">
        <f t="shared" si="89"/>
        <v>143.32736369736193</v>
      </c>
      <c r="E187" s="58">
        <f t="shared" si="75"/>
        <v>776.47642354000459</v>
      </c>
      <c r="F187" s="56">
        <f t="shared" si="90"/>
        <v>163909.05136444484</v>
      </c>
      <c r="G187" s="57">
        <f t="shared" si="91"/>
        <v>570.85250469631342</v>
      </c>
      <c r="H187" s="57">
        <f t="shared" si="92"/>
        <v>606.46349004844592</v>
      </c>
      <c r="I187" s="58">
        <f t="shared" si="76"/>
        <v>1177.3159947447593</v>
      </c>
      <c r="J187" s="56">
        <f t="shared" si="93"/>
        <v>0</v>
      </c>
      <c r="K187" s="57">
        <f t="shared" si="94"/>
        <v>0</v>
      </c>
      <c r="L187" s="57">
        <f t="shared" si="95"/>
        <v>0</v>
      </c>
      <c r="M187" s="58">
        <f t="shared" si="77"/>
        <v>0</v>
      </c>
      <c r="N187" s="56">
        <f t="shared" si="96"/>
        <v>0</v>
      </c>
      <c r="O187" s="57">
        <f t="shared" si="97"/>
        <v>0</v>
      </c>
      <c r="P187" s="57">
        <f t="shared" si="98"/>
        <v>0</v>
      </c>
      <c r="Q187" s="58">
        <f t="shared" si="78"/>
        <v>0</v>
      </c>
      <c r="R187" s="84">
        <f t="shared" si="99"/>
        <v>120813.1150607251</v>
      </c>
      <c r="S187" s="85">
        <f t="shared" si="100"/>
        <v>1422.7316483513655</v>
      </c>
      <c r="T187" s="86">
        <f t="shared" si="79"/>
        <v>351.36480963494222</v>
      </c>
      <c r="U187" s="87">
        <f t="shared" si="101"/>
        <v>1774.0964579863078</v>
      </c>
      <c r="V187" s="84">
        <f t="shared" si="102"/>
        <v>0</v>
      </c>
      <c r="W187" s="85">
        <f t="shared" si="103"/>
        <v>0</v>
      </c>
      <c r="X187" s="86">
        <f t="shared" si="80"/>
        <v>0</v>
      </c>
      <c r="Y187" s="87">
        <f t="shared" si="104"/>
        <v>0</v>
      </c>
      <c r="Z187" s="101">
        <f t="shared" si="105"/>
        <v>0</v>
      </c>
      <c r="AA187" s="85">
        <f t="shared" si="106"/>
        <v>0</v>
      </c>
      <c r="AB187" s="86">
        <f t="shared" si="81"/>
        <v>0</v>
      </c>
      <c r="AC187" s="87">
        <f t="shared" si="107"/>
        <v>0</v>
      </c>
      <c r="AD187" s="132">
        <f t="shared" si="110"/>
        <v>0</v>
      </c>
      <c r="AE187" s="132">
        <f t="shared" si="82"/>
        <v>0</v>
      </c>
      <c r="AF187" s="132">
        <f t="shared" si="108"/>
        <v>0</v>
      </c>
      <c r="AG187" s="133">
        <f t="shared" si="83"/>
        <v>0</v>
      </c>
      <c r="AH187" s="124">
        <f t="shared" si="109"/>
        <v>0</v>
      </c>
      <c r="AI187" s="125">
        <f t="shared" si="84"/>
        <v>0</v>
      </c>
      <c r="AJ187" s="125">
        <v>0</v>
      </c>
      <c r="AK187" s="126">
        <f t="shared" si="85"/>
        <v>0</v>
      </c>
      <c r="AL187" s="22">
        <f t="shared" si="86"/>
        <v>422316.43557463738</v>
      </c>
      <c r="AM187" s="22">
        <f t="shared" si="86"/>
        <v>2626.7332128903217</v>
      </c>
      <c r="AN187" s="22">
        <f t="shared" si="86"/>
        <v>1101.1556633807502</v>
      </c>
      <c r="AO187" s="23">
        <f t="shared" si="74"/>
        <v>3727.8888762710717</v>
      </c>
    </row>
    <row r="188" spans="1:41" x14ac:dyDescent="0.25">
      <c r="A188" s="7">
        <v>166</v>
      </c>
      <c r="B188" s="56">
        <f t="shared" si="87"/>
        <v>136961.12008962483</v>
      </c>
      <c r="C188" s="57">
        <f t="shared" si="88"/>
        <v>633.80859011331199</v>
      </c>
      <c r="D188" s="57">
        <f t="shared" si="89"/>
        <v>142.66783342669254</v>
      </c>
      <c r="E188" s="58">
        <f t="shared" si="75"/>
        <v>776.47642354000459</v>
      </c>
      <c r="F188" s="56">
        <f t="shared" si="90"/>
        <v>163338.19885974852</v>
      </c>
      <c r="G188" s="57">
        <f t="shared" si="91"/>
        <v>572.96465896368977</v>
      </c>
      <c r="H188" s="57">
        <f t="shared" si="92"/>
        <v>604.35133578106957</v>
      </c>
      <c r="I188" s="58">
        <f t="shared" si="76"/>
        <v>1177.3159947447593</v>
      </c>
      <c r="J188" s="56">
        <f t="shared" si="93"/>
        <v>0</v>
      </c>
      <c r="K188" s="57">
        <f t="shared" si="94"/>
        <v>0</v>
      </c>
      <c r="L188" s="57">
        <f t="shared" si="95"/>
        <v>0</v>
      </c>
      <c r="M188" s="58">
        <f t="shared" si="77"/>
        <v>0</v>
      </c>
      <c r="N188" s="56">
        <f t="shared" si="96"/>
        <v>0</v>
      </c>
      <c r="O188" s="57">
        <f t="shared" si="97"/>
        <v>0</v>
      </c>
      <c r="P188" s="57">
        <f t="shared" si="98"/>
        <v>0</v>
      </c>
      <c r="Q188" s="58">
        <f t="shared" si="78"/>
        <v>0</v>
      </c>
      <c r="R188" s="84">
        <f t="shared" si="99"/>
        <v>119589.3673847277</v>
      </c>
      <c r="S188" s="85">
        <f t="shared" si="100"/>
        <v>1429.2475419390353</v>
      </c>
      <c r="T188" s="86">
        <f t="shared" si="79"/>
        <v>347.80574347724973</v>
      </c>
      <c r="U188" s="87">
        <f t="shared" si="101"/>
        <v>1777.053285416285</v>
      </c>
      <c r="V188" s="84">
        <f t="shared" si="102"/>
        <v>0</v>
      </c>
      <c r="W188" s="85">
        <f t="shared" si="103"/>
        <v>0</v>
      </c>
      <c r="X188" s="86">
        <f t="shared" si="80"/>
        <v>0</v>
      </c>
      <c r="Y188" s="87">
        <f t="shared" si="104"/>
        <v>0</v>
      </c>
      <c r="Z188" s="101">
        <f t="shared" si="105"/>
        <v>0</v>
      </c>
      <c r="AA188" s="85">
        <f t="shared" si="106"/>
        <v>0</v>
      </c>
      <c r="AB188" s="86">
        <f t="shared" si="81"/>
        <v>0</v>
      </c>
      <c r="AC188" s="87">
        <f t="shared" si="107"/>
        <v>0</v>
      </c>
      <c r="AD188" s="132">
        <f t="shared" si="110"/>
        <v>0</v>
      </c>
      <c r="AE188" s="132">
        <f t="shared" si="82"/>
        <v>0</v>
      </c>
      <c r="AF188" s="132">
        <f t="shared" si="108"/>
        <v>0</v>
      </c>
      <c r="AG188" s="133">
        <f t="shared" si="83"/>
        <v>0</v>
      </c>
      <c r="AH188" s="124">
        <f t="shared" si="109"/>
        <v>0</v>
      </c>
      <c r="AI188" s="125">
        <f t="shared" si="84"/>
        <v>0</v>
      </c>
      <c r="AJ188" s="125">
        <v>0</v>
      </c>
      <c r="AK188" s="126">
        <f t="shared" si="85"/>
        <v>0</v>
      </c>
      <c r="AL188" s="22">
        <f t="shared" si="86"/>
        <v>419888.68633410102</v>
      </c>
      <c r="AM188" s="22">
        <f t="shared" si="86"/>
        <v>2636.020791016037</v>
      </c>
      <c r="AN188" s="22">
        <f t="shared" si="86"/>
        <v>1094.8249126850119</v>
      </c>
      <c r="AO188" s="23">
        <f t="shared" si="74"/>
        <v>3730.8457037010489</v>
      </c>
    </row>
    <row r="189" spans="1:41" x14ac:dyDescent="0.25">
      <c r="A189" s="7">
        <v>167</v>
      </c>
      <c r="B189" s="56">
        <f t="shared" si="87"/>
        <v>136327.31149951153</v>
      </c>
      <c r="C189" s="57">
        <f t="shared" si="88"/>
        <v>634.46880739468008</v>
      </c>
      <c r="D189" s="57">
        <f t="shared" si="89"/>
        <v>142.0076161453245</v>
      </c>
      <c r="E189" s="58">
        <f t="shared" si="75"/>
        <v>776.47642354000459</v>
      </c>
      <c r="F189" s="56">
        <f t="shared" si="90"/>
        <v>162765.23420078482</v>
      </c>
      <c r="G189" s="57">
        <f t="shared" si="91"/>
        <v>575.08462820185548</v>
      </c>
      <c r="H189" s="57">
        <f t="shared" si="92"/>
        <v>602.23136654290386</v>
      </c>
      <c r="I189" s="58">
        <f t="shared" si="76"/>
        <v>1177.3159947447593</v>
      </c>
      <c r="J189" s="56">
        <f t="shared" si="93"/>
        <v>0</v>
      </c>
      <c r="K189" s="57">
        <f t="shared" si="94"/>
        <v>0</v>
      </c>
      <c r="L189" s="57">
        <f t="shared" si="95"/>
        <v>0</v>
      </c>
      <c r="M189" s="58">
        <f t="shared" si="77"/>
        <v>0</v>
      </c>
      <c r="N189" s="56">
        <f t="shared" si="96"/>
        <v>0</v>
      </c>
      <c r="O189" s="57">
        <f t="shared" si="97"/>
        <v>0</v>
      </c>
      <c r="P189" s="57">
        <f t="shared" si="98"/>
        <v>0</v>
      </c>
      <c r="Q189" s="58">
        <f t="shared" si="78"/>
        <v>0</v>
      </c>
      <c r="R189" s="84">
        <f t="shared" si="99"/>
        <v>118357.05337585998</v>
      </c>
      <c r="S189" s="85">
        <f t="shared" si="100"/>
        <v>1435.7932773238529</v>
      </c>
      <c r="T189" s="86">
        <f t="shared" si="79"/>
        <v>344.22176356812611</v>
      </c>
      <c r="U189" s="87">
        <f t="shared" si="101"/>
        <v>1780.015040891979</v>
      </c>
      <c r="V189" s="84">
        <f t="shared" si="102"/>
        <v>0</v>
      </c>
      <c r="W189" s="85">
        <f t="shared" si="103"/>
        <v>0</v>
      </c>
      <c r="X189" s="86">
        <f t="shared" si="80"/>
        <v>0</v>
      </c>
      <c r="Y189" s="87">
        <f t="shared" si="104"/>
        <v>0</v>
      </c>
      <c r="Z189" s="101">
        <f t="shared" si="105"/>
        <v>0</v>
      </c>
      <c r="AA189" s="85">
        <f t="shared" si="106"/>
        <v>0</v>
      </c>
      <c r="AB189" s="86">
        <f t="shared" si="81"/>
        <v>0</v>
      </c>
      <c r="AC189" s="87">
        <f t="shared" si="107"/>
        <v>0</v>
      </c>
      <c r="AD189" s="132">
        <f t="shared" si="110"/>
        <v>0</v>
      </c>
      <c r="AE189" s="132">
        <f t="shared" si="82"/>
        <v>0</v>
      </c>
      <c r="AF189" s="132">
        <f t="shared" si="108"/>
        <v>0</v>
      </c>
      <c r="AG189" s="133">
        <f t="shared" si="83"/>
        <v>0</v>
      </c>
      <c r="AH189" s="124">
        <f t="shared" si="109"/>
        <v>0</v>
      </c>
      <c r="AI189" s="125">
        <f t="shared" si="84"/>
        <v>0</v>
      </c>
      <c r="AJ189" s="125">
        <v>0</v>
      </c>
      <c r="AK189" s="126">
        <f t="shared" si="85"/>
        <v>0</v>
      </c>
      <c r="AL189" s="22">
        <f t="shared" si="86"/>
        <v>417449.59907615633</v>
      </c>
      <c r="AM189" s="22">
        <f t="shared" si="86"/>
        <v>2645.3467129203882</v>
      </c>
      <c r="AN189" s="22">
        <f t="shared" si="86"/>
        <v>1088.4607462563545</v>
      </c>
      <c r="AO189" s="23">
        <f t="shared" si="74"/>
        <v>3733.8074591767427</v>
      </c>
    </row>
    <row r="190" spans="1:41" x14ac:dyDescent="0.25">
      <c r="A190" s="7">
        <v>168</v>
      </c>
      <c r="B190" s="56">
        <f t="shared" si="87"/>
        <v>135692.84269211686</v>
      </c>
      <c r="C190" s="57">
        <f t="shared" si="88"/>
        <v>635.12971240238289</v>
      </c>
      <c r="D190" s="57">
        <f t="shared" si="89"/>
        <v>141.34671113762172</v>
      </c>
      <c r="E190" s="58">
        <f t="shared" si="75"/>
        <v>776.47642354000459</v>
      </c>
      <c r="F190" s="56">
        <f t="shared" si="90"/>
        <v>162190.14957258297</v>
      </c>
      <c r="G190" s="57">
        <f t="shared" si="91"/>
        <v>577.21244132620234</v>
      </c>
      <c r="H190" s="57">
        <f t="shared" si="92"/>
        <v>600.103553418557</v>
      </c>
      <c r="I190" s="58">
        <f t="shared" si="76"/>
        <v>1177.3159947447593</v>
      </c>
      <c r="J190" s="56">
        <f t="shared" si="93"/>
        <v>0</v>
      </c>
      <c r="K190" s="57">
        <f t="shared" si="94"/>
        <v>0</v>
      </c>
      <c r="L190" s="57">
        <f t="shared" si="95"/>
        <v>0</v>
      </c>
      <c r="M190" s="58">
        <f t="shared" si="77"/>
        <v>0</v>
      </c>
      <c r="N190" s="56">
        <f t="shared" si="96"/>
        <v>0</v>
      </c>
      <c r="O190" s="57">
        <f t="shared" si="97"/>
        <v>0</v>
      </c>
      <c r="P190" s="57">
        <f t="shared" si="98"/>
        <v>0</v>
      </c>
      <c r="Q190" s="58">
        <f t="shared" si="78"/>
        <v>0</v>
      </c>
      <c r="R190" s="84">
        <f t="shared" si="99"/>
        <v>117116.12886536702</v>
      </c>
      <c r="S190" s="85">
        <f t="shared" si="100"/>
        <v>1442.3689911766899</v>
      </c>
      <c r="T190" s="86">
        <f t="shared" si="79"/>
        <v>340.61274145010913</v>
      </c>
      <c r="U190" s="87">
        <f t="shared" si="101"/>
        <v>1782.9817326267989</v>
      </c>
      <c r="V190" s="84">
        <f t="shared" si="102"/>
        <v>0</v>
      </c>
      <c r="W190" s="85">
        <f t="shared" si="103"/>
        <v>0</v>
      </c>
      <c r="X190" s="86">
        <f t="shared" si="80"/>
        <v>0</v>
      </c>
      <c r="Y190" s="87">
        <f t="shared" si="104"/>
        <v>0</v>
      </c>
      <c r="Z190" s="101">
        <f t="shared" si="105"/>
        <v>0</v>
      </c>
      <c r="AA190" s="85">
        <f t="shared" si="106"/>
        <v>0</v>
      </c>
      <c r="AB190" s="86">
        <f t="shared" si="81"/>
        <v>0</v>
      </c>
      <c r="AC190" s="87">
        <f t="shared" si="107"/>
        <v>0</v>
      </c>
      <c r="AD190" s="132">
        <f t="shared" si="110"/>
        <v>0</v>
      </c>
      <c r="AE190" s="132">
        <f t="shared" si="82"/>
        <v>0</v>
      </c>
      <c r="AF190" s="132">
        <f t="shared" si="108"/>
        <v>0</v>
      </c>
      <c r="AG190" s="133">
        <f t="shared" si="83"/>
        <v>0</v>
      </c>
      <c r="AH190" s="124">
        <f t="shared" si="109"/>
        <v>0</v>
      </c>
      <c r="AI190" s="125">
        <f t="shared" si="84"/>
        <v>0</v>
      </c>
      <c r="AJ190" s="125">
        <v>0</v>
      </c>
      <c r="AK190" s="126">
        <f t="shared" si="85"/>
        <v>0</v>
      </c>
      <c r="AL190" s="22">
        <f t="shared" si="86"/>
        <v>414999.12113006687</v>
      </c>
      <c r="AM190" s="22">
        <f t="shared" si="86"/>
        <v>2654.7111449052754</v>
      </c>
      <c r="AN190" s="22">
        <f t="shared" si="86"/>
        <v>1082.0630060062879</v>
      </c>
      <c r="AO190" s="23">
        <f t="shared" si="74"/>
        <v>3736.7741509115631</v>
      </c>
    </row>
    <row r="191" spans="1:41" x14ac:dyDescent="0.25">
      <c r="A191" s="7">
        <v>169</v>
      </c>
      <c r="B191" s="56">
        <f t="shared" si="87"/>
        <v>135057.71297971447</v>
      </c>
      <c r="C191" s="57">
        <f t="shared" si="88"/>
        <v>635.791305852802</v>
      </c>
      <c r="D191" s="57">
        <f t="shared" si="89"/>
        <v>140.68511768720256</v>
      </c>
      <c r="E191" s="58">
        <f t="shared" si="75"/>
        <v>776.47642354000459</v>
      </c>
      <c r="F191" s="56">
        <f t="shared" si="90"/>
        <v>161612.93713125677</v>
      </c>
      <c r="G191" s="57">
        <f t="shared" si="91"/>
        <v>579.3481273591093</v>
      </c>
      <c r="H191" s="57">
        <f t="shared" si="92"/>
        <v>597.96786738565004</v>
      </c>
      <c r="I191" s="58">
        <f t="shared" si="76"/>
        <v>1177.3159947447593</v>
      </c>
      <c r="J191" s="56">
        <f t="shared" si="93"/>
        <v>0</v>
      </c>
      <c r="K191" s="57">
        <f t="shared" si="94"/>
        <v>0</v>
      </c>
      <c r="L191" s="57">
        <f t="shared" si="95"/>
        <v>0</v>
      </c>
      <c r="M191" s="58">
        <f t="shared" si="77"/>
        <v>0</v>
      </c>
      <c r="N191" s="56">
        <f t="shared" si="96"/>
        <v>0</v>
      </c>
      <c r="O191" s="57">
        <f t="shared" si="97"/>
        <v>0</v>
      </c>
      <c r="P191" s="57">
        <f t="shared" si="98"/>
        <v>0</v>
      </c>
      <c r="Q191" s="58">
        <f t="shared" si="78"/>
        <v>0</v>
      </c>
      <c r="R191" s="84">
        <f t="shared" si="99"/>
        <v>115866.54947398066</v>
      </c>
      <c r="S191" s="85">
        <f t="shared" si="100"/>
        <v>1448.9748207943499</v>
      </c>
      <c r="T191" s="86">
        <f t="shared" si="79"/>
        <v>336.9785480534938</v>
      </c>
      <c r="U191" s="87">
        <f t="shared" si="101"/>
        <v>1785.9533688478436</v>
      </c>
      <c r="V191" s="84">
        <f t="shared" si="102"/>
        <v>0</v>
      </c>
      <c r="W191" s="85">
        <f t="shared" si="103"/>
        <v>0</v>
      </c>
      <c r="X191" s="86">
        <f t="shared" si="80"/>
        <v>0</v>
      </c>
      <c r="Y191" s="87">
        <f t="shared" si="104"/>
        <v>0</v>
      </c>
      <c r="Z191" s="101">
        <f t="shared" si="105"/>
        <v>0</v>
      </c>
      <c r="AA191" s="85">
        <f t="shared" si="106"/>
        <v>0</v>
      </c>
      <c r="AB191" s="86">
        <f t="shared" si="81"/>
        <v>0</v>
      </c>
      <c r="AC191" s="87">
        <f t="shared" si="107"/>
        <v>0</v>
      </c>
      <c r="AD191" s="132">
        <f t="shared" si="110"/>
        <v>0</v>
      </c>
      <c r="AE191" s="132">
        <f t="shared" si="82"/>
        <v>0</v>
      </c>
      <c r="AF191" s="132">
        <f t="shared" si="108"/>
        <v>0</v>
      </c>
      <c r="AG191" s="133">
        <f t="shared" si="83"/>
        <v>0</v>
      </c>
      <c r="AH191" s="124">
        <f t="shared" si="109"/>
        <v>0</v>
      </c>
      <c r="AI191" s="125">
        <f t="shared" si="84"/>
        <v>0</v>
      </c>
      <c r="AJ191" s="125">
        <v>0</v>
      </c>
      <c r="AK191" s="126">
        <f t="shared" si="85"/>
        <v>0</v>
      </c>
      <c r="AL191" s="22">
        <f t="shared" si="86"/>
        <v>412537.19958495192</v>
      </c>
      <c r="AM191" s="22">
        <f t="shared" si="86"/>
        <v>2664.114254006261</v>
      </c>
      <c r="AN191" s="22">
        <f t="shared" si="86"/>
        <v>1075.6315331263463</v>
      </c>
      <c r="AO191" s="23">
        <f t="shared" si="74"/>
        <v>3739.7457871326078</v>
      </c>
    </row>
    <row r="192" spans="1:41" x14ac:dyDescent="0.25">
      <c r="A192" s="7">
        <v>170</v>
      </c>
      <c r="B192" s="56">
        <f t="shared" si="87"/>
        <v>134421.92167386168</v>
      </c>
      <c r="C192" s="57">
        <f t="shared" si="88"/>
        <v>636.45358846306533</v>
      </c>
      <c r="D192" s="57">
        <f t="shared" si="89"/>
        <v>140.02283507693926</v>
      </c>
      <c r="E192" s="58">
        <f t="shared" si="75"/>
        <v>776.47642354000459</v>
      </c>
      <c r="F192" s="56">
        <f t="shared" si="90"/>
        <v>161033.58900389765</v>
      </c>
      <c r="G192" s="57">
        <f t="shared" si="91"/>
        <v>581.49171543033799</v>
      </c>
      <c r="H192" s="57">
        <f t="shared" si="92"/>
        <v>595.82427931442135</v>
      </c>
      <c r="I192" s="58">
        <f t="shared" si="76"/>
        <v>1177.3159947447593</v>
      </c>
      <c r="J192" s="56">
        <f t="shared" si="93"/>
        <v>0</v>
      </c>
      <c r="K192" s="57">
        <f t="shared" si="94"/>
        <v>0</v>
      </c>
      <c r="L192" s="57">
        <f t="shared" si="95"/>
        <v>0</v>
      </c>
      <c r="M192" s="58">
        <f t="shared" si="77"/>
        <v>0</v>
      </c>
      <c r="N192" s="56">
        <f t="shared" si="96"/>
        <v>0</v>
      </c>
      <c r="O192" s="57">
        <f t="shared" si="97"/>
        <v>0</v>
      </c>
      <c r="P192" s="57">
        <f t="shared" si="98"/>
        <v>0</v>
      </c>
      <c r="Q192" s="58">
        <f t="shared" si="78"/>
        <v>0</v>
      </c>
      <c r="R192" s="84">
        <f t="shared" si="99"/>
        <v>114608.27061094163</v>
      </c>
      <c r="S192" s="85">
        <f t="shared" si="100"/>
        <v>1455.6109041024347</v>
      </c>
      <c r="T192" s="86">
        <f t="shared" si="79"/>
        <v>333.31905369348863</v>
      </c>
      <c r="U192" s="87">
        <f t="shared" si="101"/>
        <v>1788.9299577959234</v>
      </c>
      <c r="V192" s="84">
        <f t="shared" si="102"/>
        <v>0</v>
      </c>
      <c r="W192" s="85">
        <f t="shared" si="103"/>
        <v>0</v>
      </c>
      <c r="X192" s="86">
        <f t="shared" si="80"/>
        <v>0</v>
      </c>
      <c r="Y192" s="87">
        <f t="shared" si="104"/>
        <v>0</v>
      </c>
      <c r="Z192" s="101">
        <f t="shared" si="105"/>
        <v>0</v>
      </c>
      <c r="AA192" s="85">
        <f t="shared" si="106"/>
        <v>0</v>
      </c>
      <c r="AB192" s="86">
        <f t="shared" si="81"/>
        <v>0</v>
      </c>
      <c r="AC192" s="87">
        <f t="shared" si="107"/>
        <v>0</v>
      </c>
      <c r="AD192" s="132">
        <f t="shared" si="110"/>
        <v>0</v>
      </c>
      <c r="AE192" s="132">
        <f t="shared" si="82"/>
        <v>0</v>
      </c>
      <c r="AF192" s="132">
        <f t="shared" si="108"/>
        <v>0</v>
      </c>
      <c r="AG192" s="133">
        <f t="shared" si="83"/>
        <v>0</v>
      </c>
      <c r="AH192" s="124">
        <f t="shared" si="109"/>
        <v>0</v>
      </c>
      <c r="AI192" s="125">
        <f t="shared" si="84"/>
        <v>0</v>
      </c>
      <c r="AJ192" s="125">
        <v>0</v>
      </c>
      <c r="AK192" s="126">
        <f t="shared" si="85"/>
        <v>0</v>
      </c>
      <c r="AL192" s="22">
        <f t="shared" si="86"/>
        <v>410063.78128870093</v>
      </c>
      <c r="AM192" s="22">
        <f t="shared" si="86"/>
        <v>2673.5562079958381</v>
      </c>
      <c r="AN192" s="22">
        <f t="shared" si="86"/>
        <v>1069.1661680848492</v>
      </c>
      <c r="AO192" s="23">
        <f t="shared" si="74"/>
        <v>3742.7223760806874</v>
      </c>
    </row>
    <row r="193" spans="1:41" x14ac:dyDescent="0.25">
      <c r="A193" s="7">
        <v>171</v>
      </c>
      <c r="B193" s="56">
        <f t="shared" si="87"/>
        <v>133785.46808539861</v>
      </c>
      <c r="C193" s="57">
        <f t="shared" si="88"/>
        <v>637.11656095104775</v>
      </c>
      <c r="D193" s="57">
        <f t="shared" si="89"/>
        <v>139.35986258895687</v>
      </c>
      <c r="E193" s="58">
        <f t="shared" si="75"/>
        <v>776.47642354000459</v>
      </c>
      <c r="F193" s="56">
        <f t="shared" si="90"/>
        <v>160452.09728846731</v>
      </c>
      <c r="G193" s="57">
        <f t="shared" si="91"/>
        <v>583.64323477743028</v>
      </c>
      <c r="H193" s="57">
        <f t="shared" si="92"/>
        <v>593.67275996732906</v>
      </c>
      <c r="I193" s="58">
        <f t="shared" si="76"/>
        <v>1177.3159947447593</v>
      </c>
      <c r="J193" s="56">
        <f t="shared" si="93"/>
        <v>0</v>
      </c>
      <c r="K193" s="57">
        <f t="shared" si="94"/>
        <v>0</v>
      </c>
      <c r="L193" s="57">
        <f t="shared" si="95"/>
        <v>0</v>
      </c>
      <c r="M193" s="58">
        <f t="shared" si="77"/>
        <v>0</v>
      </c>
      <c r="N193" s="56">
        <f t="shared" si="96"/>
        <v>0</v>
      </c>
      <c r="O193" s="57">
        <f t="shared" si="97"/>
        <v>0</v>
      </c>
      <c r="P193" s="57">
        <f t="shared" si="98"/>
        <v>0</v>
      </c>
      <c r="Q193" s="58">
        <f t="shared" si="78"/>
        <v>0</v>
      </c>
      <c r="R193" s="84">
        <f t="shared" si="99"/>
        <v>113341.24747301727</v>
      </c>
      <c r="S193" s="85">
        <f t="shared" si="100"/>
        <v>1462.2773796582246</v>
      </c>
      <c r="T193" s="86">
        <f t="shared" si="79"/>
        <v>329.63412806735857</v>
      </c>
      <c r="U193" s="87">
        <f t="shared" si="101"/>
        <v>1791.9115077255833</v>
      </c>
      <c r="V193" s="84">
        <f t="shared" si="102"/>
        <v>0</v>
      </c>
      <c r="W193" s="85">
        <f t="shared" si="103"/>
        <v>0</v>
      </c>
      <c r="X193" s="86">
        <f t="shared" si="80"/>
        <v>0</v>
      </c>
      <c r="Y193" s="87">
        <f t="shared" si="104"/>
        <v>0</v>
      </c>
      <c r="Z193" s="101">
        <f t="shared" si="105"/>
        <v>0</v>
      </c>
      <c r="AA193" s="85">
        <f t="shared" si="106"/>
        <v>0</v>
      </c>
      <c r="AB193" s="86">
        <f t="shared" si="81"/>
        <v>0</v>
      </c>
      <c r="AC193" s="87">
        <f t="shared" si="107"/>
        <v>0</v>
      </c>
      <c r="AD193" s="132">
        <f t="shared" si="110"/>
        <v>0</v>
      </c>
      <c r="AE193" s="132">
        <f t="shared" si="82"/>
        <v>0</v>
      </c>
      <c r="AF193" s="132">
        <f t="shared" si="108"/>
        <v>0</v>
      </c>
      <c r="AG193" s="133">
        <f t="shared" si="83"/>
        <v>0</v>
      </c>
      <c r="AH193" s="124">
        <f t="shared" si="109"/>
        <v>0</v>
      </c>
      <c r="AI193" s="125">
        <f t="shared" si="84"/>
        <v>0</v>
      </c>
      <c r="AJ193" s="125">
        <v>0</v>
      </c>
      <c r="AK193" s="126">
        <f t="shared" si="85"/>
        <v>0</v>
      </c>
      <c r="AL193" s="22">
        <f t="shared" si="86"/>
        <v>407578.81284688314</v>
      </c>
      <c r="AM193" s="22">
        <f t="shared" si="86"/>
        <v>2683.0371753867025</v>
      </c>
      <c r="AN193" s="22">
        <f t="shared" si="86"/>
        <v>1062.6667506236445</v>
      </c>
      <c r="AO193" s="23">
        <f t="shared" si="74"/>
        <v>3745.7039260103475</v>
      </c>
    </row>
    <row r="194" spans="1:41" x14ac:dyDescent="0.25">
      <c r="A194" s="7">
        <v>172</v>
      </c>
      <c r="B194" s="56">
        <f t="shared" si="87"/>
        <v>133148.35152444756</v>
      </c>
      <c r="C194" s="57">
        <f t="shared" si="88"/>
        <v>637.7802240353717</v>
      </c>
      <c r="D194" s="57">
        <f t="shared" si="89"/>
        <v>138.69619950463286</v>
      </c>
      <c r="E194" s="58">
        <f t="shared" si="75"/>
        <v>776.47642354000459</v>
      </c>
      <c r="F194" s="56">
        <f t="shared" si="90"/>
        <v>159868.45405368987</v>
      </c>
      <c r="G194" s="57">
        <f t="shared" si="91"/>
        <v>585.80271474610674</v>
      </c>
      <c r="H194" s="57">
        <f t="shared" si="92"/>
        <v>591.51327999865259</v>
      </c>
      <c r="I194" s="58">
        <f t="shared" si="76"/>
        <v>1177.3159947447593</v>
      </c>
      <c r="J194" s="56">
        <f t="shared" si="93"/>
        <v>0</v>
      </c>
      <c r="K194" s="57">
        <f t="shared" si="94"/>
        <v>0</v>
      </c>
      <c r="L194" s="57">
        <f t="shared" si="95"/>
        <v>0</v>
      </c>
      <c r="M194" s="58">
        <f t="shared" si="77"/>
        <v>0</v>
      </c>
      <c r="N194" s="56">
        <f t="shared" si="96"/>
        <v>0</v>
      </c>
      <c r="O194" s="57">
        <f t="shared" si="97"/>
        <v>0</v>
      </c>
      <c r="P194" s="57">
        <f t="shared" si="98"/>
        <v>0</v>
      </c>
      <c r="Q194" s="58">
        <f t="shared" si="78"/>
        <v>0</v>
      </c>
      <c r="R194" s="84">
        <f t="shared" si="99"/>
        <v>112065.43504351465</v>
      </c>
      <c r="S194" s="85">
        <f t="shared" si="100"/>
        <v>1468.9743866535709</v>
      </c>
      <c r="T194" s="86">
        <f t="shared" si="79"/>
        <v>325.92364025155513</v>
      </c>
      <c r="U194" s="87">
        <f t="shared" si="101"/>
        <v>1794.898026905126</v>
      </c>
      <c r="V194" s="84">
        <f t="shared" si="102"/>
        <v>0</v>
      </c>
      <c r="W194" s="85">
        <f t="shared" si="103"/>
        <v>0</v>
      </c>
      <c r="X194" s="86">
        <f t="shared" si="80"/>
        <v>0</v>
      </c>
      <c r="Y194" s="87">
        <f t="shared" si="104"/>
        <v>0</v>
      </c>
      <c r="Z194" s="101">
        <f t="shared" si="105"/>
        <v>0</v>
      </c>
      <c r="AA194" s="85">
        <f t="shared" si="106"/>
        <v>0</v>
      </c>
      <c r="AB194" s="86">
        <f t="shared" si="81"/>
        <v>0</v>
      </c>
      <c r="AC194" s="87">
        <f t="shared" si="107"/>
        <v>0</v>
      </c>
      <c r="AD194" s="132">
        <f t="shared" si="110"/>
        <v>0</v>
      </c>
      <c r="AE194" s="132">
        <f t="shared" si="82"/>
        <v>0</v>
      </c>
      <c r="AF194" s="132">
        <f t="shared" si="108"/>
        <v>0</v>
      </c>
      <c r="AG194" s="133">
        <f t="shared" si="83"/>
        <v>0</v>
      </c>
      <c r="AH194" s="124">
        <f t="shared" si="109"/>
        <v>0</v>
      </c>
      <c r="AI194" s="125">
        <f t="shared" si="84"/>
        <v>0</v>
      </c>
      <c r="AJ194" s="125">
        <v>0</v>
      </c>
      <c r="AK194" s="126">
        <f t="shared" si="85"/>
        <v>0</v>
      </c>
      <c r="AL194" s="22">
        <f t="shared" si="86"/>
        <v>405082.24062165205</v>
      </c>
      <c r="AM194" s="22">
        <f t="shared" si="86"/>
        <v>2692.5573254350493</v>
      </c>
      <c r="AN194" s="22">
        <f t="shared" si="86"/>
        <v>1056.1331197548407</v>
      </c>
      <c r="AO194" s="23">
        <f t="shared" si="74"/>
        <v>3748.6904451898899</v>
      </c>
    </row>
    <row r="195" spans="1:41" x14ac:dyDescent="0.25">
      <c r="A195" s="7">
        <v>173</v>
      </c>
      <c r="B195" s="56">
        <f t="shared" si="87"/>
        <v>132510.57130041218</v>
      </c>
      <c r="C195" s="57">
        <f t="shared" si="88"/>
        <v>638.44457843540863</v>
      </c>
      <c r="D195" s="57">
        <f t="shared" si="89"/>
        <v>138.03184510459602</v>
      </c>
      <c r="E195" s="58">
        <f t="shared" si="75"/>
        <v>776.47642354000459</v>
      </c>
      <c r="F195" s="56">
        <f t="shared" si="90"/>
        <v>159282.65133894378</v>
      </c>
      <c r="G195" s="57">
        <f t="shared" si="91"/>
        <v>587.9701847906673</v>
      </c>
      <c r="H195" s="57">
        <f t="shared" si="92"/>
        <v>589.34580995409203</v>
      </c>
      <c r="I195" s="58">
        <f t="shared" si="76"/>
        <v>1177.3159947447593</v>
      </c>
      <c r="J195" s="56">
        <f t="shared" si="93"/>
        <v>0</v>
      </c>
      <c r="K195" s="57">
        <f t="shared" si="94"/>
        <v>0</v>
      </c>
      <c r="L195" s="57">
        <f t="shared" si="95"/>
        <v>0</v>
      </c>
      <c r="M195" s="58">
        <f t="shared" si="77"/>
        <v>0</v>
      </c>
      <c r="N195" s="56">
        <f t="shared" si="96"/>
        <v>0</v>
      </c>
      <c r="O195" s="57">
        <f t="shared" si="97"/>
        <v>0</v>
      </c>
      <c r="P195" s="57">
        <f t="shared" si="98"/>
        <v>0</v>
      </c>
      <c r="Q195" s="58">
        <f t="shared" si="78"/>
        <v>0</v>
      </c>
      <c r="R195" s="84">
        <f t="shared" si="99"/>
        <v>110780.78809128919</v>
      </c>
      <c r="S195" s="85">
        <f t="shared" si="100"/>
        <v>1475.7020649178021</v>
      </c>
      <c r="T195" s="86">
        <f t="shared" si="79"/>
        <v>322.18745869883276</v>
      </c>
      <c r="U195" s="87">
        <f t="shared" si="101"/>
        <v>1797.8895236166347</v>
      </c>
      <c r="V195" s="84">
        <f t="shared" si="102"/>
        <v>0</v>
      </c>
      <c r="W195" s="85">
        <f t="shared" si="103"/>
        <v>0</v>
      </c>
      <c r="X195" s="86">
        <f t="shared" si="80"/>
        <v>0</v>
      </c>
      <c r="Y195" s="87">
        <f t="shared" si="104"/>
        <v>0</v>
      </c>
      <c r="Z195" s="101">
        <f t="shared" si="105"/>
        <v>0</v>
      </c>
      <c r="AA195" s="85">
        <f t="shared" si="106"/>
        <v>0</v>
      </c>
      <c r="AB195" s="86">
        <f t="shared" si="81"/>
        <v>0</v>
      </c>
      <c r="AC195" s="87">
        <f t="shared" si="107"/>
        <v>0</v>
      </c>
      <c r="AD195" s="132">
        <f t="shared" si="110"/>
        <v>0</v>
      </c>
      <c r="AE195" s="132">
        <f t="shared" si="82"/>
        <v>0</v>
      </c>
      <c r="AF195" s="132">
        <f t="shared" si="108"/>
        <v>0</v>
      </c>
      <c r="AG195" s="133">
        <f t="shared" si="83"/>
        <v>0</v>
      </c>
      <c r="AH195" s="124">
        <f t="shared" si="109"/>
        <v>0</v>
      </c>
      <c r="AI195" s="125">
        <f t="shared" si="84"/>
        <v>0</v>
      </c>
      <c r="AJ195" s="125">
        <v>0</v>
      </c>
      <c r="AK195" s="126">
        <f t="shared" si="85"/>
        <v>0</v>
      </c>
      <c r="AL195" s="22">
        <f t="shared" si="86"/>
        <v>402574.0107306451</v>
      </c>
      <c r="AM195" s="22">
        <f t="shared" si="86"/>
        <v>2702.1168281438781</v>
      </c>
      <c r="AN195" s="22">
        <f t="shared" si="86"/>
        <v>1049.565113757521</v>
      </c>
      <c r="AO195" s="23">
        <f t="shared" si="74"/>
        <v>3751.6819419013987</v>
      </c>
    </row>
    <row r="196" spans="1:41" x14ac:dyDescent="0.25">
      <c r="A196" s="7">
        <v>174</v>
      </c>
      <c r="B196" s="56">
        <f t="shared" si="87"/>
        <v>131872.12672197676</v>
      </c>
      <c r="C196" s="57">
        <f t="shared" si="88"/>
        <v>639.10962487127881</v>
      </c>
      <c r="D196" s="57">
        <f t="shared" si="89"/>
        <v>137.36679866872578</v>
      </c>
      <c r="E196" s="58">
        <f t="shared" si="75"/>
        <v>776.47642354000459</v>
      </c>
      <c r="F196" s="56">
        <f t="shared" si="90"/>
        <v>158694.68115415311</v>
      </c>
      <c r="G196" s="57">
        <f t="shared" si="91"/>
        <v>590.14567447439276</v>
      </c>
      <c r="H196" s="57">
        <f t="shared" si="92"/>
        <v>587.17032027036657</v>
      </c>
      <c r="I196" s="58">
        <f t="shared" si="76"/>
        <v>1177.3159947447593</v>
      </c>
      <c r="J196" s="56">
        <f t="shared" si="93"/>
        <v>0</v>
      </c>
      <c r="K196" s="57">
        <f t="shared" si="94"/>
        <v>0</v>
      </c>
      <c r="L196" s="57">
        <f t="shared" si="95"/>
        <v>0</v>
      </c>
      <c r="M196" s="58">
        <f t="shared" si="77"/>
        <v>0</v>
      </c>
      <c r="N196" s="56">
        <f t="shared" si="96"/>
        <v>0</v>
      </c>
      <c r="O196" s="57">
        <f t="shared" si="97"/>
        <v>0</v>
      </c>
      <c r="P196" s="57">
        <f t="shared" si="98"/>
        <v>0</v>
      </c>
      <c r="Q196" s="58">
        <f t="shared" si="78"/>
        <v>0</v>
      </c>
      <c r="R196" s="84">
        <f t="shared" si="99"/>
        <v>109487.26116974867</v>
      </c>
      <c r="S196" s="85">
        <f t="shared" si="100"/>
        <v>1482.4605549206435</v>
      </c>
      <c r="T196" s="86">
        <f t="shared" si="79"/>
        <v>318.4254512353524</v>
      </c>
      <c r="U196" s="87">
        <f t="shared" si="101"/>
        <v>1800.8860061559958</v>
      </c>
      <c r="V196" s="84">
        <f t="shared" si="102"/>
        <v>0</v>
      </c>
      <c r="W196" s="85">
        <f t="shared" si="103"/>
        <v>0</v>
      </c>
      <c r="X196" s="86">
        <f t="shared" si="80"/>
        <v>0</v>
      </c>
      <c r="Y196" s="87">
        <f t="shared" si="104"/>
        <v>0</v>
      </c>
      <c r="Z196" s="101">
        <f t="shared" si="105"/>
        <v>0</v>
      </c>
      <c r="AA196" s="85">
        <f t="shared" si="106"/>
        <v>0</v>
      </c>
      <c r="AB196" s="86">
        <f t="shared" si="81"/>
        <v>0</v>
      </c>
      <c r="AC196" s="87">
        <f t="shared" si="107"/>
        <v>0</v>
      </c>
      <c r="AD196" s="132">
        <f t="shared" si="110"/>
        <v>0</v>
      </c>
      <c r="AE196" s="132">
        <f t="shared" si="82"/>
        <v>0</v>
      </c>
      <c r="AF196" s="132">
        <f t="shared" si="108"/>
        <v>0</v>
      </c>
      <c r="AG196" s="133">
        <f t="shared" si="83"/>
        <v>0</v>
      </c>
      <c r="AH196" s="124">
        <f t="shared" si="109"/>
        <v>0</v>
      </c>
      <c r="AI196" s="125">
        <f t="shared" si="84"/>
        <v>0</v>
      </c>
      <c r="AJ196" s="125">
        <v>0</v>
      </c>
      <c r="AK196" s="126">
        <f t="shared" si="85"/>
        <v>0</v>
      </c>
      <c r="AL196" s="22">
        <f t="shared" si="86"/>
        <v>400054.06904587854</v>
      </c>
      <c r="AM196" s="22">
        <f t="shared" si="86"/>
        <v>2711.7158542663151</v>
      </c>
      <c r="AN196" s="22">
        <f t="shared" si="86"/>
        <v>1042.9625701744449</v>
      </c>
      <c r="AO196" s="23">
        <f t="shared" si="74"/>
        <v>3754.67842444076</v>
      </c>
    </row>
    <row r="197" spans="1:41" x14ac:dyDescent="0.25">
      <c r="A197" s="7">
        <v>175</v>
      </c>
      <c r="B197" s="56">
        <f t="shared" si="87"/>
        <v>131233.01709710548</v>
      </c>
      <c r="C197" s="57">
        <f t="shared" si="88"/>
        <v>639.77536406385309</v>
      </c>
      <c r="D197" s="57">
        <f t="shared" si="89"/>
        <v>136.70105947615153</v>
      </c>
      <c r="E197" s="58">
        <f t="shared" si="75"/>
        <v>776.47642354000459</v>
      </c>
      <c r="F197" s="56">
        <f t="shared" si="90"/>
        <v>158104.53547967871</v>
      </c>
      <c r="G197" s="57">
        <f t="shared" si="91"/>
        <v>592.32921346994806</v>
      </c>
      <c r="H197" s="57">
        <f t="shared" si="92"/>
        <v>584.98678127481128</v>
      </c>
      <c r="I197" s="58">
        <f t="shared" si="76"/>
        <v>1177.3159947447593</v>
      </c>
      <c r="J197" s="56">
        <f t="shared" si="93"/>
        <v>0</v>
      </c>
      <c r="K197" s="57">
        <f t="shared" si="94"/>
        <v>0</v>
      </c>
      <c r="L197" s="57">
        <f t="shared" si="95"/>
        <v>0</v>
      </c>
      <c r="M197" s="58">
        <f t="shared" si="77"/>
        <v>0</v>
      </c>
      <c r="N197" s="56">
        <f t="shared" si="96"/>
        <v>0</v>
      </c>
      <c r="O197" s="57">
        <f t="shared" si="97"/>
        <v>0</v>
      </c>
      <c r="P197" s="57">
        <f t="shared" si="98"/>
        <v>0</v>
      </c>
      <c r="Q197" s="58">
        <f t="shared" si="78"/>
        <v>0</v>
      </c>
      <c r="R197" s="84">
        <f t="shared" si="99"/>
        <v>108184.80861585274</v>
      </c>
      <c r="S197" s="85">
        <f t="shared" si="100"/>
        <v>1489.2499977751509</v>
      </c>
      <c r="T197" s="86">
        <f t="shared" si="79"/>
        <v>314.63748505777176</v>
      </c>
      <c r="U197" s="87">
        <f t="shared" si="101"/>
        <v>1803.8874828329226</v>
      </c>
      <c r="V197" s="84">
        <f t="shared" si="102"/>
        <v>0</v>
      </c>
      <c r="W197" s="85">
        <f t="shared" si="103"/>
        <v>0</v>
      </c>
      <c r="X197" s="86">
        <f t="shared" si="80"/>
        <v>0</v>
      </c>
      <c r="Y197" s="87">
        <f t="shared" si="104"/>
        <v>0</v>
      </c>
      <c r="Z197" s="101">
        <f t="shared" si="105"/>
        <v>0</v>
      </c>
      <c r="AA197" s="85">
        <f t="shared" si="106"/>
        <v>0</v>
      </c>
      <c r="AB197" s="86">
        <f t="shared" si="81"/>
        <v>0</v>
      </c>
      <c r="AC197" s="87">
        <f t="shared" si="107"/>
        <v>0</v>
      </c>
      <c r="AD197" s="132">
        <f t="shared" si="110"/>
        <v>0</v>
      </c>
      <c r="AE197" s="132">
        <f t="shared" si="82"/>
        <v>0</v>
      </c>
      <c r="AF197" s="132">
        <f t="shared" si="108"/>
        <v>0</v>
      </c>
      <c r="AG197" s="133">
        <f t="shared" si="83"/>
        <v>0</v>
      </c>
      <c r="AH197" s="124">
        <f t="shared" si="109"/>
        <v>0</v>
      </c>
      <c r="AI197" s="125">
        <f t="shared" si="84"/>
        <v>0</v>
      </c>
      <c r="AJ197" s="125">
        <v>0</v>
      </c>
      <c r="AK197" s="126">
        <f t="shared" si="85"/>
        <v>0</v>
      </c>
      <c r="AL197" s="22">
        <f t="shared" si="86"/>
        <v>397522.36119263689</v>
      </c>
      <c r="AM197" s="22">
        <f t="shared" si="86"/>
        <v>2721.354575308952</v>
      </c>
      <c r="AN197" s="22">
        <f t="shared" si="86"/>
        <v>1036.3253258087345</v>
      </c>
      <c r="AO197" s="23">
        <f t="shared" si="74"/>
        <v>3757.6799011176863</v>
      </c>
    </row>
    <row r="198" spans="1:41" x14ac:dyDescent="0.25">
      <c r="A198" s="7">
        <v>176</v>
      </c>
      <c r="B198" s="56">
        <f t="shared" si="87"/>
        <v>130593.24173304162</v>
      </c>
      <c r="C198" s="57">
        <f t="shared" si="88"/>
        <v>640.44179673475287</v>
      </c>
      <c r="D198" s="57">
        <f t="shared" si="89"/>
        <v>136.03462680525169</v>
      </c>
      <c r="E198" s="58">
        <f t="shared" si="75"/>
        <v>776.47642354000459</v>
      </c>
      <c r="F198" s="56">
        <f t="shared" si="90"/>
        <v>157512.20626620876</v>
      </c>
      <c r="G198" s="57">
        <f t="shared" si="91"/>
        <v>594.52083155978687</v>
      </c>
      <c r="H198" s="57">
        <f t="shared" si="92"/>
        <v>582.79516318497247</v>
      </c>
      <c r="I198" s="58">
        <f t="shared" si="76"/>
        <v>1177.3159947447593</v>
      </c>
      <c r="J198" s="56">
        <f t="shared" si="93"/>
        <v>0</v>
      </c>
      <c r="K198" s="57">
        <f t="shared" si="94"/>
        <v>0</v>
      </c>
      <c r="L198" s="57">
        <f t="shared" si="95"/>
        <v>0</v>
      </c>
      <c r="M198" s="58">
        <f t="shared" si="77"/>
        <v>0</v>
      </c>
      <c r="N198" s="56">
        <f t="shared" si="96"/>
        <v>0</v>
      </c>
      <c r="O198" s="57">
        <f t="shared" si="97"/>
        <v>0</v>
      </c>
      <c r="P198" s="57">
        <f t="shared" si="98"/>
        <v>0</v>
      </c>
      <c r="Q198" s="58">
        <f t="shared" si="78"/>
        <v>0</v>
      </c>
      <c r="R198" s="84">
        <f t="shared" si="99"/>
        <v>106873.38454910772</v>
      </c>
      <c r="S198" s="85">
        <f t="shared" si="100"/>
        <v>1496.0705352406558</v>
      </c>
      <c r="T198" s="86">
        <f t="shared" si="79"/>
        <v>310.82342673032167</v>
      </c>
      <c r="U198" s="87">
        <f t="shared" si="101"/>
        <v>1806.8939619709774</v>
      </c>
      <c r="V198" s="84">
        <f t="shared" si="102"/>
        <v>0</v>
      </c>
      <c r="W198" s="85">
        <f t="shared" si="103"/>
        <v>0</v>
      </c>
      <c r="X198" s="86">
        <f t="shared" si="80"/>
        <v>0</v>
      </c>
      <c r="Y198" s="87">
        <f t="shared" si="104"/>
        <v>0</v>
      </c>
      <c r="Z198" s="101">
        <f t="shared" si="105"/>
        <v>0</v>
      </c>
      <c r="AA198" s="85">
        <f t="shared" si="106"/>
        <v>0</v>
      </c>
      <c r="AB198" s="86">
        <f t="shared" si="81"/>
        <v>0</v>
      </c>
      <c r="AC198" s="87">
        <f t="shared" si="107"/>
        <v>0</v>
      </c>
      <c r="AD198" s="132">
        <f t="shared" si="110"/>
        <v>0</v>
      </c>
      <c r="AE198" s="132">
        <f t="shared" si="82"/>
        <v>0</v>
      </c>
      <c r="AF198" s="132">
        <f t="shared" si="108"/>
        <v>0</v>
      </c>
      <c r="AG198" s="133">
        <f t="shared" si="83"/>
        <v>0</v>
      </c>
      <c r="AH198" s="124">
        <f t="shared" si="109"/>
        <v>0</v>
      </c>
      <c r="AI198" s="125">
        <f t="shared" si="84"/>
        <v>0</v>
      </c>
      <c r="AJ198" s="125">
        <v>0</v>
      </c>
      <c r="AK198" s="126">
        <f t="shared" si="85"/>
        <v>0</v>
      </c>
      <c r="AL198" s="22">
        <f t="shared" si="86"/>
        <v>394978.83254835813</v>
      </c>
      <c r="AM198" s="22">
        <f t="shared" si="86"/>
        <v>2731.0331635351954</v>
      </c>
      <c r="AN198" s="22">
        <f t="shared" si="86"/>
        <v>1029.653216720546</v>
      </c>
      <c r="AO198" s="23">
        <f t="shared" si="74"/>
        <v>3760.6863802557414</v>
      </c>
    </row>
    <row r="199" spans="1:41" x14ac:dyDescent="0.25">
      <c r="A199" s="7">
        <v>177</v>
      </c>
      <c r="B199" s="56">
        <f t="shared" si="87"/>
        <v>129952.79993630687</v>
      </c>
      <c r="C199" s="57">
        <f t="shared" si="88"/>
        <v>641.1089236063516</v>
      </c>
      <c r="D199" s="57">
        <f t="shared" si="89"/>
        <v>135.36749993365299</v>
      </c>
      <c r="E199" s="58">
        <f t="shared" si="75"/>
        <v>776.47642354000459</v>
      </c>
      <c r="F199" s="56">
        <f t="shared" si="90"/>
        <v>156917.68543464897</v>
      </c>
      <c r="G199" s="57">
        <f t="shared" si="91"/>
        <v>596.72055863655817</v>
      </c>
      <c r="H199" s="57">
        <f t="shared" si="92"/>
        <v>580.59543610820117</v>
      </c>
      <c r="I199" s="58">
        <f t="shared" si="76"/>
        <v>1177.3159947447593</v>
      </c>
      <c r="J199" s="56">
        <f t="shared" si="93"/>
        <v>0</v>
      </c>
      <c r="K199" s="57">
        <f t="shared" si="94"/>
        <v>0</v>
      </c>
      <c r="L199" s="57">
        <f t="shared" si="95"/>
        <v>0</v>
      </c>
      <c r="M199" s="58">
        <f t="shared" si="77"/>
        <v>0</v>
      </c>
      <c r="N199" s="56">
        <f t="shared" si="96"/>
        <v>0</v>
      </c>
      <c r="O199" s="57">
        <f t="shared" si="97"/>
        <v>0</v>
      </c>
      <c r="P199" s="57">
        <f t="shared" si="98"/>
        <v>0</v>
      </c>
      <c r="Q199" s="58">
        <f t="shared" si="78"/>
        <v>0</v>
      </c>
      <c r="R199" s="84">
        <f t="shared" si="99"/>
        <v>105552.94287055686</v>
      </c>
      <c r="S199" s="85">
        <f t="shared" si="100"/>
        <v>1502.9223097257263</v>
      </c>
      <c r="T199" s="86">
        <f t="shared" si="79"/>
        <v>306.98314218186954</v>
      </c>
      <c r="U199" s="87">
        <f t="shared" si="101"/>
        <v>1809.9054519075958</v>
      </c>
      <c r="V199" s="84">
        <f t="shared" si="102"/>
        <v>0</v>
      </c>
      <c r="W199" s="85">
        <f t="shared" si="103"/>
        <v>0</v>
      </c>
      <c r="X199" s="86">
        <f t="shared" si="80"/>
        <v>0</v>
      </c>
      <c r="Y199" s="87">
        <f t="shared" si="104"/>
        <v>0</v>
      </c>
      <c r="Z199" s="101">
        <f t="shared" si="105"/>
        <v>0</v>
      </c>
      <c r="AA199" s="85">
        <f t="shared" si="106"/>
        <v>0</v>
      </c>
      <c r="AB199" s="86">
        <f t="shared" si="81"/>
        <v>0</v>
      </c>
      <c r="AC199" s="87">
        <f t="shared" si="107"/>
        <v>0</v>
      </c>
      <c r="AD199" s="132">
        <f t="shared" si="110"/>
        <v>0</v>
      </c>
      <c r="AE199" s="132">
        <f t="shared" si="82"/>
        <v>0</v>
      </c>
      <c r="AF199" s="132">
        <f t="shared" si="108"/>
        <v>0</v>
      </c>
      <c r="AG199" s="133">
        <f t="shared" si="83"/>
        <v>0</v>
      </c>
      <c r="AH199" s="124">
        <f t="shared" si="109"/>
        <v>0</v>
      </c>
      <c r="AI199" s="125">
        <f t="shared" si="84"/>
        <v>0</v>
      </c>
      <c r="AJ199" s="125">
        <v>0</v>
      </c>
      <c r="AK199" s="126">
        <f t="shared" si="85"/>
        <v>0</v>
      </c>
      <c r="AL199" s="22">
        <f t="shared" si="86"/>
        <v>392423.42824151268</v>
      </c>
      <c r="AM199" s="22">
        <f t="shared" si="86"/>
        <v>2740.7517919686361</v>
      </c>
      <c r="AN199" s="22">
        <f t="shared" si="86"/>
        <v>1022.9460782237237</v>
      </c>
      <c r="AO199" s="23">
        <f t="shared" si="74"/>
        <v>3763.6978701923599</v>
      </c>
    </row>
    <row r="200" spans="1:41" x14ac:dyDescent="0.25">
      <c r="A200" s="7">
        <v>178</v>
      </c>
      <c r="B200" s="56">
        <f t="shared" si="87"/>
        <v>129311.69101270051</v>
      </c>
      <c r="C200" s="57">
        <f t="shared" si="88"/>
        <v>641.77674540177486</v>
      </c>
      <c r="D200" s="57">
        <f t="shared" si="89"/>
        <v>134.6996781382297</v>
      </c>
      <c r="E200" s="58">
        <f t="shared" si="75"/>
        <v>776.47642354000459</v>
      </c>
      <c r="F200" s="56">
        <f t="shared" si="90"/>
        <v>156320.96487601241</v>
      </c>
      <c r="G200" s="57">
        <f t="shared" si="91"/>
        <v>598.92842470351343</v>
      </c>
      <c r="H200" s="57">
        <f t="shared" si="92"/>
        <v>578.38757004124591</v>
      </c>
      <c r="I200" s="58">
        <f t="shared" si="76"/>
        <v>1177.3159947447593</v>
      </c>
      <c r="J200" s="56">
        <f t="shared" si="93"/>
        <v>0</v>
      </c>
      <c r="K200" s="57">
        <f t="shared" si="94"/>
        <v>0</v>
      </c>
      <c r="L200" s="57">
        <f t="shared" si="95"/>
        <v>0</v>
      </c>
      <c r="M200" s="58">
        <f t="shared" si="77"/>
        <v>0</v>
      </c>
      <c r="N200" s="56">
        <f t="shared" si="96"/>
        <v>0</v>
      </c>
      <c r="O200" s="57">
        <f t="shared" si="97"/>
        <v>0</v>
      </c>
      <c r="P200" s="57">
        <f t="shared" si="98"/>
        <v>0</v>
      </c>
      <c r="Q200" s="58">
        <f t="shared" si="78"/>
        <v>0</v>
      </c>
      <c r="R200" s="84">
        <f t="shared" si="99"/>
        <v>104223.43726176587</v>
      </c>
      <c r="S200" s="85">
        <f t="shared" si="100"/>
        <v>1509.8054642911395</v>
      </c>
      <c r="T200" s="86">
        <f t="shared" si="79"/>
        <v>303.11649670296907</v>
      </c>
      <c r="U200" s="87">
        <f t="shared" si="101"/>
        <v>1812.9219609941085</v>
      </c>
      <c r="V200" s="84">
        <f t="shared" si="102"/>
        <v>0</v>
      </c>
      <c r="W200" s="85">
        <f t="shared" si="103"/>
        <v>0</v>
      </c>
      <c r="X200" s="86">
        <f t="shared" si="80"/>
        <v>0</v>
      </c>
      <c r="Y200" s="87">
        <f t="shared" si="104"/>
        <v>0</v>
      </c>
      <c r="Z200" s="101">
        <f t="shared" si="105"/>
        <v>0</v>
      </c>
      <c r="AA200" s="85">
        <f t="shared" si="106"/>
        <v>0</v>
      </c>
      <c r="AB200" s="86">
        <f t="shared" si="81"/>
        <v>0</v>
      </c>
      <c r="AC200" s="87">
        <f t="shared" si="107"/>
        <v>0</v>
      </c>
      <c r="AD200" s="132">
        <f t="shared" si="110"/>
        <v>0</v>
      </c>
      <c r="AE200" s="132">
        <f t="shared" si="82"/>
        <v>0</v>
      </c>
      <c r="AF200" s="132">
        <f t="shared" si="108"/>
        <v>0</v>
      </c>
      <c r="AG200" s="133">
        <f t="shared" si="83"/>
        <v>0</v>
      </c>
      <c r="AH200" s="124">
        <f t="shared" si="109"/>
        <v>0</v>
      </c>
      <c r="AI200" s="125">
        <f t="shared" si="84"/>
        <v>0</v>
      </c>
      <c r="AJ200" s="125">
        <v>0</v>
      </c>
      <c r="AK200" s="126">
        <f t="shared" si="85"/>
        <v>0</v>
      </c>
      <c r="AL200" s="22">
        <f t="shared" si="86"/>
        <v>389856.09315047879</v>
      </c>
      <c r="AM200" s="22">
        <f t="shared" si="86"/>
        <v>2750.510634396428</v>
      </c>
      <c r="AN200" s="22">
        <f t="shared" si="86"/>
        <v>1016.2037448824447</v>
      </c>
      <c r="AO200" s="23">
        <f t="shared" si="74"/>
        <v>3766.7143792788725</v>
      </c>
    </row>
    <row r="201" spans="1:41" x14ac:dyDescent="0.25">
      <c r="A201" s="7">
        <v>179</v>
      </c>
      <c r="B201" s="56">
        <f t="shared" si="87"/>
        <v>128669.91426729874</v>
      </c>
      <c r="C201" s="57">
        <f t="shared" si="88"/>
        <v>642.44526284490178</v>
      </c>
      <c r="D201" s="57">
        <f t="shared" si="89"/>
        <v>134.03116069510284</v>
      </c>
      <c r="E201" s="58">
        <f t="shared" si="75"/>
        <v>776.47642354000459</v>
      </c>
      <c r="F201" s="56">
        <f t="shared" si="90"/>
        <v>155722.0364513089</v>
      </c>
      <c r="G201" s="57">
        <f t="shared" si="91"/>
        <v>601.14445987491638</v>
      </c>
      <c r="H201" s="57">
        <f t="shared" si="92"/>
        <v>576.17153486984296</v>
      </c>
      <c r="I201" s="58">
        <f t="shared" si="76"/>
        <v>1177.3159947447593</v>
      </c>
      <c r="J201" s="56">
        <f t="shared" si="93"/>
        <v>0</v>
      </c>
      <c r="K201" s="57">
        <f t="shared" si="94"/>
        <v>0</v>
      </c>
      <c r="L201" s="57">
        <f t="shared" si="95"/>
        <v>0</v>
      </c>
      <c r="M201" s="58">
        <f t="shared" si="77"/>
        <v>0</v>
      </c>
      <c r="N201" s="56">
        <f t="shared" si="96"/>
        <v>0</v>
      </c>
      <c r="O201" s="57">
        <f t="shared" si="97"/>
        <v>0</v>
      </c>
      <c r="P201" s="57">
        <f t="shared" si="98"/>
        <v>0</v>
      </c>
      <c r="Q201" s="58">
        <f t="shared" si="78"/>
        <v>0</v>
      </c>
      <c r="R201" s="84">
        <f t="shared" si="99"/>
        <v>102884.82118380386</v>
      </c>
      <c r="S201" s="85">
        <f t="shared" si="100"/>
        <v>1516.7201426528691</v>
      </c>
      <c r="T201" s="86">
        <f t="shared" si="79"/>
        <v>299.22335494289621</v>
      </c>
      <c r="U201" s="87">
        <f t="shared" si="101"/>
        <v>1815.9434975957654</v>
      </c>
      <c r="V201" s="84">
        <f t="shared" si="102"/>
        <v>0</v>
      </c>
      <c r="W201" s="85">
        <f t="shared" si="103"/>
        <v>0</v>
      </c>
      <c r="X201" s="86">
        <f t="shared" si="80"/>
        <v>0</v>
      </c>
      <c r="Y201" s="87">
        <f t="shared" si="104"/>
        <v>0</v>
      </c>
      <c r="Z201" s="101">
        <f t="shared" si="105"/>
        <v>0</v>
      </c>
      <c r="AA201" s="85">
        <f t="shared" si="106"/>
        <v>0</v>
      </c>
      <c r="AB201" s="86">
        <f t="shared" si="81"/>
        <v>0</v>
      </c>
      <c r="AC201" s="87">
        <f t="shared" si="107"/>
        <v>0</v>
      </c>
      <c r="AD201" s="132">
        <f t="shared" si="110"/>
        <v>0</v>
      </c>
      <c r="AE201" s="132">
        <f t="shared" si="82"/>
        <v>0</v>
      </c>
      <c r="AF201" s="132">
        <f t="shared" si="108"/>
        <v>0</v>
      </c>
      <c r="AG201" s="133">
        <f t="shared" si="83"/>
        <v>0</v>
      </c>
      <c r="AH201" s="124">
        <f t="shared" si="109"/>
        <v>0</v>
      </c>
      <c r="AI201" s="125">
        <f t="shared" si="84"/>
        <v>0</v>
      </c>
      <c r="AJ201" s="125">
        <v>0</v>
      </c>
      <c r="AK201" s="126">
        <f t="shared" si="85"/>
        <v>0</v>
      </c>
      <c r="AL201" s="22">
        <f t="shared" si="86"/>
        <v>387276.77190241148</v>
      </c>
      <c r="AM201" s="22">
        <f t="shared" si="86"/>
        <v>2760.3098653726875</v>
      </c>
      <c r="AN201" s="22">
        <f t="shared" si="86"/>
        <v>1009.426050507842</v>
      </c>
      <c r="AO201" s="23">
        <f t="shared" si="74"/>
        <v>3769.7359158805293</v>
      </c>
    </row>
    <row r="202" spans="1:41" x14ac:dyDescent="0.25">
      <c r="A202" s="7">
        <v>180</v>
      </c>
      <c r="B202" s="56">
        <f t="shared" si="87"/>
        <v>128027.46900445383</v>
      </c>
      <c r="C202" s="57">
        <f t="shared" si="88"/>
        <v>643.1144766603652</v>
      </c>
      <c r="D202" s="57">
        <f t="shared" si="89"/>
        <v>133.36194687963939</v>
      </c>
      <c r="E202" s="58">
        <f t="shared" si="75"/>
        <v>776.47642354000459</v>
      </c>
      <c r="F202" s="56">
        <f t="shared" si="90"/>
        <v>155120.89199143398</v>
      </c>
      <c r="G202" s="57">
        <f t="shared" si="91"/>
        <v>603.36869437645362</v>
      </c>
      <c r="H202" s="57">
        <f t="shared" si="92"/>
        <v>573.94730036830572</v>
      </c>
      <c r="I202" s="58">
        <f t="shared" si="76"/>
        <v>1177.3159947447593</v>
      </c>
      <c r="J202" s="56">
        <f t="shared" si="93"/>
        <v>0</v>
      </c>
      <c r="K202" s="57">
        <f t="shared" si="94"/>
        <v>0</v>
      </c>
      <c r="L202" s="57">
        <f t="shared" si="95"/>
        <v>0</v>
      </c>
      <c r="M202" s="58">
        <f t="shared" si="77"/>
        <v>0</v>
      </c>
      <c r="N202" s="56">
        <f t="shared" si="96"/>
        <v>0</v>
      </c>
      <c r="O202" s="57">
        <f t="shared" si="97"/>
        <v>0</v>
      </c>
      <c r="P202" s="57">
        <f t="shared" si="98"/>
        <v>0</v>
      </c>
      <c r="Q202" s="58">
        <f t="shared" si="78"/>
        <v>0</v>
      </c>
      <c r="R202" s="84">
        <f t="shared" si="99"/>
        <v>101537.04787621959</v>
      </c>
      <c r="S202" s="85">
        <f t="shared" si="100"/>
        <v>1523.6664891850864</v>
      </c>
      <c r="T202" s="86">
        <f t="shared" si="79"/>
        <v>295.30358090667198</v>
      </c>
      <c r="U202" s="87">
        <f t="shared" si="101"/>
        <v>1818.9700700917583</v>
      </c>
      <c r="V202" s="84">
        <f t="shared" si="102"/>
        <v>0</v>
      </c>
      <c r="W202" s="85">
        <f t="shared" si="103"/>
        <v>0</v>
      </c>
      <c r="X202" s="86">
        <f t="shared" si="80"/>
        <v>0</v>
      </c>
      <c r="Y202" s="87">
        <f t="shared" si="104"/>
        <v>0</v>
      </c>
      <c r="Z202" s="101">
        <f t="shared" si="105"/>
        <v>0</v>
      </c>
      <c r="AA202" s="85">
        <f t="shared" si="106"/>
        <v>0</v>
      </c>
      <c r="AB202" s="86">
        <f t="shared" si="81"/>
        <v>0</v>
      </c>
      <c r="AC202" s="87">
        <f t="shared" si="107"/>
        <v>0</v>
      </c>
      <c r="AD202" s="132">
        <f t="shared" si="110"/>
        <v>0</v>
      </c>
      <c r="AE202" s="132">
        <f t="shared" si="82"/>
        <v>0</v>
      </c>
      <c r="AF202" s="132">
        <f t="shared" si="108"/>
        <v>0</v>
      </c>
      <c r="AG202" s="133">
        <f t="shared" si="83"/>
        <v>0</v>
      </c>
      <c r="AH202" s="124">
        <f t="shared" si="109"/>
        <v>0</v>
      </c>
      <c r="AI202" s="125">
        <f t="shared" si="84"/>
        <v>0</v>
      </c>
      <c r="AJ202" s="125">
        <v>0</v>
      </c>
      <c r="AK202" s="126">
        <f t="shared" si="85"/>
        <v>0</v>
      </c>
      <c r="AL202" s="22">
        <f t="shared" si="86"/>
        <v>384685.40887210739</v>
      </c>
      <c r="AM202" s="22">
        <f t="shared" si="86"/>
        <v>2770.1496602219054</v>
      </c>
      <c r="AN202" s="22">
        <f t="shared" si="86"/>
        <v>1002.6128281546171</v>
      </c>
      <c r="AO202" s="23">
        <f t="shared" si="74"/>
        <v>3772.762488376522</v>
      </c>
    </row>
    <row r="203" spans="1:41" x14ac:dyDescent="0.25">
      <c r="A203" s="7">
        <v>181</v>
      </c>
      <c r="B203" s="56">
        <f t="shared" si="87"/>
        <v>127384.35452779346</v>
      </c>
      <c r="C203" s="57">
        <f t="shared" si="88"/>
        <v>643.78438757355309</v>
      </c>
      <c r="D203" s="57">
        <f t="shared" si="89"/>
        <v>132.69203596645153</v>
      </c>
      <c r="E203" s="58">
        <f t="shared" si="75"/>
        <v>776.47642354000459</v>
      </c>
      <c r="F203" s="56">
        <f t="shared" si="90"/>
        <v>154517.52329705752</v>
      </c>
      <c r="G203" s="57">
        <f t="shared" si="91"/>
        <v>605.60115854564651</v>
      </c>
      <c r="H203" s="57">
        <f t="shared" si="92"/>
        <v>571.71483619911282</v>
      </c>
      <c r="I203" s="58">
        <f t="shared" si="76"/>
        <v>1177.3159947447593</v>
      </c>
      <c r="J203" s="56">
        <f t="shared" si="93"/>
        <v>0</v>
      </c>
      <c r="K203" s="57">
        <f t="shared" si="94"/>
        <v>0</v>
      </c>
      <c r="L203" s="57">
        <f t="shared" si="95"/>
        <v>0</v>
      </c>
      <c r="M203" s="58">
        <f t="shared" si="77"/>
        <v>0</v>
      </c>
      <c r="N203" s="56">
        <f t="shared" si="96"/>
        <v>0</v>
      </c>
      <c r="O203" s="57">
        <f t="shared" si="97"/>
        <v>0</v>
      </c>
      <c r="P203" s="57">
        <f t="shared" si="98"/>
        <v>0</v>
      </c>
      <c r="Q203" s="58">
        <f t="shared" si="78"/>
        <v>0</v>
      </c>
      <c r="R203" s="84">
        <f t="shared" si="99"/>
        <v>100180.0703560129</v>
      </c>
      <c r="S203" s="85">
        <f t="shared" si="100"/>
        <v>1530.6446489231737</v>
      </c>
      <c r="T203" s="86">
        <f t="shared" si="79"/>
        <v>291.35703795207087</v>
      </c>
      <c r="U203" s="87">
        <f t="shared" si="101"/>
        <v>1822.0016868752446</v>
      </c>
      <c r="V203" s="84">
        <f t="shared" si="102"/>
        <v>0</v>
      </c>
      <c r="W203" s="85">
        <f t="shared" si="103"/>
        <v>0</v>
      </c>
      <c r="X203" s="86">
        <f t="shared" si="80"/>
        <v>0</v>
      </c>
      <c r="Y203" s="87">
        <f t="shared" si="104"/>
        <v>0</v>
      </c>
      <c r="Z203" s="101">
        <f t="shared" si="105"/>
        <v>0</v>
      </c>
      <c r="AA203" s="85">
        <f t="shared" si="106"/>
        <v>0</v>
      </c>
      <c r="AB203" s="86">
        <f t="shared" si="81"/>
        <v>0</v>
      </c>
      <c r="AC203" s="87">
        <f t="shared" si="107"/>
        <v>0</v>
      </c>
      <c r="AD203" s="132">
        <f t="shared" si="110"/>
        <v>0</v>
      </c>
      <c r="AE203" s="132">
        <f t="shared" si="82"/>
        <v>0</v>
      </c>
      <c r="AF203" s="132">
        <f t="shared" si="108"/>
        <v>0</v>
      </c>
      <c r="AG203" s="133">
        <f t="shared" si="83"/>
        <v>0</v>
      </c>
      <c r="AH203" s="124">
        <f t="shared" si="109"/>
        <v>0</v>
      </c>
      <c r="AI203" s="125">
        <f t="shared" si="84"/>
        <v>0</v>
      </c>
      <c r="AJ203" s="125">
        <v>0</v>
      </c>
      <c r="AK203" s="126">
        <f t="shared" si="85"/>
        <v>0</v>
      </c>
      <c r="AL203" s="22">
        <f t="shared" si="86"/>
        <v>382081.94818086387</v>
      </c>
      <c r="AM203" s="22">
        <f t="shared" si="86"/>
        <v>2780.0301950423736</v>
      </c>
      <c r="AN203" s="22">
        <f t="shared" si="86"/>
        <v>995.76391011763519</v>
      </c>
      <c r="AO203" s="23">
        <f t="shared" si="74"/>
        <v>3775.7941051600083</v>
      </c>
    </row>
    <row r="204" spans="1:41" x14ac:dyDescent="0.25">
      <c r="A204" s="7">
        <v>182</v>
      </c>
      <c r="B204" s="56">
        <f t="shared" si="87"/>
        <v>126740.5701402199</v>
      </c>
      <c r="C204" s="57">
        <f t="shared" si="88"/>
        <v>644.45499631060886</v>
      </c>
      <c r="D204" s="57">
        <f t="shared" si="89"/>
        <v>132.02142722939573</v>
      </c>
      <c r="E204" s="58">
        <f t="shared" si="75"/>
        <v>776.47642354000459</v>
      </c>
      <c r="F204" s="56">
        <f t="shared" si="90"/>
        <v>153911.92213851187</v>
      </c>
      <c r="G204" s="57">
        <f t="shared" si="91"/>
        <v>607.84188283226536</v>
      </c>
      <c r="H204" s="57">
        <f t="shared" si="92"/>
        <v>569.47411191249398</v>
      </c>
      <c r="I204" s="58">
        <f t="shared" si="76"/>
        <v>1177.3159947447593</v>
      </c>
      <c r="J204" s="56">
        <f t="shared" si="93"/>
        <v>0</v>
      </c>
      <c r="K204" s="57">
        <f t="shared" si="94"/>
        <v>0</v>
      </c>
      <c r="L204" s="57">
        <f t="shared" si="95"/>
        <v>0</v>
      </c>
      <c r="M204" s="58">
        <f t="shared" si="77"/>
        <v>0</v>
      </c>
      <c r="N204" s="56">
        <f t="shared" si="96"/>
        <v>0</v>
      </c>
      <c r="O204" s="57">
        <f t="shared" si="97"/>
        <v>0</v>
      </c>
      <c r="P204" s="57">
        <f t="shared" si="98"/>
        <v>0</v>
      </c>
      <c r="Q204" s="58">
        <f t="shared" si="78"/>
        <v>0</v>
      </c>
      <c r="R204" s="84">
        <f t="shared" si="99"/>
        <v>98813.841416601543</v>
      </c>
      <c r="S204" s="85">
        <f t="shared" si="100"/>
        <v>1537.6547675667539</v>
      </c>
      <c r="T204" s="86">
        <f t="shared" si="79"/>
        <v>287.38358878661614</v>
      </c>
      <c r="U204" s="87">
        <f t="shared" si="101"/>
        <v>1825.0383563533701</v>
      </c>
      <c r="V204" s="84">
        <f t="shared" si="102"/>
        <v>0</v>
      </c>
      <c r="W204" s="85">
        <f t="shared" si="103"/>
        <v>0</v>
      </c>
      <c r="X204" s="86">
        <f t="shared" si="80"/>
        <v>0</v>
      </c>
      <c r="Y204" s="87">
        <f t="shared" si="104"/>
        <v>0</v>
      </c>
      <c r="Z204" s="101">
        <f t="shared" si="105"/>
        <v>0</v>
      </c>
      <c r="AA204" s="85">
        <f t="shared" si="106"/>
        <v>0</v>
      </c>
      <c r="AB204" s="86">
        <f t="shared" si="81"/>
        <v>0</v>
      </c>
      <c r="AC204" s="87">
        <f t="shared" si="107"/>
        <v>0</v>
      </c>
      <c r="AD204" s="132">
        <f t="shared" si="110"/>
        <v>0</v>
      </c>
      <c r="AE204" s="132">
        <f t="shared" si="82"/>
        <v>0</v>
      </c>
      <c r="AF204" s="132">
        <f t="shared" si="108"/>
        <v>0</v>
      </c>
      <c r="AG204" s="133">
        <f t="shared" si="83"/>
        <v>0</v>
      </c>
      <c r="AH204" s="124">
        <f t="shared" si="109"/>
        <v>0</v>
      </c>
      <c r="AI204" s="125">
        <f t="shared" si="84"/>
        <v>0</v>
      </c>
      <c r="AJ204" s="125">
        <v>0</v>
      </c>
      <c r="AK204" s="126">
        <f t="shared" si="85"/>
        <v>0</v>
      </c>
      <c r="AL204" s="22">
        <f t="shared" si="86"/>
        <v>379466.33369533333</v>
      </c>
      <c r="AM204" s="22">
        <f t="shared" si="86"/>
        <v>2789.9516467096282</v>
      </c>
      <c r="AN204" s="22">
        <f t="shared" si="86"/>
        <v>988.8791279285058</v>
      </c>
      <c r="AO204" s="23">
        <f t="shared" si="74"/>
        <v>3778.8307746381342</v>
      </c>
    </row>
    <row r="205" spans="1:41" x14ac:dyDescent="0.25">
      <c r="A205" s="7">
        <v>183</v>
      </c>
      <c r="B205" s="56">
        <f t="shared" si="87"/>
        <v>126096.11514390929</v>
      </c>
      <c r="C205" s="57">
        <f t="shared" si="88"/>
        <v>645.1263035984324</v>
      </c>
      <c r="D205" s="57">
        <f t="shared" si="89"/>
        <v>131.35011994157219</v>
      </c>
      <c r="E205" s="58">
        <f t="shared" si="75"/>
        <v>776.47642354000459</v>
      </c>
      <c r="F205" s="56">
        <f t="shared" si="90"/>
        <v>153304.08025567961</v>
      </c>
      <c r="G205" s="57">
        <f t="shared" si="91"/>
        <v>610.09089779874478</v>
      </c>
      <c r="H205" s="57">
        <f t="shared" si="92"/>
        <v>567.22509694601456</v>
      </c>
      <c r="I205" s="58">
        <f t="shared" si="76"/>
        <v>1177.3159947447593</v>
      </c>
      <c r="J205" s="56">
        <f t="shared" si="93"/>
        <v>0</v>
      </c>
      <c r="K205" s="57">
        <f t="shared" si="94"/>
        <v>0</v>
      </c>
      <c r="L205" s="57">
        <f t="shared" si="95"/>
        <v>0</v>
      </c>
      <c r="M205" s="58">
        <f t="shared" si="77"/>
        <v>0</v>
      </c>
      <c r="N205" s="56">
        <f t="shared" si="96"/>
        <v>0</v>
      </c>
      <c r="O205" s="57">
        <f t="shared" si="97"/>
        <v>0</v>
      </c>
      <c r="P205" s="57">
        <f t="shared" si="98"/>
        <v>0</v>
      </c>
      <c r="Q205" s="58">
        <f t="shared" si="78"/>
        <v>0</v>
      </c>
      <c r="R205" s="84">
        <f t="shared" si="99"/>
        <v>97438.313626783187</v>
      </c>
      <c r="S205" s="85">
        <f t="shared" si="100"/>
        <v>1544.6969914827314</v>
      </c>
      <c r="T205" s="86">
        <f t="shared" si="79"/>
        <v>283.38309546456111</v>
      </c>
      <c r="U205" s="87">
        <f t="shared" si="101"/>
        <v>1828.0800869472926</v>
      </c>
      <c r="V205" s="84">
        <f t="shared" si="102"/>
        <v>0</v>
      </c>
      <c r="W205" s="85">
        <f t="shared" si="103"/>
        <v>0</v>
      </c>
      <c r="X205" s="86">
        <f t="shared" si="80"/>
        <v>0</v>
      </c>
      <c r="Y205" s="87">
        <f t="shared" si="104"/>
        <v>0</v>
      </c>
      <c r="Z205" s="101">
        <f t="shared" si="105"/>
        <v>0</v>
      </c>
      <c r="AA205" s="85">
        <f t="shared" si="106"/>
        <v>0</v>
      </c>
      <c r="AB205" s="86">
        <f t="shared" si="81"/>
        <v>0</v>
      </c>
      <c r="AC205" s="87">
        <f t="shared" si="107"/>
        <v>0</v>
      </c>
      <c r="AD205" s="132">
        <f t="shared" si="110"/>
        <v>0</v>
      </c>
      <c r="AE205" s="132">
        <f t="shared" si="82"/>
        <v>0</v>
      </c>
      <c r="AF205" s="132">
        <f t="shared" si="108"/>
        <v>0</v>
      </c>
      <c r="AG205" s="133">
        <f t="shared" si="83"/>
        <v>0</v>
      </c>
      <c r="AH205" s="124">
        <f t="shared" si="109"/>
        <v>0</v>
      </c>
      <c r="AI205" s="125">
        <f t="shared" si="84"/>
        <v>0</v>
      </c>
      <c r="AJ205" s="125">
        <v>0</v>
      </c>
      <c r="AK205" s="126">
        <f t="shared" si="85"/>
        <v>0</v>
      </c>
      <c r="AL205" s="22">
        <f t="shared" si="86"/>
        <v>376838.50902637211</v>
      </c>
      <c r="AM205" s="22">
        <f t="shared" si="86"/>
        <v>2799.9141928799086</v>
      </c>
      <c r="AN205" s="22">
        <f t="shared" si="86"/>
        <v>981.95831235214791</v>
      </c>
      <c r="AO205" s="23">
        <f t="shared" si="74"/>
        <v>3781.8725052320565</v>
      </c>
    </row>
    <row r="206" spans="1:41" x14ac:dyDescent="0.25">
      <c r="A206" s="7">
        <v>184</v>
      </c>
      <c r="B206" s="56">
        <f t="shared" si="87"/>
        <v>125450.98884031086</v>
      </c>
      <c r="C206" s="57">
        <f t="shared" si="88"/>
        <v>645.79831016468074</v>
      </c>
      <c r="D206" s="57">
        <f t="shared" si="89"/>
        <v>130.67811337532382</v>
      </c>
      <c r="E206" s="58">
        <f t="shared" si="75"/>
        <v>776.47642354000459</v>
      </c>
      <c r="F206" s="56">
        <f t="shared" si="90"/>
        <v>152693.98935788087</v>
      </c>
      <c r="G206" s="57">
        <f t="shared" si="91"/>
        <v>612.34823412060007</v>
      </c>
      <c r="H206" s="57">
        <f t="shared" si="92"/>
        <v>564.96776062415927</v>
      </c>
      <c r="I206" s="58">
        <f t="shared" si="76"/>
        <v>1177.3159947447593</v>
      </c>
      <c r="J206" s="56">
        <f t="shared" si="93"/>
        <v>0</v>
      </c>
      <c r="K206" s="57">
        <f t="shared" si="94"/>
        <v>0</v>
      </c>
      <c r="L206" s="57">
        <f t="shared" si="95"/>
        <v>0</v>
      </c>
      <c r="M206" s="58">
        <f t="shared" si="77"/>
        <v>0</v>
      </c>
      <c r="N206" s="56">
        <f t="shared" si="96"/>
        <v>0</v>
      </c>
      <c r="O206" s="57">
        <f t="shared" si="97"/>
        <v>0</v>
      </c>
      <c r="P206" s="57">
        <f t="shared" si="98"/>
        <v>0</v>
      </c>
      <c r="Q206" s="58">
        <f t="shared" si="78"/>
        <v>0</v>
      </c>
      <c r="R206" s="84">
        <f t="shared" si="99"/>
        <v>96053.439329692628</v>
      </c>
      <c r="S206" s="85">
        <f t="shared" si="100"/>
        <v>1551.7714677083486</v>
      </c>
      <c r="T206" s="86">
        <f t="shared" si="79"/>
        <v>279.35541938385609</v>
      </c>
      <c r="U206" s="87">
        <f t="shared" si="101"/>
        <v>1831.1268870922047</v>
      </c>
      <c r="V206" s="84">
        <f t="shared" si="102"/>
        <v>0</v>
      </c>
      <c r="W206" s="85">
        <f t="shared" si="103"/>
        <v>0</v>
      </c>
      <c r="X206" s="86">
        <f t="shared" si="80"/>
        <v>0</v>
      </c>
      <c r="Y206" s="87">
        <f t="shared" si="104"/>
        <v>0</v>
      </c>
      <c r="Z206" s="101">
        <f t="shared" si="105"/>
        <v>0</v>
      </c>
      <c r="AA206" s="85">
        <f t="shared" si="106"/>
        <v>0</v>
      </c>
      <c r="AB206" s="86">
        <f t="shared" si="81"/>
        <v>0</v>
      </c>
      <c r="AC206" s="87">
        <f t="shared" si="107"/>
        <v>0</v>
      </c>
      <c r="AD206" s="132">
        <f t="shared" si="110"/>
        <v>0</v>
      </c>
      <c r="AE206" s="132">
        <f t="shared" si="82"/>
        <v>0</v>
      </c>
      <c r="AF206" s="132">
        <f t="shared" si="108"/>
        <v>0</v>
      </c>
      <c r="AG206" s="133">
        <f t="shared" si="83"/>
        <v>0</v>
      </c>
      <c r="AH206" s="124">
        <f t="shared" si="109"/>
        <v>0</v>
      </c>
      <c r="AI206" s="125">
        <f t="shared" si="84"/>
        <v>0</v>
      </c>
      <c r="AJ206" s="125">
        <v>0</v>
      </c>
      <c r="AK206" s="126">
        <f t="shared" si="85"/>
        <v>0</v>
      </c>
      <c r="AL206" s="22">
        <f t="shared" si="86"/>
        <v>374198.41752788436</v>
      </c>
      <c r="AM206" s="22">
        <f t="shared" si="86"/>
        <v>2809.9180119936295</v>
      </c>
      <c r="AN206" s="22">
        <f t="shared" si="86"/>
        <v>975.0012933833392</v>
      </c>
      <c r="AO206" s="23">
        <f t="shared" si="74"/>
        <v>3784.9193053769686</v>
      </c>
    </row>
    <row r="207" spans="1:41" x14ac:dyDescent="0.25">
      <c r="A207" s="7">
        <v>185</v>
      </c>
      <c r="B207" s="56">
        <f t="shared" si="87"/>
        <v>124805.19053014618</v>
      </c>
      <c r="C207" s="57">
        <f t="shared" si="88"/>
        <v>646.47101673776899</v>
      </c>
      <c r="D207" s="57">
        <f t="shared" si="89"/>
        <v>130.0054068022356</v>
      </c>
      <c r="E207" s="58">
        <f t="shared" si="75"/>
        <v>776.47642354000459</v>
      </c>
      <c r="F207" s="56">
        <f t="shared" si="90"/>
        <v>152081.64112376026</v>
      </c>
      <c r="G207" s="57">
        <f t="shared" si="91"/>
        <v>614.61392258684634</v>
      </c>
      <c r="H207" s="57">
        <f t="shared" si="92"/>
        <v>562.70207215791299</v>
      </c>
      <c r="I207" s="58">
        <f t="shared" si="76"/>
        <v>1177.3159947447593</v>
      </c>
      <c r="J207" s="56">
        <f t="shared" si="93"/>
        <v>0</v>
      </c>
      <c r="K207" s="57">
        <f t="shared" si="94"/>
        <v>0</v>
      </c>
      <c r="L207" s="57">
        <f t="shared" si="95"/>
        <v>0</v>
      </c>
      <c r="M207" s="58">
        <f t="shared" si="77"/>
        <v>0</v>
      </c>
      <c r="N207" s="56">
        <f t="shared" si="96"/>
        <v>0</v>
      </c>
      <c r="O207" s="57">
        <f t="shared" si="97"/>
        <v>0</v>
      </c>
      <c r="P207" s="57">
        <f t="shared" si="98"/>
        <v>0</v>
      </c>
      <c r="Q207" s="58">
        <f t="shared" si="78"/>
        <v>0</v>
      </c>
      <c r="R207" s="84">
        <f t="shared" si="99"/>
        <v>94659.170641754259</v>
      </c>
      <c r="S207" s="85">
        <f t="shared" si="100"/>
        <v>1558.8783439542565</v>
      </c>
      <c r="T207" s="86">
        <f t="shared" si="79"/>
        <v>275.30042128310197</v>
      </c>
      <c r="U207" s="87">
        <f t="shared" si="101"/>
        <v>1834.1787652373584</v>
      </c>
      <c r="V207" s="84">
        <f t="shared" si="102"/>
        <v>0</v>
      </c>
      <c r="W207" s="85">
        <f t="shared" si="103"/>
        <v>0</v>
      </c>
      <c r="X207" s="86">
        <f t="shared" si="80"/>
        <v>0</v>
      </c>
      <c r="Y207" s="87">
        <f t="shared" si="104"/>
        <v>0</v>
      </c>
      <c r="Z207" s="101">
        <f t="shared" si="105"/>
        <v>0</v>
      </c>
      <c r="AA207" s="85">
        <f t="shared" si="106"/>
        <v>0</v>
      </c>
      <c r="AB207" s="86">
        <f t="shared" si="81"/>
        <v>0</v>
      </c>
      <c r="AC207" s="87">
        <f t="shared" si="107"/>
        <v>0</v>
      </c>
      <c r="AD207" s="132">
        <f t="shared" si="110"/>
        <v>0</v>
      </c>
      <c r="AE207" s="132">
        <f t="shared" si="82"/>
        <v>0</v>
      </c>
      <c r="AF207" s="132">
        <f t="shared" si="108"/>
        <v>0</v>
      </c>
      <c r="AG207" s="133">
        <f t="shared" si="83"/>
        <v>0</v>
      </c>
      <c r="AH207" s="124">
        <f t="shared" si="109"/>
        <v>0</v>
      </c>
      <c r="AI207" s="125">
        <f t="shared" si="84"/>
        <v>0</v>
      </c>
      <c r="AJ207" s="125">
        <v>0</v>
      </c>
      <c r="AK207" s="126">
        <f t="shared" si="85"/>
        <v>0</v>
      </c>
      <c r="AL207" s="22">
        <f t="shared" si="86"/>
        <v>371546.00229566067</v>
      </c>
      <c r="AM207" s="22">
        <f t="shared" si="86"/>
        <v>2819.963283278872</v>
      </c>
      <c r="AN207" s="22">
        <f t="shared" si="86"/>
        <v>968.00790024325056</v>
      </c>
      <c r="AO207" s="23">
        <f t="shared" si="74"/>
        <v>3787.9711835221224</v>
      </c>
    </row>
    <row r="208" spans="1:41" x14ac:dyDescent="0.25">
      <c r="A208" s="7">
        <v>186</v>
      </c>
      <c r="B208" s="56">
        <f t="shared" si="87"/>
        <v>124158.71951340842</v>
      </c>
      <c r="C208" s="57">
        <f t="shared" si="88"/>
        <v>647.14442404687088</v>
      </c>
      <c r="D208" s="57">
        <f t="shared" si="89"/>
        <v>129.33199949313376</v>
      </c>
      <c r="E208" s="58">
        <f t="shared" si="75"/>
        <v>776.47642354000459</v>
      </c>
      <c r="F208" s="56">
        <f t="shared" si="90"/>
        <v>151467.02720117342</v>
      </c>
      <c r="G208" s="57">
        <f t="shared" si="91"/>
        <v>616.8879941004177</v>
      </c>
      <c r="H208" s="57">
        <f t="shared" si="92"/>
        <v>560.42800064434164</v>
      </c>
      <c r="I208" s="58">
        <f t="shared" si="76"/>
        <v>1177.3159947447593</v>
      </c>
      <c r="J208" s="56">
        <f t="shared" si="93"/>
        <v>0</v>
      </c>
      <c r="K208" s="57">
        <f t="shared" si="94"/>
        <v>0</v>
      </c>
      <c r="L208" s="57">
        <f t="shared" si="95"/>
        <v>0</v>
      </c>
      <c r="M208" s="58">
        <f t="shared" si="77"/>
        <v>0</v>
      </c>
      <c r="N208" s="56">
        <f t="shared" si="96"/>
        <v>0</v>
      </c>
      <c r="O208" s="57">
        <f t="shared" si="97"/>
        <v>0</v>
      </c>
      <c r="P208" s="57">
        <f t="shared" si="98"/>
        <v>0</v>
      </c>
      <c r="Q208" s="58">
        <f t="shared" si="78"/>
        <v>0</v>
      </c>
      <c r="R208" s="84">
        <f t="shared" si="99"/>
        <v>93255.459451629664</v>
      </c>
      <c r="S208" s="85">
        <f t="shared" si="100"/>
        <v>1566.0177686075979</v>
      </c>
      <c r="T208" s="86">
        <f t="shared" si="79"/>
        <v>271.21796123848964</v>
      </c>
      <c r="U208" s="87">
        <f t="shared" si="101"/>
        <v>1837.2357298460875</v>
      </c>
      <c r="V208" s="84">
        <f t="shared" si="102"/>
        <v>0</v>
      </c>
      <c r="W208" s="85">
        <f t="shared" si="103"/>
        <v>0</v>
      </c>
      <c r="X208" s="86">
        <f t="shared" si="80"/>
        <v>0</v>
      </c>
      <c r="Y208" s="87">
        <f t="shared" si="104"/>
        <v>0</v>
      </c>
      <c r="Z208" s="101">
        <f t="shared" si="105"/>
        <v>0</v>
      </c>
      <c r="AA208" s="85">
        <f t="shared" si="106"/>
        <v>0</v>
      </c>
      <c r="AB208" s="86">
        <f t="shared" si="81"/>
        <v>0</v>
      </c>
      <c r="AC208" s="87">
        <f t="shared" si="107"/>
        <v>0</v>
      </c>
      <c r="AD208" s="132">
        <f t="shared" si="110"/>
        <v>0</v>
      </c>
      <c r="AE208" s="132">
        <f t="shared" si="82"/>
        <v>0</v>
      </c>
      <c r="AF208" s="132">
        <f t="shared" si="108"/>
        <v>0</v>
      </c>
      <c r="AG208" s="133">
        <f t="shared" si="83"/>
        <v>0</v>
      </c>
      <c r="AH208" s="124">
        <f t="shared" si="109"/>
        <v>0</v>
      </c>
      <c r="AI208" s="125">
        <f t="shared" si="84"/>
        <v>0</v>
      </c>
      <c r="AJ208" s="125">
        <v>0</v>
      </c>
      <c r="AK208" s="126">
        <f t="shared" si="85"/>
        <v>0</v>
      </c>
      <c r="AL208" s="22">
        <f t="shared" si="86"/>
        <v>368881.20616621152</v>
      </c>
      <c r="AM208" s="22">
        <f t="shared" si="86"/>
        <v>2830.0501867548865</v>
      </c>
      <c r="AN208" s="22">
        <f t="shared" si="86"/>
        <v>960.97796137596492</v>
      </c>
      <c r="AO208" s="23">
        <f t="shared" si="74"/>
        <v>3791.0281481308512</v>
      </c>
    </row>
    <row r="209" spans="1:41" x14ac:dyDescent="0.25">
      <c r="A209" s="7">
        <v>187</v>
      </c>
      <c r="B209" s="56">
        <f t="shared" si="87"/>
        <v>123511.57508936155</v>
      </c>
      <c r="C209" s="57">
        <f t="shared" si="88"/>
        <v>647.81853282191969</v>
      </c>
      <c r="D209" s="57">
        <f t="shared" si="89"/>
        <v>128.65789071808496</v>
      </c>
      <c r="E209" s="58">
        <f t="shared" si="75"/>
        <v>776.47642354000459</v>
      </c>
      <c r="F209" s="56">
        <f t="shared" si="90"/>
        <v>150850.13920707299</v>
      </c>
      <c r="G209" s="57">
        <f t="shared" si="91"/>
        <v>619.17047967858923</v>
      </c>
      <c r="H209" s="57">
        <f t="shared" si="92"/>
        <v>558.14551506617011</v>
      </c>
      <c r="I209" s="58">
        <f t="shared" si="76"/>
        <v>1177.3159947447593</v>
      </c>
      <c r="J209" s="56">
        <f t="shared" si="93"/>
        <v>0</v>
      </c>
      <c r="K209" s="57">
        <f t="shared" si="94"/>
        <v>0</v>
      </c>
      <c r="L209" s="57">
        <f t="shared" si="95"/>
        <v>0</v>
      </c>
      <c r="M209" s="58">
        <f t="shared" si="77"/>
        <v>0</v>
      </c>
      <c r="N209" s="56">
        <f t="shared" si="96"/>
        <v>0</v>
      </c>
      <c r="O209" s="57">
        <f t="shared" si="97"/>
        <v>0</v>
      </c>
      <c r="P209" s="57">
        <f t="shared" si="98"/>
        <v>0</v>
      </c>
      <c r="Q209" s="58">
        <f t="shared" si="78"/>
        <v>0</v>
      </c>
      <c r="R209" s="84">
        <f t="shared" si="99"/>
        <v>91842.257419160451</v>
      </c>
      <c r="S209" s="85">
        <f t="shared" si="100"/>
        <v>1573.189890735106</v>
      </c>
      <c r="T209" s="86">
        <f t="shared" si="79"/>
        <v>267.10789866072497</v>
      </c>
      <c r="U209" s="87">
        <f t="shared" si="101"/>
        <v>1840.2977893958309</v>
      </c>
      <c r="V209" s="84">
        <f t="shared" si="102"/>
        <v>0</v>
      </c>
      <c r="W209" s="85">
        <f t="shared" si="103"/>
        <v>0</v>
      </c>
      <c r="X209" s="86">
        <f t="shared" si="80"/>
        <v>0</v>
      </c>
      <c r="Y209" s="87">
        <f t="shared" si="104"/>
        <v>0</v>
      </c>
      <c r="Z209" s="101">
        <f t="shared" si="105"/>
        <v>0</v>
      </c>
      <c r="AA209" s="85">
        <f t="shared" si="106"/>
        <v>0</v>
      </c>
      <c r="AB209" s="86">
        <f t="shared" si="81"/>
        <v>0</v>
      </c>
      <c r="AC209" s="87">
        <f t="shared" si="107"/>
        <v>0</v>
      </c>
      <c r="AD209" s="132">
        <f t="shared" si="110"/>
        <v>0</v>
      </c>
      <c r="AE209" s="132">
        <f t="shared" si="82"/>
        <v>0</v>
      </c>
      <c r="AF209" s="132">
        <f t="shared" si="108"/>
        <v>0</v>
      </c>
      <c r="AG209" s="133">
        <f t="shared" si="83"/>
        <v>0</v>
      </c>
      <c r="AH209" s="124">
        <f t="shared" si="109"/>
        <v>0</v>
      </c>
      <c r="AI209" s="125">
        <f t="shared" si="84"/>
        <v>0</v>
      </c>
      <c r="AJ209" s="125">
        <v>0</v>
      </c>
      <c r="AK209" s="126">
        <f t="shared" si="85"/>
        <v>0</v>
      </c>
      <c r="AL209" s="22">
        <f t="shared" si="86"/>
        <v>366203.97171559499</v>
      </c>
      <c r="AM209" s="22">
        <f t="shared" si="86"/>
        <v>2840.1789032356151</v>
      </c>
      <c r="AN209" s="22">
        <f t="shared" si="86"/>
        <v>953.91130444498003</v>
      </c>
      <c r="AO209" s="23">
        <f t="shared" si="74"/>
        <v>3794.0902076805951</v>
      </c>
    </row>
    <row r="210" spans="1:41" x14ac:dyDescent="0.25">
      <c r="A210" s="7">
        <v>188</v>
      </c>
      <c r="B210" s="56">
        <f t="shared" si="87"/>
        <v>122863.75655653962</v>
      </c>
      <c r="C210" s="57">
        <f t="shared" si="88"/>
        <v>648.49334379360914</v>
      </c>
      <c r="D210" s="57">
        <f t="shared" si="89"/>
        <v>127.98307974639543</v>
      </c>
      <c r="E210" s="58">
        <f t="shared" si="75"/>
        <v>776.47642354000459</v>
      </c>
      <c r="F210" s="56">
        <f t="shared" si="90"/>
        <v>150230.96872739441</v>
      </c>
      <c r="G210" s="57">
        <f t="shared" si="91"/>
        <v>621.46141045339994</v>
      </c>
      <c r="H210" s="57">
        <f t="shared" si="92"/>
        <v>555.8545842913594</v>
      </c>
      <c r="I210" s="58">
        <f t="shared" si="76"/>
        <v>1177.3159947447593</v>
      </c>
      <c r="J210" s="56">
        <f t="shared" si="93"/>
        <v>0</v>
      </c>
      <c r="K210" s="57">
        <f t="shared" si="94"/>
        <v>0</v>
      </c>
      <c r="L210" s="57">
        <f t="shared" si="95"/>
        <v>0</v>
      </c>
      <c r="M210" s="58">
        <f t="shared" si="77"/>
        <v>0</v>
      </c>
      <c r="N210" s="56">
        <f t="shared" si="96"/>
        <v>0</v>
      </c>
      <c r="O210" s="57">
        <f t="shared" si="97"/>
        <v>0</v>
      </c>
      <c r="P210" s="57">
        <f t="shared" si="98"/>
        <v>0</v>
      </c>
      <c r="Q210" s="58">
        <f t="shared" si="78"/>
        <v>0</v>
      </c>
      <c r="R210" s="84">
        <f t="shared" si="99"/>
        <v>90419.51597430605</v>
      </c>
      <c r="S210" s="85">
        <f t="shared" si="100"/>
        <v>1580.3948600862172</v>
      </c>
      <c r="T210" s="86">
        <f t="shared" si="79"/>
        <v>262.97009229194009</v>
      </c>
      <c r="U210" s="87">
        <f t="shared" si="101"/>
        <v>1843.3649523781573</v>
      </c>
      <c r="V210" s="84">
        <f t="shared" si="102"/>
        <v>0</v>
      </c>
      <c r="W210" s="85">
        <f t="shared" si="103"/>
        <v>0</v>
      </c>
      <c r="X210" s="86">
        <f t="shared" si="80"/>
        <v>0</v>
      </c>
      <c r="Y210" s="87">
        <f t="shared" si="104"/>
        <v>0</v>
      </c>
      <c r="Z210" s="101">
        <f t="shared" si="105"/>
        <v>0</v>
      </c>
      <c r="AA210" s="85">
        <f t="shared" si="106"/>
        <v>0</v>
      </c>
      <c r="AB210" s="86">
        <f t="shared" si="81"/>
        <v>0</v>
      </c>
      <c r="AC210" s="87">
        <f t="shared" si="107"/>
        <v>0</v>
      </c>
      <c r="AD210" s="132">
        <f t="shared" si="110"/>
        <v>0</v>
      </c>
      <c r="AE210" s="132">
        <f t="shared" si="82"/>
        <v>0</v>
      </c>
      <c r="AF210" s="132">
        <f t="shared" si="108"/>
        <v>0</v>
      </c>
      <c r="AG210" s="133">
        <f t="shared" si="83"/>
        <v>0</v>
      </c>
      <c r="AH210" s="124">
        <f t="shared" si="109"/>
        <v>0</v>
      </c>
      <c r="AI210" s="125">
        <f t="shared" si="84"/>
        <v>0</v>
      </c>
      <c r="AJ210" s="125">
        <v>0</v>
      </c>
      <c r="AK210" s="126">
        <f t="shared" si="85"/>
        <v>0</v>
      </c>
      <c r="AL210" s="22">
        <f t="shared" si="86"/>
        <v>363514.24125824007</v>
      </c>
      <c r="AM210" s="22">
        <f t="shared" si="86"/>
        <v>2850.3496143332263</v>
      </c>
      <c r="AN210" s="22">
        <f t="shared" si="86"/>
        <v>946.80775632969494</v>
      </c>
      <c r="AO210" s="23">
        <f t="shared" si="74"/>
        <v>3797.1573706629215</v>
      </c>
    </row>
    <row r="211" spans="1:41" x14ac:dyDescent="0.25">
      <c r="A211" s="7">
        <v>189</v>
      </c>
      <c r="B211" s="56">
        <f t="shared" si="87"/>
        <v>122215.26321274601</v>
      </c>
      <c r="C211" s="57">
        <f t="shared" si="88"/>
        <v>649.1688576933941</v>
      </c>
      <c r="D211" s="57">
        <f t="shared" si="89"/>
        <v>127.30756584661043</v>
      </c>
      <c r="E211" s="58">
        <f t="shared" si="75"/>
        <v>776.47642354000459</v>
      </c>
      <c r="F211" s="56">
        <f t="shared" si="90"/>
        <v>149609.50731694102</v>
      </c>
      <c r="G211" s="57">
        <f t="shared" si="91"/>
        <v>623.76081767207756</v>
      </c>
      <c r="H211" s="57">
        <f t="shared" si="92"/>
        <v>553.55517707268177</v>
      </c>
      <c r="I211" s="58">
        <f t="shared" si="76"/>
        <v>1177.3159947447593</v>
      </c>
      <c r="J211" s="56">
        <f t="shared" si="93"/>
        <v>0</v>
      </c>
      <c r="K211" s="57">
        <f t="shared" si="94"/>
        <v>0</v>
      </c>
      <c r="L211" s="57">
        <f t="shared" si="95"/>
        <v>0</v>
      </c>
      <c r="M211" s="58">
        <f t="shared" si="77"/>
        <v>0</v>
      </c>
      <c r="N211" s="56">
        <f t="shared" si="96"/>
        <v>0</v>
      </c>
      <c r="O211" s="57">
        <f t="shared" si="97"/>
        <v>0</v>
      </c>
      <c r="P211" s="57">
        <f t="shared" si="98"/>
        <v>0</v>
      </c>
      <c r="Q211" s="58">
        <f t="shared" si="78"/>
        <v>0</v>
      </c>
      <c r="R211" s="84">
        <f t="shared" si="99"/>
        <v>88987.18631607687</v>
      </c>
      <c r="S211" s="85">
        <f t="shared" si="100"/>
        <v>1587.6328270961976</v>
      </c>
      <c r="T211" s="86">
        <f t="shared" si="79"/>
        <v>258.80440020259027</v>
      </c>
      <c r="U211" s="87">
        <f t="shared" si="101"/>
        <v>1846.4372272987878</v>
      </c>
      <c r="V211" s="84">
        <f t="shared" si="102"/>
        <v>0</v>
      </c>
      <c r="W211" s="85">
        <f t="shared" si="103"/>
        <v>0</v>
      </c>
      <c r="X211" s="86">
        <f t="shared" si="80"/>
        <v>0</v>
      </c>
      <c r="Y211" s="87">
        <f t="shared" si="104"/>
        <v>0</v>
      </c>
      <c r="Z211" s="101">
        <f t="shared" si="105"/>
        <v>0</v>
      </c>
      <c r="AA211" s="85">
        <f t="shared" si="106"/>
        <v>0</v>
      </c>
      <c r="AB211" s="86">
        <f t="shared" si="81"/>
        <v>0</v>
      </c>
      <c r="AC211" s="87">
        <f t="shared" si="107"/>
        <v>0</v>
      </c>
      <c r="AD211" s="132">
        <f t="shared" si="110"/>
        <v>0</v>
      </c>
      <c r="AE211" s="132">
        <f t="shared" si="82"/>
        <v>0</v>
      </c>
      <c r="AF211" s="132">
        <f t="shared" si="108"/>
        <v>0</v>
      </c>
      <c r="AG211" s="133">
        <f t="shared" si="83"/>
        <v>0</v>
      </c>
      <c r="AH211" s="124">
        <f t="shared" si="109"/>
        <v>0</v>
      </c>
      <c r="AI211" s="125">
        <f t="shared" si="84"/>
        <v>0</v>
      </c>
      <c r="AJ211" s="125">
        <v>0</v>
      </c>
      <c r="AK211" s="126">
        <f t="shared" si="85"/>
        <v>0</v>
      </c>
      <c r="AL211" s="22">
        <f t="shared" si="86"/>
        <v>360811.95684576395</v>
      </c>
      <c r="AM211" s="22">
        <f t="shared" si="86"/>
        <v>2860.5625024616693</v>
      </c>
      <c r="AN211" s="22">
        <f t="shared" si="86"/>
        <v>939.66714312188253</v>
      </c>
      <c r="AO211" s="23">
        <f t="shared" si="74"/>
        <v>3800.2296455835517</v>
      </c>
    </row>
    <row r="212" spans="1:41" x14ac:dyDescent="0.25">
      <c r="A212" s="7">
        <v>190</v>
      </c>
      <c r="B212" s="56">
        <f t="shared" si="87"/>
        <v>121566.09435505261</v>
      </c>
      <c r="C212" s="57">
        <f t="shared" si="88"/>
        <v>649.84507525349147</v>
      </c>
      <c r="D212" s="57">
        <f t="shared" si="89"/>
        <v>126.63134828651313</v>
      </c>
      <c r="E212" s="58">
        <f t="shared" si="75"/>
        <v>776.47642354000459</v>
      </c>
      <c r="F212" s="56">
        <f t="shared" si="90"/>
        <v>148985.74649926895</v>
      </c>
      <c r="G212" s="57">
        <f t="shared" si="91"/>
        <v>626.06873269746416</v>
      </c>
      <c r="H212" s="57">
        <f t="shared" si="92"/>
        <v>551.24726204729518</v>
      </c>
      <c r="I212" s="58">
        <f t="shared" si="76"/>
        <v>1177.3159947447593</v>
      </c>
      <c r="J212" s="56">
        <f t="shared" si="93"/>
        <v>0</v>
      </c>
      <c r="K212" s="57">
        <f t="shared" si="94"/>
        <v>0</v>
      </c>
      <c r="L212" s="57">
        <f t="shared" si="95"/>
        <v>0</v>
      </c>
      <c r="M212" s="58">
        <f t="shared" si="77"/>
        <v>0</v>
      </c>
      <c r="N212" s="56">
        <f t="shared" si="96"/>
        <v>0</v>
      </c>
      <c r="O212" s="57">
        <f t="shared" si="97"/>
        <v>0</v>
      </c>
      <c r="P212" s="57">
        <f t="shared" si="98"/>
        <v>0</v>
      </c>
      <c r="Q212" s="58">
        <f t="shared" si="78"/>
        <v>0</v>
      </c>
      <c r="R212" s="84">
        <f t="shared" si="99"/>
        <v>87545.219411462313</v>
      </c>
      <c r="S212" s="85">
        <f t="shared" si="100"/>
        <v>1594.9039428892829</v>
      </c>
      <c r="T212" s="86">
        <f t="shared" si="79"/>
        <v>254.61067978833623</v>
      </c>
      <c r="U212" s="87">
        <f t="shared" si="101"/>
        <v>1849.5146226776192</v>
      </c>
      <c r="V212" s="84">
        <f t="shared" si="102"/>
        <v>0</v>
      </c>
      <c r="W212" s="85">
        <f t="shared" si="103"/>
        <v>0</v>
      </c>
      <c r="X212" s="86">
        <f t="shared" si="80"/>
        <v>0</v>
      </c>
      <c r="Y212" s="87">
        <f t="shared" si="104"/>
        <v>0</v>
      </c>
      <c r="Z212" s="101">
        <f t="shared" si="105"/>
        <v>0</v>
      </c>
      <c r="AA212" s="85">
        <f t="shared" si="106"/>
        <v>0</v>
      </c>
      <c r="AB212" s="86">
        <f t="shared" si="81"/>
        <v>0</v>
      </c>
      <c r="AC212" s="87">
        <f t="shared" si="107"/>
        <v>0</v>
      </c>
      <c r="AD212" s="132">
        <f t="shared" si="110"/>
        <v>0</v>
      </c>
      <c r="AE212" s="132">
        <f t="shared" si="82"/>
        <v>0</v>
      </c>
      <c r="AF212" s="132">
        <f t="shared" si="108"/>
        <v>0</v>
      </c>
      <c r="AG212" s="133">
        <f t="shared" si="83"/>
        <v>0</v>
      </c>
      <c r="AH212" s="124">
        <f t="shared" si="109"/>
        <v>0</v>
      </c>
      <c r="AI212" s="125">
        <f t="shared" si="84"/>
        <v>0</v>
      </c>
      <c r="AJ212" s="125">
        <v>0</v>
      </c>
      <c r="AK212" s="126">
        <f t="shared" si="85"/>
        <v>0</v>
      </c>
      <c r="AL212" s="22">
        <f t="shared" si="86"/>
        <v>358097.06026578386</v>
      </c>
      <c r="AM212" s="22">
        <f t="shared" si="86"/>
        <v>2870.8177508402387</v>
      </c>
      <c r="AN212" s="22">
        <f t="shared" si="86"/>
        <v>932.48929012214455</v>
      </c>
      <c r="AO212" s="23">
        <f t="shared" si="74"/>
        <v>3803.3070409623833</v>
      </c>
    </row>
    <row r="213" spans="1:41" x14ac:dyDescent="0.25">
      <c r="A213" s="7">
        <v>191</v>
      </c>
      <c r="B213" s="56">
        <f t="shared" si="87"/>
        <v>120916.24927979913</v>
      </c>
      <c r="C213" s="57">
        <f t="shared" si="88"/>
        <v>650.52199720688054</v>
      </c>
      <c r="D213" s="57">
        <f t="shared" si="89"/>
        <v>125.95442633312409</v>
      </c>
      <c r="E213" s="58">
        <f t="shared" si="75"/>
        <v>776.47642354000459</v>
      </c>
      <c r="F213" s="56">
        <f t="shared" si="90"/>
        <v>148359.67776657149</v>
      </c>
      <c r="G213" s="57">
        <f t="shared" si="91"/>
        <v>628.38518700844475</v>
      </c>
      <c r="H213" s="57">
        <f t="shared" si="92"/>
        <v>548.93080773631459</v>
      </c>
      <c r="I213" s="58">
        <f t="shared" si="76"/>
        <v>1177.3159947447593</v>
      </c>
      <c r="J213" s="56">
        <f t="shared" si="93"/>
        <v>0</v>
      </c>
      <c r="K213" s="57">
        <f t="shared" si="94"/>
        <v>0</v>
      </c>
      <c r="L213" s="57">
        <f t="shared" si="95"/>
        <v>0</v>
      </c>
      <c r="M213" s="58">
        <f t="shared" si="77"/>
        <v>0</v>
      </c>
      <c r="N213" s="56">
        <f t="shared" si="96"/>
        <v>0</v>
      </c>
      <c r="O213" s="57">
        <f t="shared" si="97"/>
        <v>0</v>
      </c>
      <c r="P213" s="57">
        <f t="shared" si="98"/>
        <v>0</v>
      </c>
      <c r="Q213" s="58">
        <f t="shared" si="78"/>
        <v>0</v>
      </c>
      <c r="R213" s="84">
        <f t="shared" si="99"/>
        <v>86093.565994353979</v>
      </c>
      <c r="S213" s="85">
        <f t="shared" si="100"/>
        <v>1602.2083592818358</v>
      </c>
      <c r="T213" s="86">
        <f t="shared" si="79"/>
        <v>250.38878776691283</v>
      </c>
      <c r="U213" s="87">
        <f t="shared" si="101"/>
        <v>1852.5971470487486</v>
      </c>
      <c r="V213" s="84">
        <f t="shared" si="102"/>
        <v>0</v>
      </c>
      <c r="W213" s="85">
        <f t="shared" si="103"/>
        <v>0</v>
      </c>
      <c r="X213" s="86">
        <f t="shared" si="80"/>
        <v>0</v>
      </c>
      <c r="Y213" s="87">
        <f t="shared" si="104"/>
        <v>0</v>
      </c>
      <c r="Z213" s="101">
        <f t="shared" si="105"/>
        <v>0</v>
      </c>
      <c r="AA213" s="85">
        <f t="shared" si="106"/>
        <v>0</v>
      </c>
      <c r="AB213" s="86">
        <f t="shared" si="81"/>
        <v>0</v>
      </c>
      <c r="AC213" s="87">
        <f t="shared" si="107"/>
        <v>0</v>
      </c>
      <c r="AD213" s="132">
        <f t="shared" si="110"/>
        <v>0</v>
      </c>
      <c r="AE213" s="132">
        <f t="shared" si="82"/>
        <v>0</v>
      </c>
      <c r="AF213" s="132">
        <f t="shared" si="108"/>
        <v>0</v>
      </c>
      <c r="AG213" s="133">
        <f t="shared" si="83"/>
        <v>0</v>
      </c>
      <c r="AH213" s="124">
        <f t="shared" si="109"/>
        <v>0</v>
      </c>
      <c r="AI213" s="125">
        <f t="shared" si="84"/>
        <v>0</v>
      </c>
      <c r="AJ213" s="125">
        <v>0</v>
      </c>
      <c r="AK213" s="126">
        <f t="shared" si="85"/>
        <v>0</v>
      </c>
      <c r="AL213" s="22">
        <f t="shared" si="86"/>
        <v>355369.4930407246</v>
      </c>
      <c r="AM213" s="22">
        <f t="shared" si="86"/>
        <v>2881.1155434971611</v>
      </c>
      <c r="AN213" s="22">
        <f t="shared" si="86"/>
        <v>925.27402183635149</v>
      </c>
      <c r="AO213" s="23">
        <f t="shared" si="74"/>
        <v>3806.3895653335126</v>
      </c>
    </row>
    <row r="214" spans="1:41" x14ac:dyDescent="0.25">
      <c r="A214" s="7">
        <v>192</v>
      </c>
      <c r="B214" s="56">
        <f t="shared" si="87"/>
        <v>120265.72728259226</v>
      </c>
      <c r="C214" s="57">
        <f t="shared" si="88"/>
        <v>651.19962428730435</v>
      </c>
      <c r="D214" s="57">
        <f t="shared" si="89"/>
        <v>125.27679925270026</v>
      </c>
      <c r="E214" s="58">
        <f t="shared" si="75"/>
        <v>776.47642354000459</v>
      </c>
      <c r="F214" s="56">
        <f t="shared" si="90"/>
        <v>147731.29257956304</v>
      </c>
      <c r="G214" s="57">
        <f t="shared" si="91"/>
        <v>630.71021220037608</v>
      </c>
      <c r="H214" s="57">
        <f t="shared" si="92"/>
        <v>546.60578254438326</v>
      </c>
      <c r="I214" s="58">
        <f t="shared" si="76"/>
        <v>1177.3159947447593</v>
      </c>
      <c r="J214" s="56">
        <f t="shared" si="93"/>
        <v>0</v>
      </c>
      <c r="K214" s="57">
        <f t="shared" si="94"/>
        <v>0</v>
      </c>
      <c r="L214" s="57">
        <f t="shared" si="95"/>
        <v>0</v>
      </c>
      <c r="M214" s="58">
        <f t="shared" si="77"/>
        <v>0</v>
      </c>
      <c r="N214" s="56">
        <f t="shared" si="96"/>
        <v>0</v>
      </c>
      <c r="O214" s="57">
        <f t="shared" si="97"/>
        <v>0</v>
      </c>
      <c r="P214" s="57">
        <f t="shared" si="98"/>
        <v>0</v>
      </c>
      <c r="Q214" s="58">
        <f t="shared" si="78"/>
        <v>0</v>
      </c>
      <c r="R214" s="84">
        <f t="shared" si="99"/>
        <v>84632.176564463938</v>
      </c>
      <c r="S214" s="85">
        <f t="shared" si="100"/>
        <v>1609.5462287855139</v>
      </c>
      <c r="T214" s="86">
        <f t="shared" si="79"/>
        <v>246.13858017498262</v>
      </c>
      <c r="U214" s="87">
        <f t="shared" si="101"/>
        <v>1855.6848089604966</v>
      </c>
      <c r="V214" s="84">
        <f t="shared" si="102"/>
        <v>0</v>
      </c>
      <c r="W214" s="85">
        <f t="shared" si="103"/>
        <v>0</v>
      </c>
      <c r="X214" s="86">
        <f t="shared" si="80"/>
        <v>0</v>
      </c>
      <c r="Y214" s="87">
        <f t="shared" si="104"/>
        <v>0</v>
      </c>
      <c r="Z214" s="101">
        <f t="shared" si="105"/>
        <v>0</v>
      </c>
      <c r="AA214" s="85">
        <f t="shared" si="106"/>
        <v>0</v>
      </c>
      <c r="AB214" s="86">
        <f t="shared" si="81"/>
        <v>0</v>
      </c>
      <c r="AC214" s="87">
        <f t="shared" si="107"/>
        <v>0</v>
      </c>
      <c r="AD214" s="132">
        <f t="shared" si="110"/>
        <v>0</v>
      </c>
      <c r="AE214" s="132">
        <f t="shared" si="82"/>
        <v>0</v>
      </c>
      <c r="AF214" s="132">
        <f t="shared" si="108"/>
        <v>0</v>
      </c>
      <c r="AG214" s="133">
        <f t="shared" si="83"/>
        <v>0</v>
      </c>
      <c r="AH214" s="124">
        <f t="shared" si="109"/>
        <v>0</v>
      </c>
      <c r="AI214" s="125">
        <f t="shared" si="84"/>
        <v>0</v>
      </c>
      <c r="AJ214" s="125">
        <v>0</v>
      </c>
      <c r="AK214" s="126">
        <f t="shared" si="85"/>
        <v>0</v>
      </c>
      <c r="AL214" s="22">
        <f t="shared" si="86"/>
        <v>352629.19642661925</v>
      </c>
      <c r="AM214" s="22">
        <f t="shared" si="86"/>
        <v>2891.4560652731943</v>
      </c>
      <c r="AN214" s="22">
        <f t="shared" si="86"/>
        <v>918.02116197206612</v>
      </c>
      <c r="AO214" s="23">
        <f t="shared" si="74"/>
        <v>3809.4772272452606</v>
      </c>
    </row>
    <row r="215" spans="1:41" x14ac:dyDescent="0.25">
      <c r="A215" s="7">
        <v>193</v>
      </c>
      <c r="B215" s="56">
        <f t="shared" si="87"/>
        <v>119614.52765830496</v>
      </c>
      <c r="C215" s="57">
        <f t="shared" si="88"/>
        <v>651.87795722927024</v>
      </c>
      <c r="D215" s="57">
        <f t="shared" si="89"/>
        <v>124.59846631073432</v>
      </c>
      <c r="E215" s="58">
        <f t="shared" si="75"/>
        <v>776.47642354000459</v>
      </c>
      <c r="F215" s="56">
        <f t="shared" si="90"/>
        <v>147100.58236736266</v>
      </c>
      <c r="G215" s="57">
        <f t="shared" si="91"/>
        <v>633.04383998551748</v>
      </c>
      <c r="H215" s="57">
        <f t="shared" si="92"/>
        <v>544.27215475924186</v>
      </c>
      <c r="I215" s="58">
        <f t="shared" si="76"/>
        <v>1177.3159947447593</v>
      </c>
      <c r="J215" s="56">
        <f t="shared" si="93"/>
        <v>0</v>
      </c>
      <c r="K215" s="57">
        <f t="shared" si="94"/>
        <v>0</v>
      </c>
      <c r="L215" s="57">
        <f t="shared" si="95"/>
        <v>0</v>
      </c>
      <c r="M215" s="58">
        <f t="shared" si="77"/>
        <v>0</v>
      </c>
      <c r="N215" s="56">
        <f t="shared" si="96"/>
        <v>0</v>
      </c>
      <c r="O215" s="57">
        <f t="shared" si="97"/>
        <v>0</v>
      </c>
      <c r="P215" s="57">
        <f t="shared" si="98"/>
        <v>0</v>
      </c>
      <c r="Q215" s="58">
        <f t="shared" si="78"/>
        <v>0</v>
      </c>
      <c r="R215" s="84">
        <f t="shared" si="99"/>
        <v>83161.001386237884</v>
      </c>
      <c r="S215" s="85">
        <f t="shared" si="100"/>
        <v>1616.9177046104558</v>
      </c>
      <c r="T215" s="86">
        <f t="shared" si="79"/>
        <v>241.8599123649752</v>
      </c>
      <c r="U215" s="87">
        <f t="shared" si="101"/>
        <v>1858.7776169754309</v>
      </c>
      <c r="V215" s="84">
        <f t="shared" si="102"/>
        <v>0</v>
      </c>
      <c r="W215" s="85">
        <f t="shared" si="103"/>
        <v>0</v>
      </c>
      <c r="X215" s="86">
        <f t="shared" si="80"/>
        <v>0</v>
      </c>
      <c r="Y215" s="87">
        <f t="shared" si="104"/>
        <v>0</v>
      </c>
      <c r="Z215" s="101">
        <f t="shared" si="105"/>
        <v>0</v>
      </c>
      <c r="AA215" s="85">
        <f t="shared" si="106"/>
        <v>0</v>
      </c>
      <c r="AB215" s="86">
        <f t="shared" si="81"/>
        <v>0</v>
      </c>
      <c r="AC215" s="87">
        <f t="shared" si="107"/>
        <v>0</v>
      </c>
      <c r="AD215" s="132">
        <f t="shared" si="110"/>
        <v>0</v>
      </c>
      <c r="AE215" s="132">
        <f t="shared" si="82"/>
        <v>0</v>
      </c>
      <c r="AF215" s="132">
        <f t="shared" si="108"/>
        <v>0</v>
      </c>
      <c r="AG215" s="133">
        <f t="shared" si="83"/>
        <v>0</v>
      </c>
      <c r="AH215" s="124">
        <f t="shared" si="109"/>
        <v>0</v>
      </c>
      <c r="AI215" s="125">
        <f t="shared" si="84"/>
        <v>0</v>
      </c>
      <c r="AJ215" s="125">
        <v>0</v>
      </c>
      <c r="AK215" s="126">
        <f t="shared" si="85"/>
        <v>0</v>
      </c>
      <c r="AL215" s="22">
        <f t="shared" si="86"/>
        <v>349876.1114119055</v>
      </c>
      <c r="AM215" s="22">
        <f t="shared" si="86"/>
        <v>2901.8395018252431</v>
      </c>
      <c r="AN215" s="22">
        <f t="shared" si="86"/>
        <v>910.73053343495144</v>
      </c>
      <c r="AO215" s="23">
        <f t="shared" si="86"/>
        <v>3812.5700352601948</v>
      </c>
    </row>
    <row r="216" spans="1:41" x14ac:dyDescent="0.25">
      <c r="A216" s="7">
        <v>194</v>
      </c>
      <c r="B216" s="56">
        <f t="shared" si="87"/>
        <v>118962.64970107569</v>
      </c>
      <c r="C216" s="57">
        <f t="shared" si="88"/>
        <v>652.55699676805079</v>
      </c>
      <c r="D216" s="57">
        <f t="shared" si="89"/>
        <v>123.91942677195384</v>
      </c>
      <c r="E216" s="58">
        <f t="shared" ref="E216:E279" si="111">IF($A216&gt;C$8,0,C$13)</f>
        <v>776.47642354000459</v>
      </c>
      <c r="F216" s="56">
        <f t="shared" si="90"/>
        <v>146467.53852737715</v>
      </c>
      <c r="G216" s="57">
        <f t="shared" si="91"/>
        <v>635.3861021934639</v>
      </c>
      <c r="H216" s="57">
        <f t="shared" si="92"/>
        <v>541.92989255129544</v>
      </c>
      <c r="I216" s="58">
        <f t="shared" ref="I216:I279" si="112">IF($A216&gt;G$8,0,G$13)</f>
        <v>1177.3159947447593</v>
      </c>
      <c r="J216" s="56">
        <f t="shared" si="93"/>
        <v>0</v>
      </c>
      <c r="K216" s="57">
        <f t="shared" si="94"/>
        <v>0</v>
      </c>
      <c r="L216" s="57">
        <f t="shared" si="95"/>
        <v>0</v>
      </c>
      <c r="M216" s="58">
        <f t="shared" ref="M216:M279" si="113">IF($A216&gt;K$8,0,K$13)</f>
        <v>0</v>
      </c>
      <c r="N216" s="56">
        <f t="shared" si="96"/>
        <v>0</v>
      </c>
      <c r="O216" s="57">
        <f t="shared" si="97"/>
        <v>0</v>
      </c>
      <c r="P216" s="57">
        <f t="shared" si="98"/>
        <v>0</v>
      </c>
      <c r="Q216" s="58">
        <f t="shared" ref="Q216:Q279" si="114">IF($A216&gt;O$8,0,O$13)</f>
        <v>0</v>
      </c>
      <c r="R216" s="84">
        <f t="shared" si="99"/>
        <v>81679.990487763469</v>
      </c>
      <c r="S216" s="85">
        <f t="shared" si="100"/>
        <v>1624.3229406684777</v>
      </c>
      <c r="T216" s="86">
        <f t="shared" ref="T216:T279" si="115">R216*S$10</f>
        <v>237.5526390019121</v>
      </c>
      <c r="U216" s="87">
        <f t="shared" si="101"/>
        <v>1861.8755796703899</v>
      </c>
      <c r="V216" s="84">
        <f t="shared" si="102"/>
        <v>0</v>
      </c>
      <c r="W216" s="85">
        <f t="shared" si="103"/>
        <v>0</v>
      </c>
      <c r="X216" s="86">
        <f t="shared" ref="X216:X279" si="116">V216*W$10</f>
        <v>0</v>
      </c>
      <c r="Y216" s="87">
        <f t="shared" si="104"/>
        <v>0</v>
      </c>
      <c r="Z216" s="101">
        <f t="shared" si="105"/>
        <v>0</v>
      </c>
      <c r="AA216" s="85">
        <f t="shared" si="106"/>
        <v>0</v>
      </c>
      <c r="AB216" s="86">
        <f t="shared" ref="AB216:AB279" si="117">Z216*AA$10</f>
        <v>0</v>
      </c>
      <c r="AC216" s="87">
        <f t="shared" si="107"/>
        <v>0</v>
      </c>
      <c r="AD216" s="132">
        <f t="shared" si="110"/>
        <v>0</v>
      </c>
      <c r="AE216" s="132">
        <f t="shared" ref="AE216:AE279" si="118">IF(A216&lt;&gt;AE$8,0,AD216)</f>
        <v>0</v>
      </c>
      <c r="AF216" s="132">
        <f t="shared" si="108"/>
        <v>0</v>
      </c>
      <c r="AG216" s="133">
        <f t="shared" ref="AG216:AG279" si="119">AF216+AE216</f>
        <v>0</v>
      </c>
      <c r="AH216" s="124">
        <f t="shared" si="109"/>
        <v>0</v>
      </c>
      <c r="AI216" s="125">
        <f t="shared" ref="AI216:AI279" si="120">IF($A216=AI$8,$AH216,0)</f>
        <v>0</v>
      </c>
      <c r="AJ216" s="125">
        <v>0</v>
      </c>
      <c r="AK216" s="126">
        <f t="shared" ref="AK216:AK279" si="121">IF(A216=AI$8,AI216,0)</f>
        <v>0</v>
      </c>
      <c r="AL216" s="22">
        <f t="shared" ref="AL216:AO279" si="122">B216+F216+J216+N216+R216+V216+Z216+AD216+AH216</f>
        <v>347110.17871621629</v>
      </c>
      <c r="AM216" s="22">
        <f t="shared" si="122"/>
        <v>2912.2660396299925</v>
      </c>
      <c r="AN216" s="22">
        <f t="shared" si="122"/>
        <v>903.40195832516133</v>
      </c>
      <c r="AO216" s="23">
        <f t="shared" si="122"/>
        <v>3815.6679979551536</v>
      </c>
    </row>
    <row r="217" spans="1:41" x14ac:dyDescent="0.25">
      <c r="A217" s="7">
        <v>195</v>
      </c>
      <c r="B217" s="56">
        <f t="shared" ref="B217:B280" si="123">B216-C216</f>
        <v>118310.09270430764</v>
      </c>
      <c r="C217" s="57">
        <f t="shared" ref="C217:C280" si="124">E217-D217</f>
        <v>653.23674363968416</v>
      </c>
      <c r="D217" s="57">
        <f t="shared" ref="D217:D280" si="125">C$10*B217</f>
        <v>123.23967990032045</v>
      </c>
      <c r="E217" s="58">
        <f t="shared" si="111"/>
        <v>776.47642354000459</v>
      </c>
      <c r="F217" s="56">
        <f t="shared" ref="F217:F280" si="126">F216-G216</f>
        <v>145832.15242518368</v>
      </c>
      <c r="G217" s="57">
        <f t="shared" ref="G217:G280" si="127">I217-H217</f>
        <v>637.73703077157973</v>
      </c>
      <c r="H217" s="57">
        <f t="shared" ref="H217:H280" si="128">G$10*F217</f>
        <v>539.57896397317961</v>
      </c>
      <c r="I217" s="58">
        <f t="shared" si="112"/>
        <v>1177.3159947447593</v>
      </c>
      <c r="J217" s="56">
        <f t="shared" ref="J217:J280" si="129">J216-K216</f>
        <v>0</v>
      </c>
      <c r="K217" s="57">
        <f t="shared" ref="K217:K280" si="130">M217-L217</f>
        <v>0</v>
      </c>
      <c r="L217" s="57">
        <f t="shared" ref="L217:L280" si="131">K$10*J217</f>
        <v>0</v>
      </c>
      <c r="M217" s="58">
        <f t="shared" si="113"/>
        <v>0</v>
      </c>
      <c r="N217" s="56">
        <f t="shared" ref="N217:N280" si="132">N216-O216</f>
        <v>0</v>
      </c>
      <c r="O217" s="57">
        <f t="shared" ref="O217:O280" si="133">Q217-P217</f>
        <v>0</v>
      </c>
      <c r="P217" s="57">
        <f t="shared" ref="P217:P280" si="134">O$10*N217</f>
        <v>0</v>
      </c>
      <c r="Q217" s="58">
        <f t="shared" si="114"/>
        <v>0</v>
      </c>
      <c r="R217" s="84">
        <f t="shared" ref="R217:R280" si="135">(R216-S216)*(1+S$12)</f>
        <v>80189.093659673483</v>
      </c>
      <c r="S217" s="85">
        <f t="shared" ref="S217:S280" si="136">IF(R217&gt;1,U217-T217,0)</f>
        <v>1631.7620915762902</v>
      </c>
      <c r="T217" s="86">
        <f t="shared" si="115"/>
        <v>233.21661406021707</v>
      </c>
      <c r="U217" s="87">
        <f t="shared" ref="U217:U280" si="137">IF(R217&lt;1,0,U216*(1+S$12))</f>
        <v>1864.9787056365074</v>
      </c>
      <c r="V217" s="84">
        <f t="shared" ref="V217:V280" si="138">(V216-W216)*(1+W$12)</f>
        <v>0</v>
      </c>
      <c r="W217" s="85">
        <f t="shared" ref="W217:W280" si="139">IF(V217&gt;1,Y217-X217,0)</f>
        <v>0</v>
      </c>
      <c r="X217" s="86">
        <f t="shared" si="116"/>
        <v>0</v>
      </c>
      <c r="Y217" s="87">
        <f t="shared" ref="Y217:Y280" si="140">IF(V217&lt;1,0,Y216*(1+W$12))</f>
        <v>0</v>
      </c>
      <c r="Z217" s="101">
        <f t="shared" ref="Z217:Z280" si="141">(Z216-AA216)*(1+AA$12)</f>
        <v>0</v>
      </c>
      <c r="AA217" s="85">
        <f t="shared" ref="AA217:AA280" si="142">IF(Z217&gt;1,AC217-AB217,0)</f>
        <v>0</v>
      </c>
      <c r="AB217" s="86">
        <f t="shared" si="117"/>
        <v>0</v>
      </c>
      <c r="AC217" s="87">
        <f t="shared" ref="AC217:AC280" si="143">IF(Z217&lt;1,0,AC216*(1+AA$12))</f>
        <v>0</v>
      </c>
      <c r="AD217" s="132">
        <f t="shared" si="110"/>
        <v>0</v>
      </c>
      <c r="AE217" s="132">
        <f t="shared" si="118"/>
        <v>0</v>
      </c>
      <c r="AF217" s="132">
        <f t="shared" ref="AF217:AF280" si="144">IF(A217&lt;=AE$8,AE$10*AD217,0)</f>
        <v>0</v>
      </c>
      <c r="AG217" s="133">
        <f t="shared" si="119"/>
        <v>0</v>
      </c>
      <c r="AH217" s="124">
        <f t="shared" ref="AH217:AH280" si="145">IF(A217&lt;=AI$8,AH216*(1+AI$10)*(1+AI$12),0)</f>
        <v>0</v>
      </c>
      <c r="AI217" s="125">
        <f t="shared" si="120"/>
        <v>0</v>
      </c>
      <c r="AJ217" s="125">
        <v>0</v>
      </c>
      <c r="AK217" s="126">
        <f t="shared" si="121"/>
        <v>0</v>
      </c>
      <c r="AL217" s="22">
        <f t="shared" si="122"/>
        <v>344331.33878916479</v>
      </c>
      <c r="AM217" s="22">
        <f t="shared" si="122"/>
        <v>2922.7358659875545</v>
      </c>
      <c r="AN217" s="22">
        <f t="shared" si="122"/>
        <v>896.03525793371705</v>
      </c>
      <c r="AO217" s="23">
        <f t="shared" si="122"/>
        <v>3818.7711239212713</v>
      </c>
    </row>
    <row r="218" spans="1:41" x14ac:dyDescent="0.25">
      <c r="A218" s="7">
        <v>196</v>
      </c>
      <c r="B218" s="56">
        <f t="shared" si="123"/>
        <v>117656.85596066795</v>
      </c>
      <c r="C218" s="57">
        <f t="shared" si="124"/>
        <v>653.91719858097554</v>
      </c>
      <c r="D218" s="57">
        <f t="shared" si="125"/>
        <v>122.55922495902911</v>
      </c>
      <c r="E218" s="58">
        <f t="shared" si="111"/>
        <v>776.47642354000459</v>
      </c>
      <c r="F218" s="56">
        <f t="shared" si="126"/>
        <v>145194.41539441209</v>
      </c>
      <c r="G218" s="57">
        <f t="shared" si="127"/>
        <v>640.09665778543456</v>
      </c>
      <c r="H218" s="57">
        <f t="shared" si="128"/>
        <v>537.21933695932478</v>
      </c>
      <c r="I218" s="58">
        <f t="shared" si="112"/>
        <v>1177.3159947447593</v>
      </c>
      <c r="J218" s="56">
        <f t="shared" si="129"/>
        <v>0</v>
      </c>
      <c r="K218" s="57">
        <f t="shared" si="130"/>
        <v>0</v>
      </c>
      <c r="L218" s="57">
        <f t="shared" si="131"/>
        <v>0</v>
      </c>
      <c r="M218" s="58">
        <f t="shared" si="113"/>
        <v>0</v>
      </c>
      <c r="N218" s="56">
        <f t="shared" si="132"/>
        <v>0</v>
      </c>
      <c r="O218" s="57">
        <f t="shared" si="133"/>
        <v>0</v>
      </c>
      <c r="P218" s="57">
        <f t="shared" si="134"/>
        <v>0</v>
      </c>
      <c r="Q218" s="58">
        <f t="shared" si="114"/>
        <v>0</v>
      </c>
      <c r="R218" s="84">
        <f t="shared" si="135"/>
        <v>78688.260454044022</v>
      </c>
      <c r="S218" s="85">
        <f t="shared" si="136"/>
        <v>1639.2353126587236</v>
      </c>
      <c r="T218" s="86">
        <f t="shared" si="115"/>
        <v>228.85169082051138</v>
      </c>
      <c r="U218" s="87">
        <f t="shared" si="137"/>
        <v>1868.0870034792349</v>
      </c>
      <c r="V218" s="84">
        <f t="shared" si="138"/>
        <v>0</v>
      </c>
      <c r="W218" s="85">
        <f t="shared" si="139"/>
        <v>0</v>
      </c>
      <c r="X218" s="86">
        <f t="shared" si="116"/>
        <v>0</v>
      </c>
      <c r="Y218" s="87">
        <f t="shared" si="140"/>
        <v>0</v>
      </c>
      <c r="Z218" s="101">
        <f t="shared" si="141"/>
        <v>0</v>
      </c>
      <c r="AA218" s="85">
        <f t="shared" si="142"/>
        <v>0</v>
      </c>
      <c r="AB218" s="86">
        <f t="shared" si="117"/>
        <v>0</v>
      </c>
      <c r="AC218" s="87">
        <f t="shared" si="143"/>
        <v>0</v>
      </c>
      <c r="AD218" s="132">
        <f t="shared" ref="AD218:AD281" si="146">IF(A218&lt;=AE$8,(1+AE$12)*AD217,0)</f>
        <v>0</v>
      </c>
      <c r="AE218" s="132">
        <f t="shared" si="118"/>
        <v>0</v>
      </c>
      <c r="AF218" s="132">
        <f t="shared" si="144"/>
        <v>0</v>
      </c>
      <c r="AG218" s="133">
        <f t="shared" si="119"/>
        <v>0</v>
      </c>
      <c r="AH218" s="124">
        <f t="shared" si="145"/>
        <v>0</v>
      </c>
      <c r="AI218" s="125">
        <f t="shared" si="120"/>
        <v>0</v>
      </c>
      <c r="AJ218" s="125">
        <v>0</v>
      </c>
      <c r="AK218" s="126">
        <f t="shared" si="121"/>
        <v>0</v>
      </c>
      <c r="AL218" s="22">
        <f t="shared" si="122"/>
        <v>341539.53180912411</v>
      </c>
      <c r="AM218" s="22">
        <f t="shared" si="122"/>
        <v>2933.2491690251336</v>
      </c>
      <c r="AN218" s="22">
        <f t="shared" si="122"/>
        <v>888.63025273886535</v>
      </c>
      <c r="AO218" s="23">
        <f t="shared" si="122"/>
        <v>3821.8794217639988</v>
      </c>
    </row>
    <row r="219" spans="1:41" x14ac:dyDescent="0.25">
      <c r="A219" s="7">
        <v>197</v>
      </c>
      <c r="B219" s="56">
        <f t="shared" si="123"/>
        <v>117002.93876208697</v>
      </c>
      <c r="C219" s="57">
        <f t="shared" si="124"/>
        <v>654.59836232949738</v>
      </c>
      <c r="D219" s="57">
        <f t="shared" si="125"/>
        <v>121.87806121050725</v>
      </c>
      <c r="E219" s="58">
        <f t="shared" si="111"/>
        <v>776.47642354000459</v>
      </c>
      <c r="F219" s="56">
        <f t="shared" si="126"/>
        <v>144554.31873662665</v>
      </c>
      <c r="G219" s="57">
        <f t="shared" si="127"/>
        <v>642.46501541924067</v>
      </c>
      <c r="H219" s="57">
        <f t="shared" si="128"/>
        <v>534.85097932551867</v>
      </c>
      <c r="I219" s="58">
        <f t="shared" si="112"/>
        <v>1177.3159947447593</v>
      </c>
      <c r="J219" s="56">
        <f t="shared" si="129"/>
        <v>0</v>
      </c>
      <c r="K219" s="57">
        <f t="shared" si="130"/>
        <v>0</v>
      </c>
      <c r="L219" s="57">
        <f t="shared" si="131"/>
        <v>0</v>
      </c>
      <c r="M219" s="58">
        <f t="shared" si="113"/>
        <v>0</v>
      </c>
      <c r="N219" s="56">
        <f t="shared" si="132"/>
        <v>0</v>
      </c>
      <c r="O219" s="57">
        <f t="shared" si="133"/>
        <v>0</v>
      </c>
      <c r="P219" s="57">
        <f t="shared" si="134"/>
        <v>0</v>
      </c>
      <c r="Q219" s="58">
        <f t="shared" si="114"/>
        <v>0</v>
      </c>
      <c r="R219" s="84">
        <f t="shared" si="135"/>
        <v>77177.440183287603</v>
      </c>
      <c r="S219" s="85">
        <f t="shared" si="136"/>
        <v>1646.7427599519722</v>
      </c>
      <c r="T219" s="86">
        <f t="shared" si="115"/>
        <v>224.45772186639479</v>
      </c>
      <c r="U219" s="87">
        <f t="shared" si="137"/>
        <v>1871.2004818183671</v>
      </c>
      <c r="V219" s="84">
        <f t="shared" si="138"/>
        <v>0</v>
      </c>
      <c r="W219" s="85">
        <f t="shared" si="139"/>
        <v>0</v>
      </c>
      <c r="X219" s="86">
        <f t="shared" si="116"/>
        <v>0</v>
      </c>
      <c r="Y219" s="87">
        <f t="shared" si="140"/>
        <v>0</v>
      </c>
      <c r="Z219" s="101">
        <f t="shared" si="141"/>
        <v>0</v>
      </c>
      <c r="AA219" s="85">
        <f t="shared" si="142"/>
        <v>0</v>
      </c>
      <c r="AB219" s="86">
        <f t="shared" si="117"/>
        <v>0</v>
      </c>
      <c r="AC219" s="87">
        <f t="shared" si="143"/>
        <v>0</v>
      </c>
      <c r="AD219" s="132">
        <f t="shared" si="146"/>
        <v>0</v>
      </c>
      <c r="AE219" s="132">
        <f t="shared" si="118"/>
        <v>0</v>
      </c>
      <c r="AF219" s="132">
        <f t="shared" si="144"/>
        <v>0</v>
      </c>
      <c r="AG219" s="133">
        <f t="shared" si="119"/>
        <v>0</v>
      </c>
      <c r="AH219" s="124">
        <f t="shared" si="145"/>
        <v>0</v>
      </c>
      <c r="AI219" s="125">
        <f t="shared" si="120"/>
        <v>0</v>
      </c>
      <c r="AJ219" s="125">
        <v>0</v>
      </c>
      <c r="AK219" s="126">
        <f t="shared" si="121"/>
        <v>0</v>
      </c>
      <c r="AL219" s="22">
        <f t="shared" si="122"/>
        <v>338734.69768200122</v>
      </c>
      <c r="AM219" s="22">
        <f t="shared" si="122"/>
        <v>2943.8061377007102</v>
      </c>
      <c r="AN219" s="22">
        <f t="shared" si="122"/>
        <v>881.18676240242064</v>
      </c>
      <c r="AO219" s="23">
        <f t="shared" si="122"/>
        <v>3824.992900103131</v>
      </c>
    </row>
    <row r="220" spans="1:41" x14ac:dyDescent="0.25">
      <c r="A220" s="7">
        <v>198</v>
      </c>
      <c r="B220" s="56">
        <f t="shared" si="123"/>
        <v>116348.34039975746</v>
      </c>
      <c r="C220" s="57">
        <f t="shared" si="124"/>
        <v>655.28023562359056</v>
      </c>
      <c r="D220" s="57">
        <f t="shared" si="125"/>
        <v>121.19618791641402</v>
      </c>
      <c r="E220" s="58">
        <f t="shared" si="111"/>
        <v>776.47642354000459</v>
      </c>
      <c r="F220" s="56">
        <f t="shared" si="126"/>
        <v>143911.85372120742</v>
      </c>
      <c r="G220" s="57">
        <f t="shared" si="127"/>
        <v>644.84213597629184</v>
      </c>
      <c r="H220" s="57">
        <f t="shared" si="128"/>
        <v>532.47385876846749</v>
      </c>
      <c r="I220" s="58">
        <f t="shared" si="112"/>
        <v>1177.3159947447593</v>
      </c>
      <c r="J220" s="56">
        <f t="shared" si="129"/>
        <v>0</v>
      </c>
      <c r="K220" s="57">
        <f t="shared" si="130"/>
        <v>0</v>
      </c>
      <c r="L220" s="57">
        <f t="shared" si="131"/>
        <v>0</v>
      </c>
      <c r="M220" s="58">
        <f t="shared" si="113"/>
        <v>0</v>
      </c>
      <c r="N220" s="56">
        <f t="shared" si="132"/>
        <v>0</v>
      </c>
      <c r="O220" s="57">
        <f t="shared" si="133"/>
        <v>0</v>
      </c>
      <c r="P220" s="57">
        <f t="shared" si="134"/>
        <v>0</v>
      </c>
      <c r="Q220" s="58">
        <f t="shared" si="114"/>
        <v>0</v>
      </c>
      <c r="R220" s="84">
        <f t="shared" si="135"/>
        <v>75656.581919041186</v>
      </c>
      <c r="S220" s="85">
        <f t="shared" si="136"/>
        <v>1654.284590206853</v>
      </c>
      <c r="T220" s="86">
        <f t="shared" si="115"/>
        <v>220.03455908121146</v>
      </c>
      <c r="U220" s="87">
        <f t="shared" si="137"/>
        <v>1874.3191492880644</v>
      </c>
      <c r="V220" s="84">
        <f t="shared" si="138"/>
        <v>0</v>
      </c>
      <c r="W220" s="85">
        <f t="shared" si="139"/>
        <v>0</v>
      </c>
      <c r="X220" s="86">
        <f t="shared" si="116"/>
        <v>0</v>
      </c>
      <c r="Y220" s="87">
        <f t="shared" si="140"/>
        <v>0</v>
      </c>
      <c r="Z220" s="101">
        <f t="shared" si="141"/>
        <v>0</v>
      </c>
      <c r="AA220" s="85">
        <f t="shared" si="142"/>
        <v>0</v>
      </c>
      <c r="AB220" s="86">
        <f t="shared" si="117"/>
        <v>0</v>
      </c>
      <c r="AC220" s="87">
        <f t="shared" si="143"/>
        <v>0</v>
      </c>
      <c r="AD220" s="132">
        <f t="shared" si="146"/>
        <v>0</v>
      </c>
      <c r="AE220" s="132">
        <f t="shared" si="118"/>
        <v>0</v>
      </c>
      <c r="AF220" s="132">
        <f t="shared" si="144"/>
        <v>0</v>
      </c>
      <c r="AG220" s="133">
        <f t="shared" si="119"/>
        <v>0</v>
      </c>
      <c r="AH220" s="124">
        <f t="shared" si="145"/>
        <v>0</v>
      </c>
      <c r="AI220" s="125">
        <f t="shared" si="120"/>
        <v>0</v>
      </c>
      <c r="AJ220" s="125">
        <v>0</v>
      </c>
      <c r="AK220" s="126">
        <f t="shared" si="121"/>
        <v>0</v>
      </c>
      <c r="AL220" s="22">
        <f t="shared" si="122"/>
        <v>335916.77604000608</v>
      </c>
      <c r="AM220" s="22">
        <f t="shared" si="122"/>
        <v>2954.4069618067351</v>
      </c>
      <c r="AN220" s="22">
        <f t="shared" si="122"/>
        <v>873.70460576609298</v>
      </c>
      <c r="AO220" s="23">
        <f t="shared" si="122"/>
        <v>3828.1115675728283</v>
      </c>
    </row>
    <row r="221" spans="1:41" x14ac:dyDescent="0.25">
      <c r="A221" s="7">
        <v>199</v>
      </c>
      <c r="B221" s="56">
        <f t="shared" si="123"/>
        <v>115693.06016413387</v>
      </c>
      <c r="C221" s="57">
        <f t="shared" si="124"/>
        <v>655.96281920236515</v>
      </c>
      <c r="D221" s="57">
        <f t="shared" si="125"/>
        <v>120.51360433763945</v>
      </c>
      <c r="E221" s="58">
        <f t="shared" si="111"/>
        <v>776.47642354000459</v>
      </c>
      <c r="F221" s="56">
        <f t="shared" si="126"/>
        <v>143267.01158523111</v>
      </c>
      <c r="G221" s="57">
        <f t="shared" si="127"/>
        <v>647.22805187940423</v>
      </c>
      <c r="H221" s="57">
        <f t="shared" si="128"/>
        <v>530.0879428653551</v>
      </c>
      <c r="I221" s="58">
        <f t="shared" si="112"/>
        <v>1177.3159947447593</v>
      </c>
      <c r="J221" s="56">
        <f t="shared" si="129"/>
        <v>0</v>
      </c>
      <c r="K221" s="57">
        <f t="shared" si="130"/>
        <v>0</v>
      </c>
      <c r="L221" s="57">
        <f t="shared" si="131"/>
        <v>0</v>
      </c>
      <c r="M221" s="58">
        <f t="shared" si="113"/>
        <v>0</v>
      </c>
      <c r="N221" s="56">
        <f t="shared" si="132"/>
        <v>0</v>
      </c>
      <c r="O221" s="57">
        <f t="shared" si="133"/>
        <v>0</v>
      </c>
      <c r="P221" s="57">
        <f t="shared" si="134"/>
        <v>0</v>
      </c>
      <c r="Q221" s="58">
        <f t="shared" si="114"/>
        <v>0</v>
      </c>
      <c r="R221" s="84">
        <f t="shared" si="135"/>
        <v>74125.634491049059</v>
      </c>
      <c r="S221" s="85">
        <f t="shared" si="136"/>
        <v>1661.8609608920769</v>
      </c>
      <c r="T221" s="86">
        <f t="shared" si="115"/>
        <v>215.58205364480102</v>
      </c>
      <c r="U221" s="87">
        <f t="shared" si="137"/>
        <v>1877.4430145368779</v>
      </c>
      <c r="V221" s="84">
        <f t="shared" si="138"/>
        <v>0</v>
      </c>
      <c r="W221" s="85">
        <f t="shared" si="139"/>
        <v>0</v>
      </c>
      <c r="X221" s="86">
        <f t="shared" si="116"/>
        <v>0</v>
      </c>
      <c r="Y221" s="87">
        <f t="shared" si="140"/>
        <v>0</v>
      </c>
      <c r="Z221" s="101">
        <f t="shared" si="141"/>
        <v>0</v>
      </c>
      <c r="AA221" s="85">
        <f t="shared" si="142"/>
        <v>0</v>
      </c>
      <c r="AB221" s="86">
        <f t="shared" si="117"/>
        <v>0</v>
      </c>
      <c r="AC221" s="87">
        <f t="shared" si="143"/>
        <v>0</v>
      </c>
      <c r="AD221" s="132">
        <f t="shared" si="146"/>
        <v>0</v>
      </c>
      <c r="AE221" s="132">
        <f t="shared" si="118"/>
        <v>0</v>
      </c>
      <c r="AF221" s="132">
        <f t="shared" si="144"/>
        <v>0</v>
      </c>
      <c r="AG221" s="133">
        <f t="shared" si="119"/>
        <v>0</v>
      </c>
      <c r="AH221" s="124">
        <f t="shared" si="145"/>
        <v>0</v>
      </c>
      <c r="AI221" s="125">
        <f t="shared" si="120"/>
        <v>0</v>
      </c>
      <c r="AJ221" s="125">
        <v>0</v>
      </c>
      <c r="AK221" s="126">
        <f t="shared" si="121"/>
        <v>0</v>
      </c>
      <c r="AL221" s="22">
        <f t="shared" si="122"/>
        <v>333085.70624041406</v>
      </c>
      <c r="AM221" s="22">
        <f t="shared" si="122"/>
        <v>2965.0518319738462</v>
      </c>
      <c r="AN221" s="22">
        <f t="shared" si="122"/>
        <v>866.18360084779556</v>
      </c>
      <c r="AO221" s="23">
        <f t="shared" si="122"/>
        <v>3831.2354328216416</v>
      </c>
    </row>
    <row r="222" spans="1:41" x14ac:dyDescent="0.25">
      <c r="A222" s="7">
        <v>200</v>
      </c>
      <c r="B222" s="56">
        <f t="shared" si="123"/>
        <v>115037.09734493151</v>
      </c>
      <c r="C222" s="57">
        <f t="shared" si="124"/>
        <v>656.64611380570091</v>
      </c>
      <c r="D222" s="57">
        <f t="shared" si="125"/>
        <v>119.83030973430365</v>
      </c>
      <c r="E222" s="58">
        <f t="shared" si="111"/>
        <v>776.47642354000459</v>
      </c>
      <c r="F222" s="56">
        <f t="shared" si="126"/>
        <v>142619.7835333517</v>
      </c>
      <c r="G222" s="57">
        <f t="shared" si="127"/>
        <v>649.62279567135806</v>
      </c>
      <c r="H222" s="57">
        <f t="shared" si="128"/>
        <v>527.69319907340127</v>
      </c>
      <c r="I222" s="58">
        <f t="shared" si="112"/>
        <v>1177.3159947447593</v>
      </c>
      <c r="J222" s="56">
        <f t="shared" si="129"/>
        <v>0</v>
      </c>
      <c r="K222" s="57">
        <f t="shared" si="130"/>
        <v>0</v>
      </c>
      <c r="L222" s="57">
        <f t="shared" si="131"/>
        <v>0</v>
      </c>
      <c r="M222" s="58">
        <f t="shared" si="113"/>
        <v>0</v>
      </c>
      <c r="N222" s="56">
        <f t="shared" si="132"/>
        <v>0</v>
      </c>
      <c r="O222" s="57">
        <f t="shared" si="133"/>
        <v>0</v>
      </c>
      <c r="P222" s="57">
        <f t="shared" si="134"/>
        <v>0</v>
      </c>
      <c r="Q222" s="58">
        <f t="shared" si="114"/>
        <v>0</v>
      </c>
      <c r="R222" s="84">
        <f t="shared" si="135"/>
        <v>72584.546486040577</v>
      </c>
      <c r="S222" s="85">
        <f t="shared" si="136"/>
        <v>1669.4720301975378</v>
      </c>
      <c r="T222" s="86">
        <f t="shared" si="115"/>
        <v>211.1000560302347</v>
      </c>
      <c r="U222" s="87">
        <f t="shared" si="137"/>
        <v>1880.5720862277726</v>
      </c>
      <c r="V222" s="84">
        <f t="shared" si="138"/>
        <v>0</v>
      </c>
      <c r="W222" s="85">
        <f t="shared" si="139"/>
        <v>0</v>
      </c>
      <c r="X222" s="86">
        <f t="shared" si="116"/>
        <v>0</v>
      </c>
      <c r="Y222" s="87">
        <f t="shared" si="140"/>
        <v>0</v>
      </c>
      <c r="Z222" s="101">
        <f t="shared" si="141"/>
        <v>0</v>
      </c>
      <c r="AA222" s="85">
        <f t="shared" si="142"/>
        <v>0</v>
      </c>
      <c r="AB222" s="86">
        <f t="shared" si="117"/>
        <v>0</v>
      </c>
      <c r="AC222" s="87">
        <f t="shared" si="143"/>
        <v>0</v>
      </c>
      <c r="AD222" s="132">
        <f t="shared" si="146"/>
        <v>0</v>
      </c>
      <c r="AE222" s="132">
        <f t="shared" si="118"/>
        <v>0</v>
      </c>
      <c r="AF222" s="132">
        <f t="shared" si="144"/>
        <v>0</v>
      </c>
      <c r="AG222" s="133">
        <f t="shared" si="119"/>
        <v>0</v>
      </c>
      <c r="AH222" s="124">
        <f t="shared" si="145"/>
        <v>0</v>
      </c>
      <c r="AI222" s="125">
        <f t="shared" si="120"/>
        <v>0</v>
      </c>
      <c r="AJ222" s="125">
        <v>0</v>
      </c>
      <c r="AK222" s="126">
        <f t="shared" si="121"/>
        <v>0</v>
      </c>
      <c r="AL222" s="22">
        <f t="shared" si="122"/>
        <v>330241.42736432375</v>
      </c>
      <c r="AM222" s="22">
        <f t="shared" si="122"/>
        <v>2975.740939674597</v>
      </c>
      <c r="AN222" s="22">
        <f t="shared" si="122"/>
        <v>858.62356483793963</v>
      </c>
      <c r="AO222" s="23">
        <f t="shared" si="122"/>
        <v>3834.3645045125368</v>
      </c>
    </row>
    <row r="223" spans="1:41" x14ac:dyDescent="0.25">
      <c r="A223" s="7">
        <v>201</v>
      </c>
      <c r="B223" s="56">
        <f t="shared" si="123"/>
        <v>114380.4512311258</v>
      </c>
      <c r="C223" s="57">
        <f t="shared" si="124"/>
        <v>657.33012017424858</v>
      </c>
      <c r="D223" s="57">
        <f t="shared" si="125"/>
        <v>119.14630336575604</v>
      </c>
      <c r="E223" s="58">
        <f t="shared" si="111"/>
        <v>776.47642354000459</v>
      </c>
      <c r="F223" s="56">
        <f t="shared" si="126"/>
        <v>141970.16073768033</v>
      </c>
      <c r="G223" s="57">
        <f t="shared" si="127"/>
        <v>652.02640001534212</v>
      </c>
      <c r="H223" s="57">
        <f t="shared" si="128"/>
        <v>525.28959472941722</v>
      </c>
      <c r="I223" s="58">
        <f t="shared" si="112"/>
        <v>1177.3159947447593</v>
      </c>
      <c r="J223" s="56">
        <f t="shared" si="129"/>
        <v>0</v>
      </c>
      <c r="K223" s="57">
        <f t="shared" si="130"/>
        <v>0</v>
      </c>
      <c r="L223" s="57">
        <f t="shared" si="131"/>
        <v>0</v>
      </c>
      <c r="M223" s="58">
        <f t="shared" si="113"/>
        <v>0</v>
      </c>
      <c r="N223" s="56">
        <f t="shared" si="132"/>
        <v>0</v>
      </c>
      <c r="O223" s="57">
        <f t="shared" si="133"/>
        <v>0</v>
      </c>
      <c r="P223" s="57">
        <f t="shared" si="134"/>
        <v>0</v>
      </c>
      <c r="Q223" s="58">
        <f t="shared" si="114"/>
        <v>0</v>
      </c>
      <c r="R223" s="84">
        <f t="shared" si="135"/>
        <v>71033.266246602783</v>
      </c>
      <c r="S223" s="85">
        <f t="shared" si="136"/>
        <v>1677.117957037616</v>
      </c>
      <c r="T223" s="86">
        <f t="shared" si="115"/>
        <v>206.58841600053645</v>
      </c>
      <c r="U223" s="87">
        <f t="shared" si="137"/>
        <v>1883.7063730381524</v>
      </c>
      <c r="V223" s="84">
        <f t="shared" si="138"/>
        <v>0</v>
      </c>
      <c r="W223" s="85">
        <f t="shared" si="139"/>
        <v>0</v>
      </c>
      <c r="X223" s="86">
        <f t="shared" si="116"/>
        <v>0</v>
      </c>
      <c r="Y223" s="87">
        <f t="shared" si="140"/>
        <v>0</v>
      </c>
      <c r="Z223" s="101">
        <f t="shared" si="141"/>
        <v>0</v>
      </c>
      <c r="AA223" s="85">
        <f t="shared" si="142"/>
        <v>0</v>
      </c>
      <c r="AB223" s="86">
        <f t="shared" si="117"/>
        <v>0</v>
      </c>
      <c r="AC223" s="87">
        <f t="shared" si="143"/>
        <v>0</v>
      </c>
      <c r="AD223" s="132">
        <f t="shared" si="146"/>
        <v>0</v>
      </c>
      <c r="AE223" s="132">
        <f t="shared" si="118"/>
        <v>0</v>
      </c>
      <c r="AF223" s="132">
        <f t="shared" si="144"/>
        <v>0</v>
      </c>
      <c r="AG223" s="133">
        <f t="shared" si="119"/>
        <v>0</v>
      </c>
      <c r="AH223" s="124">
        <f t="shared" si="145"/>
        <v>0</v>
      </c>
      <c r="AI223" s="125">
        <f t="shared" si="120"/>
        <v>0</v>
      </c>
      <c r="AJ223" s="125">
        <v>0</v>
      </c>
      <c r="AK223" s="126">
        <f t="shared" si="121"/>
        <v>0</v>
      </c>
      <c r="AL223" s="22">
        <f t="shared" si="122"/>
        <v>327383.87821540888</v>
      </c>
      <c r="AM223" s="22">
        <f t="shared" si="122"/>
        <v>2986.474477227207</v>
      </c>
      <c r="AN223" s="22">
        <f t="shared" si="122"/>
        <v>851.02431409570966</v>
      </c>
      <c r="AO223" s="23">
        <f t="shared" si="122"/>
        <v>3837.4987913229161</v>
      </c>
    </row>
    <row r="224" spans="1:41" x14ac:dyDescent="0.25">
      <c r="A224" s="7">
        <v>202</v>
      </c>
      <c r="B224" s="56">
        <f t="shared" si="123"/>
        <v>113723.12111095156</v>
      </c>
      <c r="C224" s="57">
        <f t="shared" si="124"/>
        <v>658.01483904943007</v>
      </c>
      <c r="D224" s="57">
        <f t="shared" si="125"/>
        <v>118.46158449057454</v>
      </c>
      <c r="E224" s="58">
        <f t="shared" si="111"/>
        <v>776.47642354000459</v>
      </c>
      <c r="F224" s="56">
        <f t="shared" si="126"/>
        <v>141318.13433766499</v>
      </c>
      <c r="G224" s="57">
        <f t="shared" si="127"/>
        <v>654.43889769539885</v>
      </c>
      <c r="H224" s="57">
        <f t="shared" si="128"/>
        <v>522.87709704936049</v>
      </c>
      <c r="I224" s="58">
        <f t="shared" si="112"/>
        <v>1177.3159947447593</v>
      </c>
      <c r="J224" s="56">
        <f t="shared" si="129"/>
        <v>0</v>
      </c>
      <c r="K224" s="57">
        <f t="shared" si="130"/>
        <v>0</v>
      </c>
      <c r="L224" s="57">
        <f t="shared" si="131"/>
        <v>0</v>
      </c>
      <c r="M224" s="58">
        <f t="shared" si="113"/>
        <v>0</v>
      </c>
      <c r="N224" s="56">
        <f t="shared" si="132"/>
        <v>0</v>
      </c>
      <c r="O224" s="57">
        <f t="shared" si="133"/>
        <v>0</v>
      </c>
      <c r="P224" s="57">
        <f t="shared" si="134"/>
        <v>0</v>
      </c>
      <c r="Q224" s="58">
        <f t="shared" si="114"/>
        <v>0</v>
      </c>
      <c r="R224" s="84">
        <f t="shared" si="135"/>
        <v>69471.741870047787</v>
      </c>
      <c r="S224" s="85">
        <f t="shared" si="136"/>
        <v>1684.7989010544936</v>
      </c>
      <c r="T224" s="86">
        <f t="shared" si="115"/>
        <v>202.04698260538899</v>
      </c>
      <c r="U224" s="87">
        <f t="shared" si="137"/>
        <v>1886.8458836598827</v>
      </c>
      <c r="V224" s="84">
        <f t="shared" si="138"/>
        <v>0</v>
      </c>
      <c r="W224" s="85">
        <f t="shared" si="139"/>
        <v>0</v>
      </c>
      <c r="X224" s="86">
        <f t="shared" si="116"/>
        <v>0</v>
      </c>
      <c r="Y224" s="87">
        <f t="shared" si="140"/>
        <v>0</v>
      </c>
      <c r="Z224" s="101">
        <f t="shared" si="141"/>
        <v>0</v>
      </c>
      <c r="AA224" s="85">
        <f t="shared" si="142"/>
        <v>0</v>
      </c>
      <c r="AB224" s="86">
        <f t="shared" si="117"/>
        <v>0</v>
      </c>
      <c r="AC224" s="87">
        <f t="shared" si="143"/>
        <v>0</v>
      </c>
      <c r="AD224" s="132">
        <f t="shared" si="146"/>
        <v>0</v>
      </c>
      <c r="AE224" s="132">
        <f t="shared" si="118"/>
        <v>0</v>
      </c>
      <c r="AF224" s="132">
        <f t="shared" si="144"/>
        <v>0</v>
      </c>
      <c r="AG224" s="133">
        <f t="shared" si="119"/>
        <v>0</v>
      </c>
      <c r="AH224" s="124">
        <f t="shared" si="145"/>
        <v>0</v>
      </c>
      <c r="AI224" s="125">
        <f t="shared" si="120"/>
        <v>0</v>
      </c>
      <c r="AJ224" s="125">
        <v>0</v>
      </c>
      <c r="AK224" s="126">
        <f t="shared" si="121"/>
        <v>0</v>
      </c>
      <c r="AL224" s="22">
        <f t="shared" si="122"/>
        <v>324512.99731866433</v>
      </c>
      <c r="AM224" s="22">
        <f t="shared" si="122"/>
        <v>2997.2526377993227</v>
      </c>
      <c r="AN224" s="22">
        <f t="shared" si="122"/>
        <v>843.38566414532397</v>
      </c>
      <c r="AO224" s="23">
        <f t="shared" si="122"/>
        <v>3840.6383019446466</v>
      </c>
    </row>
    <row r="225" spans="1:41" x14ac:dyDescent="0.25">
      <c r="A225" s="7">
        <v>203</v>
      </c>
      <c r="B225" s="56">
        <f t="shared" si="123"/>
        <v>113065.10627190213</v>
      </c>
      <c r="C225" s="57">
        <f t="shared" si="124"/>
        <v>658.70027117343989</v>
      </c>
      <c r="D225" s="57">
        <f t="shared" si="125"/>
        <v>117.77615236656472</v>
      </c>
      <c r="E225" s="58">
        <f t="shared" si="111"/>
        <v>776.47642354000459</v>
      </c>
      <c r="F225" s="56">
        <f t="shared" si="126"/>
        <v>140663.6954399696</v>
      </c>
      <c r="G225" s="57">
        <f t="shared" si="127"/>
        <v>656.86032161687183</v>
      </c>
      <c r="H225" s="57">
        <f t="shared" si="128"/>
        <v>520.45567312788751</v>
      </c>
      <c r="I225" s="58">
        <f t="shared" si="112"/>
        <v>1177.3159947447593</v>
      </c>
      <c r="J225" s="56">
        <f t="shared" si="129"/>
        <v>0</v>
      </c>
      <c r="K225" s="57">
        <f t="shared" si="130"/>
        <v>0</v>
      </c>
      <c r="L225" s="57">
        <f t="shared" si="131"/>
        <v>0</v>
      </c>
      <c r="M225" s="58">
        <f t="shared" si="113"/>
        <v>0</v>
      </c>
      <c r="N225" s="56">
        <f t="shared" si="132"/>
        <v>0</v>
      </c>
      <c r="O225" s="57">
        <f t="shared" si="133"/>
        <v>0</v>
      </c>
      <c r="P225" s="57">
        <f t="shared" si="134"/>
        <v>0</v>
      </c>
      <c r="Q225" s="58">
        <f t="shared" si="114"/>
        <v>0</v>
      </c>
      <c r="R225" s="84">
        <f t="shared" si="135"/>
        <v>67899.921207274951</v>
      </c>
      <c r="S225" s="85">
        <f t="shared" si="136"/>
        <v>1692.5150226214912</v>
      </c>
      <c r="T225" s="86">
        <f t="shared" si="115"/>
        <v>197.47560417782466</v>
      </c>
      <c r="U225" s="87">
        <f t="shared" si="137"/>
        <v>1889.9906267993158</v>
      </c>
      <c r="V225" s="84">
        <f t="shared" si="138"/>
        <v>0</v>
      </c>
      <c r="W225" s="85">
        <f t="shared" si="139"/>
        <v>0</v>
      </c>
      <c r="X225" s="86">
        <f t="shared" si="116"/>
        <v>0</v>
      </c>
      <c r="Y225" s="87">
        <f t="shared" si="140"/>
        <v>0</v>
      </c>
      <c r="Z225" s="101">
        <f t="shared" si="141"/>
        <v>0</v>
      </c>
      <c r="AA225" s="85">
        <f t="shared" si="142"/>
        <v>0</v>
      </c>
      <c r="AB225" s="86">
        <f t="shared" si="117"/>
        <v>0</v>
      </c>
      <c r="AC225" s="87">
        <f t="shared" si="143"/>
        <v>0</v>
      </c>
      <c r="AD225" s="132">
        <f t="shared" si="146"/>
        <v>0</v>
      </c>
      <c r="AE225" s="132">
        <f t="shared" si="118"/>
        <v>0</v>
      </c>
      <c r="AF225" s="132">
        <f t="shared" si="144"/>
        <v>0</v>
      </c>
      <c r="AG225" s="133">
        <f t="shared" si="119"/>
        <v>0</v>
      </c>
      <c r="AH225" s="124">
        <f t="shared" si="145"/>
        <v>0</v>
      </c>
      <c r="AI225" s="125">
        <f t="shared" si="120"/>
        <v>0</v>
      </c>
      <c r="AJ225" s="125">
        <v>0</v>
      </c>
      <c r="AK225" s="126">
        <f t="shared" si="121"/>
        <v>0</v>
      </c>
      <c r="AL225" s="22">
        <f t="shared" si="122"/>
        <v>321628.72291914665</v>
      </c>
      <c r="AM225" s="22">
        <f t="shared" si="122"/>
        <v>3008.0756154118026</v>
      </c>
      <c r="AN225" s="22">
        <f t="shared" si="122"/>
        <v>835.70742967227693</v>
      </c>
      <c r="AO225" s="23">
        <f t="shared" si="122"/>
        <v>3843.7830450840797</v>
      </c>
    </row>
    <row r="226" spans="1:41" x14ac:dyDescent="0.25">
      <c r="A226" s="7">
        <v>204</v>
      </c>
      <c r="B226" s="56">
        <f t="shared" si="123"/>
        <v>112406.40600072869</v>
      </c>
      <c r="C226" s="57">
        <f t="shared" si="124"/>
        <v>659.38641728924551</v>
      </c>
      <c r="D226" s="57">
        <f t="shared" si="125"/>
        <v>117.09000625075905</v>
      </c>
      <c r="E226" s="58">
        <f t="shared" si="111"/>
        <v>776.47642354000459</v>
      </c>
      <c r="F226" s="56">
        <f t="shared" si="126"/>
        <v>140006.83511835273</v>
      </c>
      <c r="G226" s="57">
        <f t="shared" si="127"/>
        <v>659.29070480685425</v>
      </c>
      <c r="H226" s="57">
        <f t="shared" si="128"/>
        <v>518.02528993790509</v>
      </c>
      <c r="I226" s="58">
        <f t="shared" si="112"/>
        <v>1177.3159947447593</v>
      </c>
      <c r="J226" s="56">
        <f t="shared" si="129"/>
        <v>0</v>
      </c>
      <c r="K226" s="57">
        <f t="shared" si="130"/>
        <v>0</v>
      </c>
      <c r="L226" s="57">
        <f t="shared" si="131"/>
        <v>0</v>
      </c>
      <c r="M226" s="58">
        <f t="shared" si="113"/>
        <v>0</v>
      </c>
      <c r="N226" s="56">
        <f t="shared" si="132"/>
        <v>0</v>
      </c>
      <c r="O226" s="57">
        <f t="shared" si="133"/>
        <v>0</v>
      </c>
      <c r="P226" s="57">
        <f t="shared" si="134"/>
        <v>0</v>
      </c>
      <c r="Q226" s="58">
        <f t="shared" si="114"/>
        <v>0</v>
      </c>
      <c r="R226" s="84">
        <f t="shared" si="135"/>
        <v>66317.751861627883</v>
      </c>
      <c r="S226" s="85">
        <f t="shared" si="136"/>
        <v>1700.2664828464135</v>
      </c>
      <c r="T226" s="86">
        <f t="shared" si="115"/>
        <v>192.8741283309011</v>
      </c>
      <c r="U226" s="87">
        <f t="shared" si="137"/>
        <v>1893.1406111773147</v>
      </c>
      <c r="V226" s="84">
        <f t="shared" si="138"/>
        <v>0</v>
      </c>
      <c r="W226" s="85">
        <f t="shared" si="139"/>
        <v>0</v>
      </c>
      <c r="X226" s="86">
        <f t="shared" si="116"/>
        <v>0</v>
      </c>
      <c r="Y226" s="87">
        <f t="shared" si="140"/>
        <v>0</v>
      </c>
      <c r="Z226" s="101">
        <f t="shared" si="141"/>
        <v>0</v>
      </c>
      <c r="AA226" s="85">
        <f t="shared" si="142"/>
        <v>0</v>
      </c>
      <c r="AB226" s="86">
        <f t="shared" si="117"/>
        <v>0</v>
      </c>
      <c r="AC226" s="87">
        <f t="shared" si="143"/>
        <v>0</v>
      </c>
      <c r="AD226" s="132">
        <f t="shared" si="146"/>
        <v>0</v>
      </c>
      <c r="AE226" s="132">
        <f t="shared" si="118"/>
        <v>0</v>
      </c>
      <c r="AF226" s="132">
        <f t="shared" si="144"/>
        <v>0</v>
      </c>
      <c r="AG226" s="133">
        <f t="shared" si="119"/>
        <v>0</v>
      </c>
      <c r="AH226" s="124">
        <f t="shared" si="145"/>
        <v>0</v>
      </c>
      <c r="AI226" s="125">
        <f t="shared" si="120"/>
        <v>0</v>
      </c>
      <c r="AJ226" s="125">
        <v>0</v>
      </c>
      <c r="AK226" s="126">
        <f t="shared" si="121"/>
        <v>0</v>
      </c>
      <c r="AL226" s="22">
        <f t="shared" si="122"/>
        <v>318730.9929807093</v>
      </c>
      <c r="AM226" s="22">
        <f t="shared" si="122"/>
        <v>3018.943604942513</v>
      </c>
      <c r="AN226" s="22">
        <f t="shared" si="122"/>
        <v>827.98942451956532</v>
      </c>
      <c r="AO226" s="23">
        <f t="shared" si="122"/>
        <v>3846.9330294620786</v>
      </c>
    </row>
    <row r="227" spans="1:41" x14ac:dyDescent="0.25">
      <c r="A227" s="7">
        <v>205</v>
      </c>
      <c r="B227" s="56">
        <f t="shared" si="123"/>
        <v>111747.01958343944</v>
      </c>
      <c r="C227" s="57">
        <f t="shared" si="124"/>
        <v>660.07327814058851</v>
      </c>
      <c r="D227" s="57">
        <f t="shared" si="125"/>
        <v>116.40314539941608</v>
      </c>
      <c r="E227" s="58">
        <f t="shared" si="111"/>
        <v>776.47642354000459</v>
      </c>
      <c r="F227" s="56">
        <f t="shared" si="126"/>
        <v>139347.54441354587</v>
      </c>
      <c r="G227" s="57">
        <f t="shared" si="127"/>
        <v>661.73008041463959</v>
      </c>
      <c r="H227" s="57">
        <f t="shared" si="128"/>
        <v>515.58591433011975</v>
      </c>
      <c r="I227" s="58">
        <f t="shared" si="112"/>
        <v>1177.3159947447593</v>
      </c>
      <c r="J227" s="56">
        <f t="shared" si="129"/>
        <v>0</v>
      </c>
      <c r="K227" s="57">
        <f t="shared" si="130"/>
        <v>0</v>
      </c>
      <c r="L227" s="57">
        <f t="shared" si="131"/>
        <v>0</v>
      </c>
      <c r="M227" s="58">
        <f t="shared" si="113"/>
        <v>0</v>
      </c>
      <c r="N227" s="56">
        <f t="shared" si="132"/>
        <v>0</v>
      </c>
      <c r="O227" s="57">
        <f t="shared" si="133"/>
        <v>0</v>
      </c>
      <c r="P227" s="57">
        <f t="shared" si="134"/>
        <v>0</v>
      </c>
      <c r="Q227" s="58">
        <f t="shared" si="114"/>
        <v>0</v>
      </c>
      <c r="R227" s="84">
        <f t="shared" si="135"/>
        <v>64725.181187746108</v>
      </c>
      <c r="S227" s="85">
        <f t="shared" si="136"/>
        <v>1708.0534435749153</v>
      </c>
      <c r="T227" s="86">
        <f t="shared" si="115"/>
        <v>188.24240195436161</v>
      </c>
      <c r="U227" s="87">
        <f t="shared" si="137"/>
        <v>1896.2958455292769</v>
      </c>
      <c r="V227" s="84">
        <f t="shared" si="138"/>
        <v>0</v>
      </c>
      <c r="W227" s="85">
        <f t="shared" si="139"/>
        <v>0</v>
      </c>
      <c r="X227" s="86">
        <f t="shared" si="116"/>
        <v>0</v>
      </c>
      <c r="Y227" s="87">
        <f t="shared" si="140"/>
        <v>0</v>
      </c>
      <c r="Z227" s="101">
        <f t="shared" si="141"/>
        <v>0</v>
      </c>
      <c r="AA227" s="85">
        <f t="shared" si="142"/>
        <v>0</v>
      </c>
      <c r="AB227" s="86">
        <f t="shared" si="117"/>
        <v>0</v>
      </c>
      <c r="AC227" s="87">
        <f t="shared" si="143"/>
        <v>0</v>
      </c>
      <c r="AD227" s="132">
        <f t="shared" si="146"/>
        <v>0</v>
      </c>
      <c r="AE227" s="132">
        <f t="shared" si="118"/>
        <v>0</v>
      </c>
      <c r="AF227" s="132">
        <f t="shared" si="144"/>
        <v>0</v>
      </c>
      <c r="AG227" s="133">
        <f t="shared" si="119"/>
        <v>0</v>
      </c>
      <c r="AH227" s="124">
        <f t="shared" si="145"/>
        <v>0</v>
      </c>
      <c r="AI227" s="125">
        <f t="shared" si="120"/>
        <v>0</v>
      </c>
      <c r="AJ227" s="125">
        <v>0</v>
      </c>
      <c r="AK227" s="126">
        <f t="shared" si="121"/>
        <v>0</v>
      </c>
      <c r="AL227" s="22">
        <f t="shared" si="122"/>
        <v>315819.74518473144</v>
      </c>
      <c r="AM227" s="22">
        <f t="shared" si="122"/>
        <v>3029.8568021301435</v>
      </c>
      <c r="AN227" s="22">
        <f t="shared" si="122"/>
        <v>820.23146168389746</v>
      </c>
      <c r="AO227" s="23">
        <f t="shared" si="122"/>
        <v>3850.0882638140411</v>
      </c>
    </row>
    <row r="228" spans="1:41" x14ac:dyDescent="0.25">
      <c r="A228" s="7">
        <v>206</v>
      </c>
      <c r="B228" s="56">
        <f t="shared" si="123"/>
        <v>111086.94630529886</v>
      </c>
      <c r="C228" s="57">
        <f t="shared" si="124"/>
        <v>660.76085447198489</v>
      </c>
      <c r="D228" s="57">
        <f t="shared" si="125"/>
        <v>115.71556906801965</v>
      </c>
      <c r="E228" s="58">
        <f t="shared" si="111"/>
        <v>776.47642354000459</v>
      </c>
      <c r="F228" s="56">
        <f t="shared" si="126"/>
        <v>138685.81433313122</v>
      </c>
      <c r="G228" s="57">
        <f t="shared" si="127"/>
        <v>664.17848171217383</v>
      </c>
      <c r="H228" s="57">
        <f t="shared" si="128"/>
        <v>513.1375130325855</v>
      </c>
      <c r="I228" s="58">
        <f t="shared" si="112"/>
        <v>1177.3159947447593</v>
      </c>
      <c r="J228" s="56">
        <f t="shared" si="129"/>
        <v>0</v>
      </c>
      <c r="K228" s="57">
        <f t="shared" si="130"/>
        <v>0</v>
      </c>
      <c r="L228" s="57">
        <f t="shared" si="131"/>
        <v>0</v>
      </c>
      <c r="M228" s="58">
        <f t="shared" si="113"/>
        <v>0</v>
      </c>
      <c r="N228" s="56">
        <f t="shared" si="132"/>
        <v>0</v>
      </c>
      <c r="O228" s="57">
        <f t="shared" si="133"/>
        <v>0</v>
      </c>
      <c r="P228" s="57">
        <f t="shared" si="134"/>
        <v>0</v>
      </c>
      <c r="Q228" s="58">
        <f t="shared" si="114"/>
        <v>0</v>
      </c>
      <c r="R228" s="84">
        <f t="shared" si="135"/>
        <v>63122.156290411483</v>
      </c>
      <c r="S228" s="85">
        <f t="shared" si="136"/>
        <v>1715.8760673938791</v>
      </c>
      <c r="T228" s="86">
        <f t="shared" si="115"/>
        <v>183.58027121128006</v>
      </c>
      <c r="U228" s="87">
        <f t="shared" si="137"/>
        <v>1899.4563386051591</v>
      </c>
      <c r="V228" s="84">
        <f t="shared" si="138"/>
        <v>0</v>
      </c>
      <c r="W228" s="85">
        <f t="shared" si="139"/>
        <v>0</v>
      </c>
      <c r="X228" s="86">
        <f t="shared" si="116"/>
        <v>0</v>
      </c>
      <c r="Y228" s="87">
        <f t="shared" si="140"/>
        <v>0</v>
      </c>
      <c r="Z228" s="101">
        <f t="shared" si="141"/>
        <v>0</v>
      </c>
      <c r="AA228" s="85">
        <f t="shared" si="142"/>
        <v>0</v>
      </c>
      <c r="AB228" s="86">
        <f t="shared" si="117"/>
        <v>0</v>
      </c>
      <c r="AC228" s="87">
        <f t="shared" si="143"/>
        <v>0</v>
      </c>
      <c r="AD228" s="132">
        <f t="shared" si="146"/>
        <v>0</v>
      </c>
      <c r="AE228" s="132">
        <f t="shared" si="118"/>
        <v>0</v>
      </c>
      <c r="AF228" s="132">
        <f t="shared" si="144"/>
        <v>0</v>
      </c>
      <c r="AG228" s="133">
        <f t="shared" si="119"/>
        <v>0</v>
      </c>
      <c r="AH228" s="124">
        <f t="shared" si="145"/>
        <v>0</v>
      </c>
      <c r="AI228" s="125">
        <f t="shared" si="120"/>
        <v>0</v>
      </c>
      <c r="AJ228" s="125">
        <v>0</v>
      </c>
      <c r="AK228" s="126">
        <f t="shared" si="121"/>
        <v>0</v>
      </c>
      <c r="AL228" s="22">
        <f t="shared" si="122"/>
        <v>312894.91692884156</v>
      </c>
      <c r="AM228" s="22">
        <f t="shared" si="122"/>
        <v>3040.8154035780381</v>
      </c>
      <c r="AN228" s="22">
        <f t="shared" si="122"/>
        <v>812.4333533118853</v>
      </c>
      <c r="AO228" s="23">
        <f t="shared" si="122"/>
        <v>3853.2487568899232</v>
      </c>
    </row>
    <row r="229" spans="1:41" x14ac:dyDescent="0.25">
      <c r="A229" s="7">
        <v>207</v>
      </c>
      <c r="B229" s="56">
        <f t="shared" si="123"/>
        <v>110426.18545082687</v>
      </c>
      <c r="C229" s="57">
        <f t="shared" si="124"/>
        <v>661.44914702872666</v>
      </c>
      <c r="D229" s="57">
        <f t="shared" si="125"/>
        <v>115.02727651127799</v>
      </c>
      <c r="E229" s="58">
        <f t="shared" si="111"/>
        <v>776.47642354000459</v>
      </c>
      <c r="F229" s="56">
        <f t="shared" si="126"/>
        <v>138021.63585141904</v>
      </c>
      <c r="G229" s="57">
        <f t="shared" si="127"/>
        <v>666.63594209450889</v>
      </c>
      <c r="H229" s="57">
        <f t="shared" si="128"/>
        <v>510.68005265025045</v>
      </c>
      <c r="I229" s="58">
        <f t="shared" si="112"/>
        <v>1177.3159947447593</v>
      </c>
      <c r="J229" s="56">
        <f t="shared" si="129"/>
        <v>0</v>
      </c>
      <c r="K229" s="57">
        <f t="shared" si="130"/>
        <v>0</v>
      </c>
      <c r="L229" s="57">
        <f t="shared" si="131"/>
        <v>0</v>
      </c>
      <c r="M229" s="58">
        <f t="shared" si="113"/>
        <v>0</v>
      </c>
      <c r="N229" s="56">
        <f t="shared" si="132"/>
        <v>0</v>
      </c>
      <c r="O229" s="57">
        <f t="shared" si="133"/>
        <v>0</v>
      </c>
      <c r="P229" s="57">
        <f t="shared" si="134"/>
        <v>0</v>
      </c>
      <c r="Q229" s="58">
        <f t="shared" si="114"/>
        <v>0</v>
      </c>
      <c r="R229" s="84">
        <f t="shared" si="135"/>
        <v>61508.624023389304</v>
      </c>
      <c r="S229" s="85">
        <f t="shared" si="136"/>
        <v>1723.7345176348106</v>
      </c>
      <c r="T229" s="86">
        <f t="shared" si="115"/>
        <v>178.88758153469058</v>
      </c>
      <c r="U229" s="87">
        <f t="shared" si="137"/>
        <v>1902.6220991695011</v>
      </c>
      <c r="V229" s="84">
        <f t="shared" si="138"/>
        <v>0</v>
      </c>
      <c r="W229" s="85">
        <f t="shared" si="139"/>
        <v>0</v>
      </c>
      <c r="X229" s="86">
        <f t="shared" si="116"/>
        <v>0</v>
      </c>
      <c r="Y229" s="87">
        <f t="shared" si="140"/>
        <v>0</v>
      </c>
      <c r="Z229" s="101">
        <f t="shared" si="141"/>
        <v>0</v>
      </c>
      <c r="AA229" s="85">
        <f t="shared" si="142"/>
        <v>0</v>
      </c>
      <c r="AB229" s="86">
        <f t="shared" si="117"/>
        <v>0</v>
      </c>
      <c r="AC229" s="87">
        <f t="shared" si="143"/>
        <v>0</v>
      </c>
      <c r="AD229" s="132">
        <f t="shared" si="146"/>
        <v>0</v>
      </c>
      <c r="AE229" s="132">
        <f t="shared" si="118"/>
        <v>0</v>
      </c>
      <c r="AF229" s="132">
        <f t="shared" si="144"/>
        <v>0</v>
      </c>
      <c r="AG229" s="133">
        <f t="shared" si="119"/>
        <v>0</v>
      </c>
      <c r="AH229" s="124">
        <f t="shared" si="145"/>
        <v>0</v>
      </c>
      <c r="AI229" s="125">
        <f t="shared" si="120"/>
        <v>0</v>
      </c>
      <c r="AJ229" s="125">
        <v>0</v>
      </c>
      <c r="AK229" s="126">
        <f t="shared" si="121"/>
        <v>0</v>
      </c>
      <c r="AL229" s="22">
        <f t="shared" si="122"/>
        <v>309956.4453256352</v>
      </c>
      <c r="AM229" s="22">
        <f t="shared" si="122"/>
        <v>3051.8196067580461</v>
      </c>
      <c r="AN229" s="22">
        <f t="shared" si="122"/>
        <v>804.5949106962189</v>
      </c>
      <c r="AO229" s="23">
        <f t="shared" si="122"/>
        <v>3856.414517454265</v>
      </c>
    </row>
    <row r="230" spans="1:41" x14ac:dyDescent="0.25">
      <c r="A230" s="7">
        <v>208</v>
      </c>
      <c r="B230" s="56">
        <f t="shared" si="123"/>
        <v>109764.73630379814</v>
      </c>
      <c r="C230" s="57">
        <f t="shared" si="124"/>
        <v>662.13815655688154</v>
      </c>
      <c r="D230" s="57">
        <f t="shared" si="125"/>
        <v>114.33826698312306</v>
      </c>
      <c r="E230" s="58">
        <f t="shared" si="111"/>
        <v>776.47642354000459</v>
      </c>
      <c r="F230" s="56">
        <f t="shared" si="126"/>
        <v>137354.99990932451</v>
      </c>
      <c r="G230" s="57">
        <f t="shared" si="127"/>
        <v>669.10249508025868</v>
      </c>
      <c r="H230" s="57">
        <f t="shared" si="128"/>
        <v>508.21349966450072</v>
      </c>
      <c r="I230" s="58">
        <f t="shared" si="112"/>
        <v>1177.3159947447593</v>
      </c>
      <c r="J230" s="56">
        <f t="shared" si="129"/>
        <v>0</v>
      </c>
      <c r="K230" s="57">
        <f t="shared" si="130"/>
        <v>0</v>
      </c>
      <c r="L230" s="57">
        <f t="shared" si="131"/>
        <v>0</v>
      </c>
      <c r="M230" s="58">
        <f t="shared" si="113"/>
        <v>0</v>
      </c>
      <c r="N230" s="56">
        <f t="shared" si="132"/>
        <v>0</v>
      </c>
      <c r="O230" s="57">
        <f t="shared" si="133"/>
        <v>0</v>
      </c>
      <c r="P230" s="57">
        <f t="shared" si="134"/>
        <v>0</v>
      </c>
      <c r="Q230" s="58">
        <f t="shared" si="114"/>
        <v>0</v>
      </c>
      <c r="R230" s="84">
        <f t="shared" si="135"/>
        <v>59884.530988264087</v>
      </c>
      <c r="S230" s="85">
        <f t="shared" si="136"/>
        <v>1731.6289583772491</v>
      </c>
      <c r="T230" s="86">
        <f t="shared" si="115"/>
        <v>174.16417762420139</v>
      </c>
      <c r="U230" s="87">
        <f t="shared" si="137"/>
        <v>1905.7931360014504</v>
      </c>
      <c r="V230" s="84">
        <f t="shared" si="138"/>
        <v>0</v>
      </c>
      <c r="W230" s="85">
        <f t="shared" si="139"/>
        <v>0</v>
      </c>
      <c r="X230" s="86">
        <f t="shared" si="116"/>
        <v>0</v>
      </c>
      <c r="Y230" s="87">
        <f t="shared" si="140"/>
        <v>0</v>
      </c>
      <c r="Z230" s="101">
        <f t="shared" si="141"/>
        <v>0</v>
      </c>
      <c r="AA230" s="85">
        <f t="shared" si="142"/>
        <v>0</v>
      </c>
      <c r="AB230" s="86">
        <f t="shared" si="117"/>
        <v>0</v>
      </c>
      <c r="AC230" s="87">
        <f t="shared" si="143"/>
        <v>0</v>
      </c>
      <c r="AD230" s="132">
        <f t="shared" si="146"/>
        <v>0</v>
      </c>
      <c r="AE230" s="132">
        <f t="shared" si="118"/>
        <v>0</v>
      </c>
      <c r="AF230" s="132">
        <f t="shared" si="144"/>
        <v>0</v>
      </c>
      <c r="AG230" s="133">
        <f t="shared" si="119"/>
        <v>0</v>
      </c>
      <c r="AH230" s="124">
        <f t="shared" si="145"/>
        <v>0</v>
      </c>
      <c r="AI230" s="125">
        <f t="shared" si="120"/>
        <v>0</v>
      </c>
      <c r="AJ230" s="125">
        <v>0</v>
      </c>
      <c r="AK230" s="126">
        <f t="shared" si="121"/>
        <v>0</v>
      </c>
      <c r="AL230" s="22">
        <f t="shared" si="122"/>
        <v>307004.26720138674</v>
      </c>
      <c r="AM230" s="22">
        <f t="shared" si="122"/>
        <v>3062.8696100143893</v>
      </c>
      <c r="AN230" s="22">
        <f t="shared" si="122"/>
        <v>796.71594427182526</v>
      </c>
      <c r="AO230" s="23">
        <f t="shared" si="122"/>
        <v>3859.5855542862146</v>
      </c>
    </row>
    <row r="231" spans="1:41" x14ac:dyDescent="0.25">
      <c r="A231" s="7">
        <v>209</v>
      </c>
      <c r="B231" s="56">
        <f t="shared" si="123"/>
        <v>109102.59814724125</v>
      </c>
      <c r="C231" s="57">
        <f t="shared" si="124"/>
        <v>662.82788380329498</v>
      </c>
      <c r="D231" s="57">
        <f t="shared" si="125"/>
        <v>113.64853973670964</v>
      </c>
      <c r="E231" s="58">
        <f t="shared" si="111"/>
        <v>776.47642354000459</v>
      </c>
      <c r="F231" s="56">
        <f t="shared" si="126"/>
        <v>136685.89741424425</v>
      </c>
      <c r="G231" s="57">
        <f t="shared" si="127"/>
        <v>671.57817431205558</v>
      </c>
      <c r="H231" s="57">
        <f t="shared" si="128"/>
        <v>505.73782043270376</v>
      </c>
      <c r="I231" s="58">
        <f t="shared" si="112"/>
        <v>1177.3159947447593</v>
      </c>
      <c r="J231" s="56">
        <f t="shared" si="129"/>
        <v>0</v>
      </c>
      <c r="K231" s="57">
        <f t="shared" si="130"/>
        <v>0</v>
      </c>
      <c r="L231" s="57">
        <f t="shared" si="131"/>
        <v>0</v>
      </c>
      <c r="M231" s="58">
        <f t="shared" si="113"/>
        <v>0</v>
      </c>
      <c r="N231" s="56">
        <f t="shared" si="132"/>
        <v>0</v>
      </c>
      <c r="O231" s="57">
        <f t="shared" si="133"/>
        <v>0</v>
      </c>
      <c r="P231" s="57">
        <f t="shared" si="134"/>
        <v>0</v>
      </c>
      <c r="Q231" s="58">
        <f t="shared" si="114"/>
        <v>0</v>
      </c>
      <c r="R231" s="84">
        <f t="shared" si="135"/>
        <v>58249.823533269984</v>
      </c>
      <c r="S231" s="85">
        <f t="shared" si="136"/>
        <v>1739.5595544521927</v>
      </c>
      <c r="T231" s="86">
        <f t="shared" si="115"/>
        <v>169.40990344259356</v>
      </c>
      <c r="U231" s="87">
        <f t="shared" si="137"/>
        <v>1908.9694578947863</v>
      </c>
      <c r="V231" s="84">
        <f t="shared" si="138"/>
        <v>0</v>
      </c>
      <c r="W231" s="85">
        <f t="shared" si="139"/>
        <v>0</v>
      </c>
      <c r="X231" s="86">
        <f t="shared" si="116"/>
        <v>0</v>
      </c>
      <c r="Y231" s="87">
        <f t="shared" si="140"/>
        <v>0</v>
      </c>
      <c r="Z231" s="101">
        <f t="shared" si="141"/>
        <v>0</v>
      </c>
      <c r="AA231" s="85">
        <f t="shared" si="142"/>
        <v>0</v>
      </c>
      <c r="AB231" s="86">
        <f t="shared" si="117"/>
        <v>0</v>
      </c>
      <c r="AC231" s="87">
        <f t="shared" si="143"/>
        <v>0</v>
      </c>
      <c r="AD231" s="132">
        <f t="shared" si="146"/>
        <v>0</v>
      </c>
      <c r="AE231" s="132">
        <f t="shared" si="118"/>
        <v>0</v>
      </c>
      <c r="AF231" s="132">
        <f t="shared" si="144"/>
        <v>0</v>
      </c>
      <c r="AG231" s="133">
        <f t="shared" si="119"/>
        <v>0</v>
      </c>
      <c r="AH231" s="124">
        <f t="shared" si="145"/>
        <v>0</v>
      </c>
      <c r="AI231" s="125">
        <f t="shared" si="120"/>
        <v>0</v>
      </c>
      <c r="AJ231" s="125">
        <v>0</v>
      </c>
      <c r="AK231" s="126">
        <f t="shared" si="121"/>
        <v>0</v>
      </c>
      <c r="AL231" s="22">
        <f t="shared" si="122"/>
        <v>304038.31909475545</v>
      </c>
      <c r="AM231" s="22">
        <f t="shared" si="122"/>
        <v>3073.9656125675433</v>
      </c>
      <c r="AN231" s="22">
        <f t="shared" si="122"/>
        <v>788.7962636120069</v>
      </c>
      <c r="AO231" s="23">
        <f t="shared" si="122"/>
        <v>3862.7618761795502</v>
      </c>
    </row>
    <row r="232" spans="1:41" x14ac:dyDescent="0.25">
      <c r="A232" s="7">
        <v>210</v>
      </c>
      <c r="B232" s="56">
        <f t="shared" si="123"/>
        <v>108439.77026343795</v>
      </c>
      <c r="C232" s="57">
        <f t="shared" si="124"/>
        <v>663.51832951559004</v>
      </c>
      <c r="D232" s="57">
        <f t="shared" si="125"/>
        <v>112.95809402441454</v>
      </c>
      <c r="E232" s="58">
        <f t="shared" si="111"/>
        <v>776.47642354000459</v>
      </c>
      <c r="F232" s="56">
        <f t="shared" si="126"/>
        <v>136014.3192399322</v>
      </c>
      <c r="G232" s="57">
        <f t="shared" si="127"/>
        <v>674.06301355701021</v>
      </c>
      <c r="H232" s="57">
        <f t="shared" si="128"/>
        <v>503.25298118774919</v>
      </c>
      <c r="I232" s="58">
        <f t="shared" si="112"/>
        <v>1177.3159947447593</v>
      </c>
      <c r="J232" s="56">
        <f t="shared" si="129"/>
        <v>0</v>
      </c>
      <c r="K232" s="57">
        <f t="shared" si="130"/>
        <v>0</v>
      </c>
      <c r="L232" s="57">
        <f t="shared" si="131"/>
        <v>0</v>
      </c>
      <c r="M232" s="58">
        <f t="shared" si="113"/>
        <v>0</v>
      </c>
      <c r="N232" s="56">
        <f t="shared" si="132"/>
        <v>0</v>
      </c>
      <c r="O232" s="57">
        <f t="shared" si="133"/>
        <v>0</v>
      </c>
      <c r="P232" s="57">
        <f t="shared" si="134"/>
        <v>0</v>
      </c>
      <c r="Q232" s="58">
        <f t="shared" si="114"/>
        <v>0</v>
      </c>
      <c r="R232" s="84">
        <f t="shared" si="135"/>
        <v>56604.447752115826</v>
      </c>
      <c r="S232" s="85">
        <f t="shared" si="136"/>
        <v>1747.5264714455409</v>
      </c>
      <c r="T232" s="86">
        <f t="shared" si="115"/>
        <v>164.62460221240354</v>
      </c>
      <c r="U232" s="87">
        <f t="shared" si="137"/>
        <v>1912.1510736579444</v>
      </c>
      <c r="V232" s="84">
        <f t="shared" si="138"/>
        <v>0</v>
      </c>
      <c r="W232" s="85">
        <f t="shared" si="139"/>
        <v>0</v>
      </c>
      <c r="X232" s="86">
        <f t="shared" si="116"/>
        <v>0</v>
      </c>
      <c r="Y232" s="87">
        <f t="shared" si="140"/>
        <v>0</v>
      </c>
      <c r="Z232" s="101">
        <f t="shared" si="141"/>
        <v>0</v>
      </c>
      <c r="AA232" s="85">
        <f t="shared" si="142"/>
        <v>0</v>
      </c>
      <c r="AB232" s="86">
        <f t="shared" si="117"/>
        <v>0</v>
      </c>
      <c r="AC232" s="87">
        <f t="shared" si="143"/>
        <v>0</v>
      </c>
      <c r="AD232" s="132">
        <f t="shared" si="146"/>
        <v>0</v>
      </c>
      <c r="AE232" s="132">
        <f t="shared" si="118"/>
        <v>0</v>
      </c>
      <c r="AF232" s="132">
        <f t="shared" si="144"/>
        <v>0</v>
      </c>
      <c r="AG232" s="133">
        <f t="shared" si="119"/>
        <v>0</v>
      </c>
      <c r="AH232" s="124">
        <f t="shared" si="145"/>
        <v>0</v>
      </c>
      <c r="AI232" s="125">
        <f t="shared" si="120"/>
        <v>0</v>
      </c>
      <c r="AJ232" s="125">
        <v>0</v>
      </c>
      <c r="AK232" s="126">
        <f t="shared" si="121"/>
        <v>0</v>
      </c>
      <c r="AL232" s="22">
        <f t="shared" si="122"/>
        <v>301058.53725548601</v>
      </c>
      <c r="AM232" s="22">
        <f t="shared" si="122"/>
        <v>3085.1078145181409</v>
      </c>
      <c r="AN232" s="22">
        <f t="shared" si="122"/>
        <v>780.83567742456717</v>
      </c>
      <c r="AO232" s="23">
        <f t="shared" si="122"/>
        <v>3865.9434919427085</v>
      </c>
    </row>
    <row r="233" spans="1:41" x14ac:dyDescent="0.25">
      <c r="A233" s="7">
        <v>211</v>
      </c>
      <c r="B233" s="56">
        <f t="shared" si="123"/>
        <v>107776.25193392237</v>
      </c>
      <c r="C233" s="57">
        <f t="shared" si="124"/>
        <v>664.20949444216876</v>
      </c>
      <c r="D233" s="57">
        <f t="shared" si="125"/>
        <v>112.2669290978358</v>
      </c>
      <c r="E233" s="58">
        <f t="shared" si="111"/>
        <v>776.47642354000459</v>
      </c>
      <c r="F233" s="56">
        <f t="shared" si="126"/>
        <v>135340.25622637518</v>
      </c>
      <c r="G233" s="57">
        <f t="shared" si="127"/>
        <v>676.55704670717114</v>
      </c>
      <c r="H233" s="57">
        <f t="shared" si="128"/>
        <v>500.7589480375882</v>
      </c>
      <c r="I233" s="58">
        <f t="shared" si="112"/>
        <v>1177.3159947447593</v>
      </c>
      <c r="J233" s="56">
        <f t="shared" si="129"/>
        <v>0</v>
      </c>
      <c r="K233" s="57">
        <f t="shared" si="130"/>
        <v>0</v>
      </c>
      <c r="L233" s="57">
        <f t="shared" si="131"/>
        <v>0</v>
      </c>
      <c r="M233" s="58">
        <f t="shared" si="113"/>
        <v>0</v>
      </c>
      <c r="N233" s="56">
        <f t="shared" si="132"/>
        <v>0</v>
      </c>
      <c r="O233" s="57">
        <f t="shared" si="133"/>
        <v>0</v>
      </c>
      <c r="P233" s="57">
        <f t="shared" si="134"/>
        <v>0</v>
      </c>
      <c r="Q233" s="58">
        <f t="shared" si="114"/>
        <v>0</v>
      </c>
      <c r="R233" s="84">
        <f t="shared" si="135"/>
        <v>54948.349482804741</v>
      </c>
      <c r="S233" s="85">
        <f t="shared" si="136"/>
        <v>1755.5298757015505</v>
      </c>
      <c r="T233" s="86">
        <f t="shared" si="115"/>
        <v>159.80811641249048</v>
      </c>
      <c r="U233" s="87">
        <f t="shared" si="137"/>
        <v>1915.3379921140411</v>
      </c>
      <c r="V233" s="84">
        <f t="shared" si="138"/>
        <v>0</v>
      </c>
      <c r="W233" s="85">
        <f t="shared" si="139"/>
        <v>0</v>
      </c>
      <c r="X233" s="86">
        <f t="shared" si="116"/>
        <v>0</v>
      </c>
      <c r="Y233" s="87">
        <f t="shared" si="140"/>
        <v>0</v>
      </c>
      <c r="Z233" s="101">
        <f t="shared" si="141"/>
        <v>0</v>
      </c>
      <c r="AA233" s="85">
        <f t="shared" si="142"/>
        <v>0</v>
      </c>
      <c r="AB233" s="86">
        <f t="shared" si="117"/>
        <v>0</v>
      </c>
      <c r="AC233" s="87">
        <f t="shared" si="143"/>
        <v>0</v>
      </c>
      <c r="AD233" s="132">
        <f t="shared" si="146"/>
        <v>0</v>
      </c>
      <c r="AE233" s="132">
        <f t="shared" si="118"/>
        <v>0</v>
      </c>
      <c r="AF233" s="132">
        <f t="shared" si="144"/>
        <v>0</v>
      </c>
      <c r="AG233" s="133">
        <f t="shared" si="119"/>
        <v>0</v>
      </c>
      <c r="AH233" s="124">
        <f t="shared" si="145"/>
        <v>0</v>
      </c>
      <c r="AI233" s="125">
        <f t="shared" si="120"/>
        <v>0</v>
      </c>
      <c r="AJ233" s="125">
        <v>0</v>
      </c>
      <c r="AK233" s="126">
        <f t="shared" si="121"/>
        <v>0</v>
      </c>
      <c r="AL233" s="22">
        <f t="shared" si="122"/>
        <v>298064.8576431023</v>
      </c>
      <c r="AM233" s="22">
        <f t="shared" si="122"/>
        <v>3096.2964168508906</v>
      </c>
      <c r="AN233" s="22">
        <f t="shared" si="122"/>
        <v>772.83399354791447</v>
      </c>
      <c r="AO233" s="23">
        <f t="shared" si="122"/>
        <v>3869.130410398805</v>
      </c>
    </row>
    <row r="234" spans="1:41" x14ac:dyDescent="0.25">
      <c r="A234" s="7">
        <v>212</v>
      </c>
      <c r="B234" s="56">
        <f t="shared" si="123"/>
        <v>107112.0424394802</v>
      </c>
      <c r="C234" s="57">
        <f t="shared" si="124"/>
        <v>664.90137933221274</v>
      </c>
      <c r="D234" s="57">
        <f t="shared" si="125"/>
        <v>111.57504420779186</v>
      </c>
      <c r="E234" s="58">
        <f t="shared" si="111"/>
        <v>776.47642354000459</v>
      </c>
      <c r="F234" s="56">
        <f t="shared" si="126"/>
        <v>134663.69917966801</v>
      </c>
      <c r="G234" s="57">
        <f t="shared" si="127"/>
        <v>679.06030777998762</v>
      </c>
      <c r="H234" s="57">
        <f t="shared" si="128"/>
        <v>498.25568696477166</v>
      </c>
      <c r="I234" s="58">
        <f t="shared" si="112"/>
        <v>1177.3159947447593</v>
      </c>
      <c r="J234" s="56">
        <f t="shared" si="129"/>
        <v>0</v>
      </c>
      <c r="K234" s="57">
        <f t="shared" si="130"/>
        <v>0</v>
      </c>
      <c r="L234" s="57">
        <f t="shared" si="131"/>
        <v>0</v>
      </c>
      <c r="M234" s="58">
        <f t="shared" si="113"/>
        <v>0</v>
      </c>
      <c r="N234" s="56">
        <f t="shared" si="132"/>
        <v>0</v>
      </c>
      <c r="O234" s="57">
        <f t="shared" si="133"/>
        <v>0</v>
      </c>
      <c r="P234" s="57">
        <f t="shared" si="134"/>
        <v>0</v>
      </c>
      <c r="Q234" s="58">
        <f t="shared" si="114"/>
        <v>0</v>
      </c>
      <c r="R234" s="84">
        <f t="shared" si="135"/>
        <v>53281.47430644837</v>
      </c>
      <c r="S234" s="85">
        <f t="shared" si="136"/>
        <v>1763.5699343263104</v>
      </c>
      <c r="T234" s="86">
        <f t="shared" si="115"/>
        <v>154.96028777458736</v>
      </c>
      <c r="U234" s="87">
        <f t="shared" si="137"/>
        <v>1918.5302221008978</v>
      </c>
      <c r="V234" s="84">
        <f t="shared" si="138"/>
        <v>0</v>
      </c>
      <c r="W234" s="85">
        <f t="shared" si="139"/>
        <v>0</v>
      </c>
      <c r="X234" s="86">
        <f t="shared" si="116"/>
        <v>0</v>
      </c>
      <c r="Y234" s="87">
        <f t="shared" si="140"/>
        <v>0</v>
      </c>
      <c r="Z234" s="101">
        <f t="shared" si="141"/>
        <v>0</v>
      </c>
      <c r="AA234" s="85">
        <f t="shared" si="142"/>
        <v>0</v>
      </c>
      <c r="AB234" s="86">
        <f t="shared" si="117"/>
        <v>0</v>
      </c>
      <c r="AC234" s="87">
        <f t="shared" si="143"/>
        <v>0</v>
      </c>
      <c r="AD234" s="132">
        <f t="shared" si="146"/>
        <v>0</v>
      </c>
      <c r="AE234" s="132">
        <f t="shared" si="118"/>
        <v>0</v>
      </c>
      <c r="AF234" s="132">
        <f t="shared" si="144"/>
        <v>0</v>
      </c>
      <c r="AG234" s="133">
        <f t="shared" si="119"/>
        <v>0</v>
      </c>
      <c r="AH234" s="124">
        <f t="shared" si="145"/>
        <v>0</v>
      </c>
      <c r="AI234" s="125">
        <f t="shared" si="120"/>
        <v>0</v>
      </c>
      <c r="AJ234" s="125">
        <v>0</v>
      </c>
      <c r="AK234" s="126">
        <f t="shared" si="121"/>
        <v>0</v>
      </c>
      <c r="AL234" s="22">
        <f t="shared" si="122"/>
        <v>295057.2159255966</v>
      </c>
      <c r="AM234" s="22">
        <f t="shared" si="122"/>
        <v>3107.5316214385107</v>
      </c>
      <c r="AN234" s="22">
        <f t="shared" si="122"/>
        <v>764.79101894715086</v>
      </c>
      <c r="AO234" s="23">
        <f t="shared" si="122"/>
        <v>3872.3226403856615</v>
      </c>
    </row>
    <row r="235" spans="1:41" x14ac:dyDescent="0.25">
      <c r="A235" s="7">
        <v>213</v>
      </c>
      <c r="B235" s="56">
        <f t="shared" si="123"/>
        <v>106447.14106014799</v>
      </c>
      <c r="C235" s="57">
        <f t="shared" si="124"/>
        <v>665.59398493568381</v>
      </c>
      <c r="D235" s="57">
        <f t="shared" si="125"/>
        <v>110.88243860432082</v>
      </c>
      <c r="E235" s="58">
        <f t="shared" si="111"/>
        <v>776.47642354000459</v>
      </c>
      <c r="F235" s="56">
        <f t="shared" si="126"/>
        <v>133984.63887188802</v>
      </c>
      <c r="G235" s="57">
        <f t="shared" si="127"/>
        <v>681.57283091877366</v>
      </c>
      <c r="H235" s="57">
        <f t="shared" si="128"/>
        <v>495.74316382598568</v>
      </c>
      <c r="I235" s="58">
        <f t="shared" si="112"/>
        <v>1177.3159947447593</v>
      </c>
      <c r="J235" s="56">
        <f t="shared" si="129"/>
        <v>0</v>
      </c>
      <c r="K235" s="57">
        <f t="shared" si="130"/>
        <v>0</v>
      </c>
      <c r="L235" s="57">
        <f t="shared" si="131"/>
        <v>0</v>
      </c>
      <c r="M235" s="58">
        <f t="shared" si="113"/>
        <v>0</v>
      </c>
      <c r="N235" s="56">
        <f t="shared" si="132"/>
        <v>0</v>
      </c>
      <c r="O235" s="57">
        <f t="shared" si="133"/>
        <v>0</v>
      </c>
      <c r="P235" s="57">
        <f t="shared" si="134"/>
        <v>0</v>
      </c>
      <c r="Q235" s="58">
        <f t="shared" si="114"/>
        <v>0</v>
      </c>
      <c r="R235" s="84">
        <f t="shared" si="135"/>
        <v>51603.7675460756</v>
      </c>
      <c r="S235" s="85">
        <f t="shared" si="136"/>
        <v>1771.6468151912295</v>
      </c>
      <c r="T235" s="86">
        <f t="shared" si="115"/>
        <v>150.08095727983655</v>
      </c>
      <c r="U235" s="87">
        <f t="shared" si="137"/>
        <v>1921.7277724710661</v>
      </c>
      <c r="V235" s="84">
        <f t="shared" si="138"/>
        <v>0</v>
      </c>
      <c r="W235" s="85">
        <f t="shared" si="139"/>
        <v>0</v>
      </c>
      <c r="X235" s="86">
        <f t="shared" si="116"/>
        <v>0</v>
      </c>
      <c r="Y235" s="87">
        <f t="shared" si="140"/>
        <v>0</v>
      </c>
      <c r="Z235" s="101">
        <f t="shared" si="141"/>
        <v>0</v>
      </c>
      <c r="AA235" s="85">
        <f t="shared" si="142"/>
        <v>0</v>
      </c>
      <c r="AB235" s="86">
        <f t="shared" si="117"/>
        <v>0</v>
      </c>
      <c r="AC235" s="87">
        <f t="shared" si="143"/>
        <v>0</v>
      </c>
      <c r="AD235" s="132">
        <f t="shared" si="146"/>
        <v>0</v>
      </c>
      <c r="AE235" s="132">
        <f t="shared" si="118"/>
        <v>0</v>
      </c>
      <c r="AF235" s="132">
        <f t="shared" si="144"/>
        <v>0</v>
      </c>
      <c r="AG235" s="133">
        <f t="shared" si="119"/>
        <v>0</v>
      </c>
      <c r="AH235" s="124">
        <f t="shared" si="145"/>
        <v>0</v>
      </c>
      <c r="AI235" s="125">
        <f t="shared" si="120"/>
        <v>0</v>
      </c>
      <c r="AJ235" s="125">
        <v>0</v>
      </c>
      <c r="AK235" s="126">
        <f t="shared" si="121"/>
        <v>0</v>
      </c>
      <c r="AL235" s="22">
        <f t="shared" si="122"/>
        <v>292035.54747811158</v>
      </c>
      <c r="AM235" s="22">
        <f t="shared" si="122"/>
        <v>3118.8136310456871</v>
      </c>
      <c r="AN235" s="22">
        <f t="shared" si="122"/>
        <v>756.70655971014298</v>
      </c>
      <c r="AO235" s="23">
        <f t="shared" si="122"/>
        <v>3875.5201907558303</v>
      </c>
    </row>
    <row r="236" spans="1:41" x14ac:dyDescent="0.25">
      <c r="A236" s="7">
        <v>214</v>
      </c>
      <c r="B236" s="56">
        <f t="shared" si="123"/>
        <v>105781.54707521231</v>
      </c>
      <c r="C236" s="57">
        <f t="shared" si="124"/>
        <v>666.28731200332504</v>
      </c>
      <c r="D236" s="57">
        <f t="shared" si="125"/>
        <v>110.18911153667949</v>
      </c>
      <c r="E236" s="58">
        <f t="shared" si="111"/>
        <v>776.47642354000459</v>
      </c>
      <c r="F236" s="56">
        <f t="shared" si="126"/>
        <v>133303.06604096925</v>
      </c>
      <c r="G236" s="57">
        <f t="shared" si="127"/>
        <v>684.09465039317308</v>
      </c>
      <c r="H236" s="57">
        <f t="shared" si="128"/>
        <v>493.22134435158625</v>
      </c>
      <c r="I236" s="58">
        <f t="shared" si="112"/>
        <v>1177.3159947447593</v>
      </c>
      <c r="J236" s="56">
        <f t="shared" si="129"/>
        <v>0</v>
      </c>
      <c r="K236" s="57">
        <f t="shared" si="130"/>
        <v>0</v>
      </c>
      <c r="L236" s="57">
        <f t="shared" si="131"/>
        <v>0</v>
      </c>
      <c r="M236" s="58">
        <f t="shared" si="113"/>
        <v>0</v>
      </c>
      <c r="N236" s="56">
        <f t="shared" si="132"/>
        <v>0</v>
      </c>
      <c r="O236" s="57">
        <f t="shared" si="133"/>
        <v>0</v>
      </c>
      <c r="P236" s="57">
        <f t="shared" si="134"/>
        <v>0</v>
      </c>
      <c r="Q236" s="58">
        <f t="shared" si="114"/>
        <v>0</v>
      </c>
      <c r="R236" s="84">
        <f t="shared" si="135"/>
        <v>49915.174265435846</v>
      </c>
      <c r="S236" s="85">
        <f t="shared" si="136"/>
        <v>1779.760686936542</v>
      </c>
      <c r="T236" s="86">
        <f t="shared" si="115"/>
        <v>145.16996515530926</v>
      </c>
      <c r="U236" s="87">
        <f t="shared" si="137"/>
        <v>1924.9306520918512</v>
      </c>
      <c r="V236" s="84">
        <f t="shared" si="138"/>
        <v>0</v>
      </c>
      <c r="W236" s="85">
        <f t="shared" si="139"/>
        <v>0</v>
      </c>
      <c r="X236" s="86">
        <f t="shared" si="116"/>
        <v>0</v>
      </c>
      <c r="Y236" s="87">
        <f t="shared" si="140"/>
        <v>0</v>
      </c>
      <c r="Z236" s="101">
        <f t="shared" si="141"/>
        <v>0</v>
      </c>
      <c r="AA236" s="85">
        <f t="shared" si="142"/>
        <v>0</v>
      </c>
      <c r="AB236" s="86">
        <f t="shared" si="117"/>
        <v>0</v>
      </c>
      <c r="AC236" s="87">
        <f t="shared" si="143"/>
        <v>0</v>
      </c>
      <c r="AD236" s="132">
        <f t="shared" si="146"/>
        <v>0</v>
      </c>
      <c r="AE236" s="132">
        <f t="shared" si="118"/>
        <v>0</v>
      </c>
      <c r="AF236" s="132">
        <f t="shared" si="144"/>
        <v>0</v>
      </c>
      <c r="AG236" s="133">
        <f t="shared" si="119"/>
        <v>0</v>
      </c>
      <c r="AH236" s="124">
        <f t="shared" si="145"/>
        <v>0</v>
      </c>
      <c r="AI236" s="125">
        <f t="shared" si="120"/>
        <v>0</v>
      </c>
      <c r="AJ236" s="125">
        <v>0</v>
      </c>
      <c r="AK236" s="126">
        <f t="shared" si="121"/>
        <v>0</v>
      </c>
      <c r="AL236" s="22">
        <f t="shared" si="122"/>
        <v>288999.78738161741</v>
      </c>
      <c r="AM236" s="22">
        <f t="shared" si="122"/>
        <v>3130.14264933304</v>
      </c>
      <c r="AN236" s="22">
        <f t="shared" si="122"/>
        <v>748.58042104357492</v>
      </c>
      <c r="AO236" s="23">
        <f t="shared" si="122"/>
        <v>3878.7230703766154</v>
      </c>
    </row>
    <row r="237" spans="1:41" x14ac:dyDescent="0.25">
      <c r="A237" s="7">
        <v>215</v>
      </c>
      <c r="B237" s="56">
        <f t="shared" si="123"/>
        <v>105115.25976320899</v>
      </c>
      <c r="C237" s="57">
        <f t="shared" si="124"/>
        <v>666.98136128666192</v>
      </c>
      <c r="D237" s="57">
        <f t="shared" si="125"/>
        <v>109.4950622533427</v>
      </c>
      <c r="E237" s="58">
        <f t="shared" si="111"/>
        <v>776.47642354000459</v>
      </c>
      <c r="F237" s="56">
        <f t="shared" si="126"/>
        <v>132618.97139057607</v>
      </c>
      <c r="G237" s="57">
        <f t="shared" si="127"/>
        <v>686.62580059962784</v>
      </c>
      <c r="H237" s="57">
        <f t="shared" si="128"/>
        <v>490.6901941451315</v>
      </c>
      <c r="I237" s="58">
        <f t="shared" si="112"/>
        <v>1177.3159947447593</v>
      </c>
      <c r="J237" s="56">
        <f t="shared" si="129"/>
        <v>0</v>
      </c>
      <c r="K237" s="57">
        <f t="shared" si="130"/>
        <v>0</v>
      </c>
      <c r="L237" s="57">
        <f t="shared" si="131"/>
        <v>0</v>
      </c>
      <c r="M237" s="58">
        <f t="shared" si="113"/>
        <v>0</v>
      </c>
      <c r="N237" s="56">
        <f t="shared" si="132"/>
        <v>0</v>
      </c>
      <c r="O237" s="57">
        <f t="shared" si="133"/>
        <v>0</v>
      </c>
      <c r="P237" s="57">
        <f t="shared" si="134"/>
        <v>0</v>
      </c>
      <c r="Q237" s="58">
        <f t="shared" si="114"/>
        <v>0</v>
      </c>
      <c r="R237" s="84">
        <f t="shared" si="135"/>
        <v>48215.639267796803</v>
      </c>
      <c r="S237" s="85">
        <f t="shared" si="136"/>
        <v>1787.9117189748285</v>
      </c>
      <c r="T237" s="86">
        <f t="shared" si="115"/>
        <v>140.22715087050904</v>
      </c>
      <c r="U237" s="87">
        <f t="shared" si="137"/>
        <v>1928.1388698453377</v>
      </c>
      <c r="V237" s="84">
        <f t="shared" si="138"/>
        <v>0</v>
      </c>
      <c r="W237" s="85">
        <f t="shared" si="139"/>
        <v>0</v>
      </c>
      <c r="X237" s="86">
        <f t="shared" si="116"/>
        <v>0</v>
      </c>
      <c r="Y237" s="87">
        <f t="shared" si="140"/>
        <v>0</v>
      </c>
      <c r="Z237" s="101">
        <f t="shared" si="141"/>
        <v>0</v>
      </c>
      <c r="AA237" s="85">
        <f t="shared" si="142"/>
        <v>0</v>
      </c>
      <c r="AB237" s="86">
        <f t="shared" si="117"/>
        <v>0</v>
      </c>
      <c r="AC237" s="87">
        <f t="shared" si="143"/>
        <v>0</v>
      </c>
      <c r="AD237" s="132">
        <f t="shared" si="146"/>
        <v>0</v>
      </c>
      <c r="AE237" s="132">
        <f t="shared" si="118"/>
        <v>0</v>
      </c>
      <c r="AF237" s="132">
        <f t="shared" si="144"/>
        <v>0</v>
      </c>
      <c r="AG237" s="133">
        <f t="shared" si="119"/>
        <v>0</v>
      </c>
      <c r="AH237" s="124">
        <f t="shared" si="145"/>
        <v>0</v>
      </c>
      <c r="AI237" s="125">
        <f t="shared" si="120"/>
        <v>0</v>
      </c>
      <c r="AJ237" s="125">
        <v>0</v>
      </c>
      <c r="AK237" s="126">
        <f t="shared" si="121"/>
        <v>0</v>
      </c>
      <c r="AL237" s="22">
        <f t="shared" si="122"/>
        <v>285949.8704215819</v>
      </c>
      <c r="AM237" s="22">
        <f t="shared" si="122"/>
        <v>3141.5188808611183</v>
      </c>
      <c r="AN237" s="22">
        <f t="shared" si="122"/>
        <v>740.4124072689832</v>
      </c>
      <c r="AO237" s="23">
        <f t="shared" si="122"/>
        <v>3881.9312881301016</v>
      </c>
    </row>
    <row r="238" spans="1:41" x14ac:dyDescent="0.25">
      <c r="A238" s="7">
        <v>216</v>
      </c>
      <c r="B238" s="56">
        <f t="shared" si="123"/>
        <v>104448.27840192233</v>
      </c>
      <c r="C238" s="57">
        <f t="shared" si="124"/>
        <v>667.6761335380022</v>
      </c>
      <c r="D238" s="57">
        <f t="shared" si="125"/>
        <v>108.80029000200243</v>
      </c>
      <c r="E238" s="58">
        <f t="shared" si="111"/>
        <v>776.47642354000459</v>
      </c>
      <c r="F238" s="56">
        <f t="shared" si="126"/>
        <v>131932.34558997644</v>
      </c>
      <c r="G238" s="57">
        <f t="shared" si="127"/>
        <v>689.16631606184649</v>
      </c>
      <c r="H238" s="57">
        <f t="shared" si="128"/>
        <v>488.14967868291285</v>
      </c>
      <c r="I238" s="58">
        <f t="shared" si="112"/>
        <v>1177.3159947447593</v>
      </c>
      <c r="J238" s="56">
        <f t="shared" si="129"/>
        <v>0</v>
      </c>
      <c r="K238" s="57">
        <f t="shared" si="130"/>
        <v>0</v>
      </c>
      <c r="L238" s="57">
        <f t="shared" si="131"/>
        <v>0</v>
      </c>
      <c r="M238" s="58">
        <f t="shared" si="113"/>
        <v>0</v>
      </c>
      <c r="N238" s="56">
        <f t="shared" si="132"/>
        <v>0</v>
      </c>
      <c r="O238" s="57">
        <f t="shared" si="133"/>
        <v>0</v>
      </c>
      <c r="P238" s="57">
        <f t="shared" si="134"/>
        <v>0</v>
      </c>
      <c r="Q238" s="58">
        <f t="shared" si="114"/>
        <v>0</v>
      </c>
      <c r="R238" s="84">
        <f t="shared" si="135"/>
        <v>46505.107094736682</v>
      </c>
      <c r="S238" s="85">
        <f t="shared" si="136"/>
        <v>1796.1000814945539</v>
      </c>
      <c r="T238" s="86">
        <f t="shared" si="115"/>
        <v>135.2523531338592</v>
      </c>
      <c r="U238" s="87">
        <f t="shared" si="137"/>
        <v>1931.3524346284132</v>
      </c>
      <c r="V238" s="84">
        <f t="shared" si="138"/>
        <v>0</v>
      </c>
      <c r="W238" s="85">
        <f t="shared" si="139"/>
        <v>0</v>
      </c>
      <c r="X238" s="86">
        <f t="shared" si="116"/>
        <v>0</v>
      </c>
      <c r="Y238" s="87">
        <f t="shared" si="140"/>
        <v>0</v>
      </c>
      <c r="Z238" s="101">
        <f t="shared" si="141"/>
        <v>0</v>
      </c>
      <c r="AA238" s="85">
        <f t="shared" si="142"/>
        <v>0</v>
      </c>
      <c r="AB238" s="86">
        <f t="shared" si="117"/>
        <v>0</v>
      </c>
      <c r="AC238" s="87">
        <f t="shared" si="143"/>
        <v>0</v>
      </c>
      <c r="AD238" s="132">
        <f t="shared" si="146"/>
        <v>0</v>
      </c>
      <c r="AE238" s="132">
        <f t="shared" si="118"/>
        <v>0</v>
      </c>
      <c r="AF238" s="132">
        <f t="shared" si="144"/>
        <v>0</v>
      </c>
      <c r="AG238" s="133">
        <f t="shared" si="119"/>
        <v>0</v>
      </c>
      <c r="AH238" s="124">
        <f t="shared" si="145"/>
        <v>0</v>
      </c>
      <c r="AI238" s="125">
        <f t="shared" si="120"/>
        <v>0</v>
      </c>
      <c r="AJ238" s="125">
        <v>0</v>
      </c>
      <c r="AK238" s="126">
        <f t="shared" si="121"/>
        <v>0</v>
      </c>
      <c r="AL238" s="22">
        <f t="shared" si="122"/>
        <v>282885.7310866355</v>
      </c>
      <c r="AM238" s="22">
        <f t="shared" si="122"/>
        <v>3152.9425310944025</v>
      </c>
      <c r="AN238" s="22">
        <f t="shared" si="122"/>
        <v>732.20232181877441</v>
      </c>
      <c r="AO238" s="23">
        <f t="shared" si="122"/>
        <v>3885.1448529131771</v>
      </c>
    </row>
    <row r="239" spans="1:41" x14ac:dyDescent="0.25">
      <c r="A239" s="7">
        <v>217</v>
      </c>
      <c r="B239" s="56">
        <f t="shared" si="123"/>
        <v>103780.60226838433</v>
      </c>
      <c r="C239" s="57">
        <f t="shared" si="124"/>
        <v>668.37162951043751</v>
      </c>
      <c r="D239" s="57">
        <f t="shared" si="125"/>
        <v>108.10479402956702</v>
      </c>
      <c r="E239" s="58">
        <f t="shared" si="111"/>
        <v>776.47642354000459</v>
      </c>
      <c r="F239" s="56">
        <f t="shared" si="126"/>
        <v>131243.1792739146</v>
      </c>
      <c r="G239" s="57">
        <f t="shared" si="127"/>
        <v>691.71623143127522</v>
      </c>
      <c r="H239" s="57">
        <f t="shared" si="128"/>
        <v>485.59976331348406</v>
      </c>
      <c r="I239" s="58">
        <f t="shared" si="112"/>
        <v>1177.3159947447593</v>
      </c>
      <c r="J239" s="56">
        <f t="shared" si="129"/>
        <v>0</v>
      </c>
      <c r="K239" s="57">
        <f t="shared" si="130"/>
        <v>0</v>
      </c>
      <c r="L239" s="57">
        <f t="shared" si="131"/>
        <v>0</v>
      </c>
      <c r="M239" s="58">
        <f t="shared" si="113"/>
        <v>0</v>
      </c>
      <c r="N239" s="56">
        <f t="shared" si="132"/>
        <v>0</v>
      </c>
      <c r="O239" s="57">
        <f t="shared" si="133"/>
        <v>0</v>
      </c>
      <c r="P239" s="57">
        <f t="shared" si="134"/>
        <v>0</v>
      </c>
      <c r="Q239" s="58">
        <f t="shared" si="114"/>
        <v>0</v>
      </c>
      <c r="R239" s="84">
        <f t="shared" si="135"/>
        <v>44783.52202493087</v>
      </c>
      <c r="S239" s="85">
        <f t="shared" si="136"/>
        <v>1804.32594546362</v>
      </c>
      <c r="T239" s="86">
        <f t="shared" si="115"/>
        <v>130.24540988917394</v>
      </c>
      <c r="U239" s="87">
        <f t="shared" si="137"/>
        <v>1934.5713553527939</v>
      </c>
      <c r="V239" s="84">
        <f t="shared" si="138"/>
        <v>0</v>
      </c>
      <c r="W239" s="85">
        <f t="shared" si="139"/>
        <v>0</v>
      </c>
      <c r="X239" s="86">
        <f t="shared" si="116"/>
        <v>0</v>
      </c>
      <c r="Y239" s="87">
        <f t="shared" si="140"/>
        <v>0</v>
      </c>
      <c r="Z239" s="101">
        <f t="shared" si="141"/>
        <v>0</v>
      </c>
      <c r="AA239" s="85">
        <f t="shared" si="142"/>
        <v>0</v>
      </c>
      <c r="AB239" s="86">
        <f t="shared" si="117"/>
        <v>0</v>
      </c>
      <c r="AC239" s="87">
        <f t="shared" si="143"/>
        <v>0</v>
      </c>
      <c r="AD239" s="132">
        <f t="shared" si="146"/>
        <v>0</v>
      </c>
      <c r="AE239" s="132">
        <f t="shared" si="118"/>
        <v>0</v>
      </c>
      <c r="AF239" s="132">
        <f t="shared" si="144"/>
        <v>0</v>
      </c>
      <c r="AG239" s="133">
        <f t="shared" si="119"/>
        <v>0</v>
      </c>
      <c r="AH239" s="124">
        <f t="shared" si="145"/>
        <v>0</v>
      </c>
      <c r="AI239" s="125">
        <f t="shared" si="120"/>
        <v>0</v>
      </c>
      <c r="AJ239" s="125">
        <v>0</v>
      </c>
      <c r="AK239" s="126">
        <f t="shared" si="121"/>
        <v>0</v>
      </c>
      <c r="AL239" s="22">
        <f t="shared" si="122"/>
        <v>279807.30356722983</v>
      </c>
      <c r="AM239" s="22">
        <f t="shared" si="122"/>
        <v>3164.4138064053327</v>
      </c>
      <c r="AN239" s="22">
        <f t="shared" si="122"/>
        <v>723.94996723222505</v>
      </c>
      <c r="AO239" s="23">
        <f t="shared" si="122"/>
        <v>3888.3637736375576</v>
      </c>
    </row>
    <row r="240" spans="1:41" x14ac:dyDescent="0.25">
      <c r="A240" s="7">
        <v>218</v>
      </c>
      <c r="B240" s="56">
        <f t="shared" si="123"/>
        <v>103112.23063887389</v>
      </c>
      <c r="C240" s="57">
        <f t="shared" si="124"/>
        <v>669.06784995784426</v>
      </c>
      <c r="D240" s="57">
        <f t="shared" si="125"/>
        <v>107.4085735821603</v>
      </c>
      <c r="E240" s="58">
        <f t="shared" si="111"/>
        <v>776.47642354000459</v>
      </c>
      <c r="F240" s="56">
        <f t="shared" si="126"/>
        <v>130551.46304248333</v>
      </c>
      <c r="G240" s="57">
        <f t="shared" si="127"/>
        <v>694.275581487571</v>
      </c>
      <c r="H240" s="57">
        <f t="shared" si="128"/>
        <v>483.04041325718833</v>
      </c>
      <c r="I240" s="58">
        <f t="shared" si="112"/>
        <v>1177.3159947447593</v>
      </c>
      <c r="J240" s="56">
        <f t="shared" si="129"/>
        <v>0</v>
      </c>
      <c r="K240" s="57">
        <f t="shared" si="130"/>
        <v>0</v>
      </c>
      <c r="L240" s="57">
        <f t="shared" si="131"/>
        <v>0</v>
      </c>
      <c r="M240" s="58">
        <f t="shared" si="113"/>
        <v>0</v>
      </c>
      <c r="N240" s="56">
        <f t="shared" si="132"/>
        <v>0</v>
      </c>
      <c r="O240" s="57">
        <f t="shared" si="133"/>
        <v>0</v>
      </c>
      <c r="P240" s="57">
        <f t="shared" si="134"/>
        <v>0</v>
      </c>
      <c r="Q240" s="58">
        <f t="shared" si="114"/>
        <v>0</v>
      </c>
      <c r="R240" s="84">
        <f t="shared" si="135"/>
        <v>43050.828072933029</v>
      </c>
      <c r="S240" s="85">
        <f t="shared" si="136"/>
        <v>1812.5894826329352</v>
      </c>
      <c r="T240" s="86">
        <f t="shared" si="115"/>
        <v>125.20615831211357</v>
      </c>
      <c r="U240" s="87">
        <f t="shared" si="137"/>
        <v>1937.7956409450487</v>
      </c>
      <c r="V240" s="84">
        <f t="shared" si="138"/>
        <v>0</v>
      </c>
      <c r="W240" s="85">
        <f t="shared" si="139"/>
        <v>0</v>
      </c>
      <c r="X240" s="86">
        <f t="shared" si="116"/>
        <v>0</v>
      </c>
      <c r="Y240" s="87">
        <f t="shared" si="140"/>
        <v>0</v>
      </c>
      <c r="Z240" s="101">
        <f t="shared" si="141"/>
        <v>0</v>
      </c>
      <c r="AA240" s="85">
        <f t="shared" si="142"/>
        <v>0</v>
      </c>
      <c r="AB240" s="86">
        <f t="shared" si="117"/>
        <v>0</v>
      </c>
      <c r="AC240" s="87">
        <f t="shared" si="143"/>
        <v>0</v>
      </c>
      <c r="AD240" s="132">
        <f t="shared" si="146"/>
        <v>0</v>
      </c>
      <c r="AE240" s="132">
        <f t="shared" si="118"/>
        <v>0</v>
      </c>
      <c r="AF240" s="132">
        <f t="shared" si="144"/>
        <v>0</v>
      </c>
      <c r="AG240" s="133">
        <f t="shared" si="119"/>
        <v>0</v>
      </c>
      <c r="AH240" s="124">
        <f t="shared" si="145"/>
        <v>0</v>
      </c>
      <c r="AI240" s="125">
        <f t="shared" si="120"/>
        <v>0</v>
      </c>
      <c r="AJ240" s="125">
        <v>0</v>
      </c>
      <c r="AK240" s="126">
        <f t="shared" si="121"/>
        <v>0</v>
      </c>
      <c r="AL240" s="22">
        <f t="shared" si="122"/>
        <v>276714.52175429027</v>
      </c>
      <c r="AM240" s="22">
        <f t="shared" si="122"/>
        <v>3175.9329140783502</v>
      </c>
      <c r="AN240" s="22">
        <f t="shared" si="122"/>
        <v>715.65514515146219</v>
      </c>
      <c r="AO240" s="23">
        <f t="shared" si="122"/>
        <v>3891.5880592298126</v>
      </c>
    </row>
    <row r="241" spans="1:41" x14ac:dyDescent="0.25">
      <c r="A241" s="7">
        <v>219</v>
      </c>
      <c r="B241" s="56">
        <f t="shared" si="123"/>
        <v>102443.16278891604</v>
      </c>
      <c r="C241" s="57">
        <f t="shared" si="124"/>
        <v>669.76479563488374</v>
      </c>
      <c r="D241" s="57">
        <f t="shared" si="125"/>
        <v>106.71162790512088</v>
      </c>
      <c r="E241" s="58">
        <f t="shared" si="111"/>
        <v>776.47642354000459</v>
      </c>
      <c r="F241" s="56">
        <f t="shared" si="126"/>
        <v>129857.18746099576</v>
      </c>
      <c r="G241" s="57">
        <f t="shared" si="127"/>
        <v>696.84440113907499</v>
      </c>
      <c r="H241" s="57">
        <f t="shared" si="128"/>
        <v>480.47159360568435</v>
      </c>
      <c r="I241" s="58">
        <f t="shared" si="112"/>
        <v>1177.3159947447593</v>
      </c>
      <c r="J241" s="56">
        <f t="shared" si="129"/>
        <v>0</v>
      </c>
      <c r="K241" s="57">
        <f t="shared" si="130"/>
        <v>0</v>
      </c>
      <c r="L241" s="57">
        <f t="shared" si="131"/>
        <v>0</v>
      </c>
      <c r="M241" s="58">
        <f t="shared" si="113"/>
        <v>0</v>
      </c>
      <c r="N241" s="56">
        <f t="shared" si="132"/>
        <v>0</v>
      </c>
      <c r="O241" s="57">
        <f t="shared" si="133"/>
        <v>0</v>
      </c>
      <c r="P241" s="57">
        <f t="shared" si="134"/>
        <v>0</v>
      </c>
      <c r="Q241" s="58">
        <f t="shared" si="114"/>
        <v>0</v>
      </c>
      <c r="R241" s="84">
        <f t="shared" si="135"/>
        <v>41306.96898795059</v>
      </c>
      <c r="S241" s="85">
        <f t="shared" si="136"/>
        <v>1820.890865540001</v>
      </c>
      <c r="T241" s="86">
        <f t="shared" si="115"/>
        <v>120.13443480662298</v>
      </c>
      <c r="U241" s="87">
        <f t="shared" si="137"/>
        <v>1941.0253003466239</v>
      </c>
      <c r="V241" s="84">
        <f t="shared" si="138"/>
        <v>0</v>
      </c>
      <c r="W241" s="85">
        <f t="shared" si="139"/>
        <v>0</v>
      </c>
      <c r="X241" s="86">
        <f t="shared" si="116"/>
        <v>0</v>
      </c>
      <c r="Y241" s="87">
        <f t="shared" si="140"/>
        <v>0</v>
      </c>
      <c r="Z241" s="101">
        <f t="shared" si="141"/>
        <v>0</v>
      </c>
      <c r="AA241" s="85">
        <f t="shared" si="142"/>
        <v>0</v>
      </c>
      <c r="AB241" s="86">
        <f t="shared" si="117"/>
        <v>0</v>
      </c>
      <c r="AC241" s="87">
        <f t="shared" si="143"/>
        <v>0</v>
      </c>
      <c r="AD241" s="132">
        <f t="shared" si="146"/>
        <v>0</v>
      </c>
      <c r="AE241" s="132">
        <f t="shared" si="118"/>
        <v>0</v>
      </c>
      <c r="AF241" s="132">
        <f t="shared" si="144"/>
        <v>0</v>
      </c>
      <c r="AG241" s="133">
        <f t="shared" si="119"/>
        <v>0</v>
      </c>
      <c r="AH241" s="124">
        <f t="shared" si="145"/>
        <v>0</v>
      </c>
      <c r="AI241" s="125">
        <f t="shared" si="120"/>
        <v>0</v>
      </c>
      <c r="AJ241" s="125">
        <v>0</v>
      </c>
      <c r="AK241" s="126">
        <f t="shared" si="121"/>
        <v>0</v>
      </c>
      <c r="AL241" s="22">
        <f t="shared" si="122"/>
        <v>273607.31923786236</v>
      </c>
      <c r="AM241" s="22">
        <f t="shared" si="122"/>
        <v>3187.5000623139595</v>
      </c>
      <c r="AN241" s="22">
        <f t="shared" si="122"/>
        <v>707.31765631742815</v>
      </c>
      <c r="AO241" s="23">
        <f t="shared" si="122"/>
        <v>3894.8177186313878</v>
      </c>
    </row>
    <row r="242" spans="1:41" x14ac:dyDescent="0.25">
      <c r="A242" s="7">
        <v>220</v>
      </c>
      <c r="B242" s="56">
        <f t="shared" si="123"/>
        <v>101773.39799328116</v>
      </c>
      <c r="C242" s="57">
        <f t="shared" si="124"/>
        <v>670.4624672970034</v>
      </c>
      <c r="D242" s="57">
        <f t="shared" si="125"/>
        <v>106.0139562430012</v>
      </c>
      <c r="E242" s="58">
        <f t="shared" si="111"/>
        <v>776.47642354000459</v>
      </c>
      <c r="F242" s="56">
        <f t="shared" si="126"/>
        <v>129160.34305985668</v>
      </c>
      <c r="G242" s="57">
        <f t="shared" si="127"/>
        <v>699.42272542328965</v>
      </c>
      <c r="H242" s="57">
        <f t="shared" si="128"/>
        <v>477.89326932146975</v>
      </c>
      <c r="I242" s="58">
        <f t="shared" si="112"/>
        <v>1177.3159947447593</v>
      </c>
      <c r="J242" s="56">
        <f t="shared" si="129"/>
        <v>0</v>
      </c>
      <c r="K242" s="57">
        <f t="shared" si="130"/>
        <v>0</v>
      </c>
      <c r="L242" s="57">
        <f t="shared" si="131"/>
        <v>0</v>
      </c>
      <c r="M242" s="58">
        <f t="shared" si="113"/>
        <v>0</v>
      </c>
      <c r="N242" s="56">
        <f t="shared" si="132"/>
        <v>0</v>
      </c>
      <c r="O242" s="57">
        <f t="shared" si="133"/>
        <v>0</v>
      </c>
      <c r="P242" s="57">
        <f t="shared" si="134"/>
        <v>0</v>
      </c>
      <c r="Q242" s="58">
        <f t="shared" si="114"/>
        <v>0</v>
      </c>
      <c r="R242" s="84">
        <f t="shared" si="135"/>
        <v>39551.888252614604</v>
      </c>
      <c r="S242" s="85">
        <f t="shared" si="136"/>
        <v>1829.2302675125143</v>
      </c>
      <c r="T242" s="86">
        <f t="shared" si="115"/>
        <v>115.03007500135415</v>
      </c>
      <c r="U242" s="87">
        <f t="shared" si="137"/>
        <v>1944.2603425138684</v>
      </c>
      <c r="V242" s="84">
        <f t="shared" si="138"/>
        <v>0</v>
      </c>
      <c r="W242" s="85">
        <f t="shared" si="139"/>
        <v>0</v>
      </c>
      <c r="X242" s="86">
        <f t="shared" si="116"/>
        <v>0</v>
      </c>
      <c r="Y242" s="87">
        <f t="shared" si="140"/>
        <v>0</v>
      </c>
      <c r="Z242" s="101">
        <f t="shared" si="141"/>
        <v>0</v>
      </c>
      <c r="AA242" s="85">
        <f t="shared" si="142"/>
        <v>0</v>
      </c>
      <c r="AB242" s="86">
        <f t="shared" si="117"/>
        <v>0</v>
      </c>
      <c r="AC242" s="87">
        <f t="shared" si="143"/>
        <v>0</v>
      </c>
      <c r="AD242" s="132">
        <f t="shared" si="146"/>
        <v>0</v>
      </c>
      <c r="AE242" s="132">
        <f t="shared" si="118"/>
        <v>0</v>
      </c>
      <c r="AF242" s="132">
        <f t="shared" si="144"/>
        <v>0</v>
      </c>
      <c r="AG242" s="133">
        <f t="shared" si="119"/>
        <v>0</v>
      </c>
      <c r="AH242" s="124">
        <f t="shared" si="145"/>
        <v>0</v>
      </c>
      <c r="AI242" s="125">
        <f t="shared" si="120"/>
        <v>0</v>
      </c>
      <c r="AJ242" s="125">
        <v>0</v>
      </c>
      <c r="AK242" s="126">
        <f t="shared" si="121"/>
        <v>0</v>
      </c>
      <c r="AL242" s="22">
        <f t="shared" si="122"/>
        <v>270485.62930575246</v>
      </c>
      <c r="AM242" s="22">
        <f t="shared" si="122"/>
        <v>3199.1154602328074</v>
      </c>
      <c r="AN242" s="22">
        <f t="shared" si="122"/>
        <v>698.93730056582513</v>
      </c>
      <c r="AO242" s="23">
        <f t="shared" si="122"/>
        <v>3898.0527607986323</v>
      </c>
    </row>
    <row r="243" spans="1:41" x14ac:dyDescent="0.25">
      <c r="A243" s="7">
        <v>221</v>
      </c>
      <c r="B243" s="56">
        <f t="shared" si="123"/>
        <v>101102.93552598415</v>
      </c>
      <c r="C243" s="57">
        <f t="shared" si="124"/>
        <v>671.16086570043774</v>
      </c>
      <c r="D243" s="57">
        <f t="shared" si="125"/>
        <v>105.31555783956682</v>
      </c>
      <c r="E243" s="58">
        <f t="shared" si="111"/>
        <v>776.47642354000459</v>
      </c>
      <c r="F243" s="56">
        <f t="shared" si="126"/>
        <v>128460.92033443339</v>
      </c>
      <c r="G243" s="57">
        <f t="shared" si="127"/>
        <v>702.01058950735569</v>
      </c>
      <c r="H243" s="57">
        <f t="shared" si="128"/>
        <v>475.30540523740359</v>
      </c>
      <c r="I243" s="58">
        <f t="shared" si="112"/>
        <v>1177.3159947447593</v>
      </c>
      <c r="J243" s="56">
        <f t="shared" si="129"/>
        <v>0</v>
      </c>
      <c r="K243" s="57">
        <f t="shared" si="130"/>
        <v>0</v>
      </c>
      <c r="L243" s="57">
        <f t="shared" si="131"/>
        <v>0</v>
      </c>
      <c r="M243" s="58">
        <f t="shared" si="113"/>
        <v>0</v>
      </c>
      <c r="N243" s="56">
        <f t="shared" si="132"/>
        <v>0</v>
      </c>
      <c r="O243" s="57">
        <f t="shared" si="133"/>
        <v>0</v>
      </c>
      <c r="P243" s="57">
        <f t="shared" si="134"/>
        <v>0</v>
      </c>
      <c r="Q243" s="58">
        <f t="shared" si="114"/>
        <v>0</v>
      </c>
      <c r="R243" s="84">
        <f t="shared" si="135"/>
        <v>37785.529081743924</v>
      </c>
      <c r="S243" s="85">
        <f t="shared" si="136"/>
        <v>1837.6078626719864</v>
      </c>
      <c r="T243" s="86">
        <f t="shared" si="115"/>
        <v>109.89291374607191</v>
      </c>
      <c r="U243" s="87">
        <f t="shared" si="137"/>
        <v>1947.5007764180582</v>
      </c>
      <c r="V243" s="84">
        <f t="shared" si="138"/>
        <v>0</v>
      </c>
      <c r="W243" s="85">
        <f t="shared" si="139"/>
        <v>0</v>
      </c>
      <c r="X243" s="86">
        <f t="shared" si="116"/>
        <v>0</v>
      </c>
      <c r="Y243" s="87">
        <f t="shared" si="140"/>
        <v>0</v>
      </c>
      <c r="Z243" s="101">
        <f t="shared" si="141"/>
        <v>0</v>
      </c>
      <c r="AA243" s="85">
        <f t="shared" si="142"/>
        <v>0</v>
      </c>
      <c r="AB243" s="86">
        <f t="shared" si="117"/>
        <v>0</v>
      </c>
      <c r="AC243" s="87">
        <f t="shared" si="143"/>
        <v>0</v>
      </c>
      <c r="AD243" s="132">
        <f t="shared" si="146"/>
        <v>0</v>
      </c>
      <c r="AE243" s="132">
        <f t="shared" si="118"/>
        <v>0</v>
      </c>
      <c r="AF243" s="132">
        <f t="shared" si="144"/>
        <v>0</v>
      </c>
      <c r="AG243" s="133">
        <f t="shared" si="119"/>
        <v>0</v>
      </c>
      <c r="AH243" s="124">
        <f t="shared" si="145"/>
        <v>0</v>
      </c>
      <c r="AI243" s="125">
        <f t="shared" si="120"/>
        <v>0</v>
      </c>
      <c r="AJ243" s="125">
        <v>0</v>
      </c>
      <c r="AK243" s="126">
        <f t="shared" si="121"/>
        <v>0</v>
      </c>
      <c r="AL243" s="22">
        <f t="shared" si="122"/>
        <v>267349.38494216144</v>
      </c>
      <c r="AM243" s="22">
        <f t="shared" si="122"/>
        <v>3210.7793178797797</v>
      </c>
      <c r="AN243" s="22">
        <f t="shared" si="122"/>
        <v>690.51387682304232</v>
      </c>
      <c r="AO243" s="23">
        <f t="shared" si="122"/>
        <v>3901.2931947028219</v>
      </c>
    </row>
    <row r="244" spans="1:41" x14ac:dyDescent="0.25">
      <c r="A244" s="7">
        <v>222</v>
      </c>
      <c r="B244" s="56">
        <f t="shared" si="123"/>
        <v>100431.77466028371</v>
      </c>
      <c r="C244" s="57">
        <f t="shared" si="124"/>
        <v>671.85999160220899</v>
      </c>
      <c r="D244" s="57">
        <f t="shared" si="125"/>
        <v>104.61643193779554</v>
      </c>
      <c r="E244" s="58">
        <f t="shared" si="111"/>
        <v>776.47642354000459</v>
      </c>
      <c r="F244" s="56">
        <f t="shared" si="126"/>
        <v>127758.90974492604</v>
      </c>
      <c r="G244" s="57">
        <f t="shared" si="127"/>
        <v>704.60802868853295</v>
      </c>
      <c r="H244" s="57">
        <f t="shared" si="128"/>
        <v>472.70796605622638</v>
      </c>
      <c r="I244" s="58">
        <f t="shared" si="112"/>
        <v>1177.3159947447593</v>
      </c>
      <c r="J244" s="56">
        <f t="shared" si="129"/>
        <v>0</v>
      </c>
      <c r="K244" s="57">
        <f t="shared" si="130"/>
        <v>0</v>
      </c>
      <c r="L244" s="57">
        <f t="shared" si="131"/>
        <v>0</v>
      </c>
      <c r="M244" s="58">
        <f t="shared" si="113"/>
        <v>0</v>
      </c>
      <c r="N244" s="56">
        <f t="shared" si="132"/>
        <v>0</v>
      </c>
      <c r="O244" s="57">
        <f t="shared" si="133"/>
        <v>0</v>
      </c>
      <c r="P244" s="57">
        <f t="shared" si="134"/>
        <v>0</v>
      </c>
      <c r="Q244" s="58">
        <f t="shared" si="114"/>
        <v>0</v>
      </c>
      <c r="R244" s="84">
        <f t="shared" si="135"/>
        <v>36007.834421103726</v>
      </c>
      <c r="S244" s="85">
        <f t="shared" si="136"/>
        <v>1846.0238259373784</v>
      </c>
      <c r="T244" s="86">
        <f t="shared" si="115"/>
        <v>104.72278510804334</v>
      </c>
      <c r="U244" s="87">
        <f t="shared" si="137"/>
        <v>1950.7466110454218</v>
      </c>
      <c r="V244" s="84">
        <f t="shared" si="138"/>
        <v>0</v>
      </c>
      <c r="W244" s="85">
        <f t="shared" si="139"/>
        <v>0</v>
      </c>
      <c r="X244" s="86">
        <f t="shared" si="116"/>
        <v>0</v>
      </c>
      <c r="Y244" s="87">
        <f t="shared" si="140"/>
        <v>0</v>
      </c>
      <c r="Z244" s="101">
        <f t="shared" si="141"/>
        <v>0</v>
      </c>
      <c r="AA244" s="85">
        <f t="shared" si="142"/>
        <v>0</v>
      </c>
      <c r="AB244" s="86">
        <f t="shared" si="117"/>
        <v>0</v>
      </c>
      <c r="AC244" s="87">
        <f t="shared" si="143"/>
        <v>0</v>
      </c>
      <c r="AD244" s="132">
        <f t="shared" si="146"/>
        <v>0</v>
      </c>
      <c r="AE244" s="132">
        <f t="shared" si="118"/>
        <v>0</v>
      </c>
      <c r="AF244" s="132">
        <f t="shared" si="144"/>
        <v>0</v>
      </c>
      <c r="AG244" s="133">
        <f t="shared" si="119"/>
        <v>0</v>
      </c>
      <c r="AH244" s="124">
        <f t="shared" si="145"/>
        <v>0</v>
      </c>
      <c r="AI244" s="125">
        <f t="shared" si="120"/>
        <v>0</v>
      </c>
      <c r="AJ244" s="125">
        <v>0</v>
      </c>
      <c r="AK244" s="126">
        <f t="shared" si="121"/>
        <v>0</v>
      </c>
      <c r="AL244" s="22">
        <f t="shared" si="122"/>
        <v>264198.51882631349</v>
      </c>
      <c r="AM244" s="22">
        <f t="shared" si="122"/>
        <v>3222.4918462281203</v>
      </c>
      <c r="AN244" s="22">
        <f t="shared" si="122"/>
        <v>682.04718310206522</v>
      </c>
      <c r="AO244" s="23">
        <f t="shared" si="122"/>
        <v>3904.5390293301857</v>
      </c>
    </row>
    <row r="245" spans="1:41" x14ac:dyDescent="0.25">
      <c r="A245" s="7">
        <v>223</v>
      </c>
      <c r="B245" s="56">
        <f t="shared" si="123"/>
        <v>99759.914668681507</v>
      </c>
      <c r="C245" s="57">
        <f t="shared" si="124"/>
        <v>672.55984576012804</v>
      </c>
      <c r="D245" s="57">
        <f t="shared" si="125"/>
        <v>103.91657777987656</v>
      </c>
      <c r="E245" s="58">
        <f t="shared" si="111"/>
        <v>776.47642354000459</v>
      </c>
      <c r="F245" s="56">
        <f t="shared" si="126"/>
        <v>127054.30171623752</v>
      </c>
      <c r="G245" s="57">
        <f t="shared" si="127"/>
        <v>707.21507839468052</v>
      </c>
      <c r="H245" s="57">
        <f t="shared" si="128"/>
        <v>470.10091635007882</v>
      </c>
      <c r="I245" s="58">
        <f t="shared" si="112"/>
        <v>1177.3159947447593</v>
      </c>
      <c r="J245" s="56">
        <f t="shared" si="129"/>
        <v>0</v>
      </c>
      <c r="K245" s="57">
        <f t="shared" si="130"/>
        <v>0</v>
      </c>
      <c r="L245" s="57">
        <f t="shared" si="131"/>
        <v>0</v>
      </c>
      <c r="M245" s="58">
        <f t="shared" si="113"/>
        <v>0</v>
      </c>
      <c r="N245" s="56">
        <f t="shared" si="132"/>
        <v>0</v>
      </c>
      <c r="O245" s="57">
        <f t="shared" si="133"/>
        <v>0</v>
      </c>
      <c r="P245" s="57">
        <f t="shared" si="134"/>
        <v>0</v>
      </c>
      <c r="Q245" s="58">
        <f t="shared" si="114"/>
        <v>0</v>
      </c>
      <c r="R245" s="84">
        <f t="shared" si="135"/>
        <v>34218.746946158288</v>
      </c>
      <c r="S245" s="85">
        <f t="shared" si="136"/>
        <v>1854.4783330287537</v>
      </c>
      <c r="T245" s="86">
        <f t="shared" si="115"/>
        <v>99.519522368410364</v>
      </c>
      <c r="U245" s="87">
        <f t="shared" si="137"/>
        <v>1953.9978553971641</v>
      </c>
      <c r="V245" s="84">
        <f t="shared" si="138"/>
        <v>0</v>
      </c>
      <c r="W245" s="85">
        <f t="shared" si="139"/>
        <v>0</v>
      </c>
      <c r="X245" s="86">
        <f t="shared" si="116"/>
        <v>0</v>
      </c>
      <c r="Y245" s="87">
        <f t="shared" si="140"/>
        <v>0</v>
      </c>
      <c r="Z245" s="101">
        <f t="shared" si="141"/>
        <v>0</v>
      </c>
      <c r="AA245" s="85">
        <f t="shared" si="142"/>
        <v>0</v>
      </c>
      <c r="AB245" s="86">
        <f t="shared" si="117"/>
        <v>0</v>
      </c>
      <c r="AC245" s="87">
        <f t="shared" si="143"/>
        <v>0</v>
      </c>
      <c r="AD245" s="132">
        <f t="shared" si="146"/>
        <v>0</v>
      </c>
      <c r="AE245" s="132">
        <f t="shared" si="118"/>
        <v>0</v>
      </c>
      <c r="AF245" s="132">
        <f t="shared" si="144"/>
        <v>0</v>
      </c>
      <c r="AG245" s="133">
        <f t="shared" si="119"/>
        <v>0</v>
      </c>
      <c r="AH245" s="124">
        <f t="shared" si="145"/>
        <v>0</v>
      </c>
      <c r="AI245" s="125">
        <f t="shared" si="120"/>
        <v>0</v>
      </c>
      <c r="AJ245" s="125">
        <v>0</v>
      </c>
      <c r="AK245" s="126">
        <f t="shared" si="121"/>
        <v>0</v>
      </c>
      <c r="AL245" s="22">
        <f t="shared" si="122"/>
        <v>261032.96333107731</v>
      </c>
      <c r="AM245" s="22">
        <f t="shared" si="122"/>
        <v>3234.2532571835623</v>
      </c>
      <c r="AN245" s="22">
        <f t="shared" si="122"/>
        <v>673.53701649836569</v>
      </c>
      <c r="AO245" s="23">
        <f t="shared" si="122"/>
        <v>3907.7902736819278</v>
      </c>
    </row>
    <row r="246" spans="1:41" x14ac:dyDescent="0.25">
      <c r="A246" s="7">
        <v>224</v>
      </c>
      <c r="B246" s="56">
        <f t="shared" si="123"/>
        <v>99087.354822921377</v>
      </c>
      <c r="C246" s="57">
        <f t="shared" si="124"/>
        <v>673.26042893279487</v>
      </c>
      <c r="D246" s="57">
        <f t="shared" si="125"/>
        <v>103.21599460720977</v>
      </c>
      <c r="E246" s="58">
        <f t="shared" si="111"/>
        <v>776.47642354000459</v>
      </c>
      <c r="F246" s="56">
        <f t="shared" si="126"/>
        <v>126347.08663784283</v>
      </c>
      <c r="G246" s="57">
        <f t="shared" si="127"/>
        <v>709.83177418474088</v>
      </c>
      <c r="H246" s="57">
        <f t="shared" si="128"/>
        <v>467.48422056001851</v>
      </c>
      <c r="I246" s="58">
        <f t="shared" si="112"/>
        <v>1177.3159947447593</v>
      </c>
      <c r="J246" s="56">
        <f t="shared" si="129"/>
        <v>0</v>
      </c>
      <c r="K246" s="57">
        <f t="shared" si="130"/>
        <v>0</v>
      </c>
      <c r="L246" s="57">
        <f t="shared" si="131"/>
        <v>0</v>
      </c>
      <c r="M246" s="58">
        <f t="shared" si="113"/>
        <v>0</v>
      </c>
      <c r="N246" s="56">
        <f t="shared" si="132"/>
        <v>0</v>
      </c>
      <c r="O246" s="57">
        <f t="shared" si="133"/>
        <v>0</v>
      </c>
      <c r="P246" s="57">
        <f t="shared" si="134"/>
        <v>0</v>
      </c>
      <c r="Q246" s="58">
        <f t="shared" si="114"/>
        <v>0</v>
      </c>
      <c r="R246" s="84">
        <f t="shared" si="135"/>
        <v>32418.209060818084</v>
      </c>
      <c r="S246" s="85">
        <f t="shared" si="136"/>
        <v>1862.9715604709468</v>
      </c>
      <c r="T246" s="86">
        <f t="shared" si="115"/>
        <v>94.282958018545941</v>
      </c>
      <c r="U246" s="87">
        <f t="shared" si="137"/>
        <v>1957.2545184894927</v>
      </c>
      <c r="V246" s="84">
        <f t="shared" si="138"/>
        <v>0</v>
      </c>
      <c r="W246" s="85">
        <f t="shared" si="139"/>
        <v>0</v>
      </c>
      <c r="X246" s="86">
        <f t="shared" si="116"/>
        <v>0</v>
      </c>
      <c r="Y246" s="87">
        <f t="shared" si="140"/>
        <v>0</v>
      </c>
      <c r="Z246" s="101">
        <f t="shared" si="141"/>
        <v>0</v>
      </c>
      <c r="AA246" s="85">
        <f t="shared" si="142"/>
        <v>0</v>
      </c>
      <c r="AB246" s="86">
        <f t="shared" si="117"/>
        <v>0</v>
      </c>
      <c r="AC246" s="87">
        <f t="shared" si="143"/>
        <v>0</v>
      </c>
      <c r="AD246" s="132">
        <f t="shared" si="146"/>
        <v>0</v>
      </c>
      <c r="AE246" s="132">
        <f t="shared" si="118"/>
        <v>0</v>
      </c>
      <c r="AF246" s="132">
        <f t="shared" si="144"/>
        <v>0</v>
      </c>
      <c r="AG246" s="133">
        <f t="shared" si="119"/>
        <v>0</v>
      </c>
      <c r="AH246" s="124">
        <f t="shared" si="145"/>
        <v>0</v>
      </c>
      <c r="AI246" s="125">
        <f t="shared" si="120"/>
        <v>0</v>
      </c>
      <c r="AJ246" s="125">
        <v>0</v>
      </c>
      <c r="AK246" s="126">
        <f t="shared" si="121"/>
        <v>0</v>
      </c>
      <c r="AL246" s="22">
        <f t="shared" si="122"/>
        <v>257852.65052158228</v>
      </c>
      <c r="AM246" s="22">
        <f t="shared" si="122"/>
        <v>3246.0637635884823</v>
      </c>
      <c r="AN246" s="22">
        <f t="shared" si="122"/>
        <v>664.98317318577426</v>
      </c>
      <c r="AO246" s="23">
        <f t="shared" si="122"/>
        <v>3911.0469367742567</v>
      </c>
    </row>
    <row r="247" spans="1:41" x14ac:dyDescent="0.25">
      <c r="A247" s="7">
        <v>225</v>
      </c>
      <c r="B247" s="56">
        <f t="shared" si="123"/>
        <v>98414.094393988576</v>
      </c>
      <c r="C247" s="57">
        <f t="shared" si="124"/>
        <v>673.9617418795998</v>
      </c>
      <c r="D247" s="57">
        <f t="shared" si="125"/>
        <v>102.51468166040476</v>
      </c>
      <c r="E247" s="58">
        <f t="shared" si="111"/>
        <v>776.47642354000459</v>
      </c>
      <c r="F247" s="56">
        <f t="shared" si="126"/>
        <v>125637.25486365809</v>
      </c>
      <c r="G247" s="57">
        <f t="shared" si="127"/>
        <v>712.45815174922438</v>
      </c>
      <c r="H247" s="57">
        <f t="shared" si="128"/>
        <v>464.85784299553495</v>
      </c>
      <c r="I247" s="58">
        <f t="shared" si="112"/>
        <v>1177.3159947447593</v>
      </c>
      <c r="J247" s="56">
        <f t="shared" si="129"/>
        <v>0</v>
      </c>
      <c r="K247" s="57">
        <f t="shared" si="130"/>
        <v>0</v>
      </c>
      <c r="L247" s="57">
        <f t="shared" si="131"/>
        <v>0</v>
      </c>
      <c r="M247" s="58">
        <f t="shared" si="113"/>
        <v>0</v>
      </c>
      <c r="N247" s="56">
        <f t="shared" si="132"/>
        <v>0</v>
      </c>
      <c r="O247" s="57">
        <f t="shared" si="133"/>
        <v>0</v>
      </c>
      <c r="P247" s="57">
        <f t="shared" si="134"/>
        <v>0</v>
      </c>
      <c r="Q247" s="58">
        <f t="shared" si="114"/>
        <v>0</v>
      </c>
      <c r="R247" s="84">
        <f t="shared" si="135"/>
        <v>30606.162896181053</v>
      </c>
      <c r="S247" s="85">
        <f t="shared" si="136"/>
        <v>1871.5036855972487</v>
      </c>
      <c r="T247" s="86">
        <f t="shared" si="115"/>
        <v>89.012923756393235</v>
      </c>
      <c r="U247" s="87">
        <f t="shared" si="137"/>
        <v>1960.516609353642</v>
      </c>
      <c r="V247" s="84">
        <f t="shared" si="138"/>
        <v>0</v>
      </c>
      <c r="W247" s="85">
        <f t="shared" si="139"/>
        <v>0</v>
      </c>
      <c r="X247" s="86">
        <f t="shared" si="116"/>
        <v>0</v>
      </c>
      <c r="Y247" s="87">
        <f t="shared" si="140"/>
        <v>0</v>
      </c>
      <c r="Z247" s="101">
        <f t="shared" si="141"/>
        <v>0</v>
      </c>
      <c r="AA247" s="85">
        <f t="shared" si="142"/>
        <v>0</v>
      </c>
      <c r="AB247" s="86">
        <f t="shared" si="117"/>
        <v>0</v>
      </c>
      <c r="AC247" s="87">
        <f t="shared" si="143"/>
        <v>0</v>
      </c>
      <c r="AD247" s="132">
        <f t="shared" si="146"/>
        <v>0</v>
      </c>
      <c r="AE247" s="132">
        <f t="shared" si="118"/>
        <v>0</v>
      </c>
      <c r="AF247" s="132">
        <f t="shared" si="144"/>
        <v>0</v>
      </c>
      <c r="AG247" s="133">
        <f t="shared" si="119"/>
        <v>0</v>
      </c>
      <c r="AH247" s="124">
        <f t="shared" si="145"/>
        <v>0</v>
      </c>
      <c r="AI247" s="125">
        <f t="shared" si="120"/>
        <v>0</v>
      </c>
      <c r="AJ247" s="125">
        <v>0</v>
      </c>
      <c r="AK247" s="126">
        <f t="shared" si="121"/>
        <v>0</v>
      </c>
      <c r="AL247" s="22">
        <f t="shared" si="122"/>
        <v>254657.5121538277</v>
      </c>
      <c r="AM247" s="22">
        <f t="shared" si="122"/>
        <v>3257.9235792260729</v>
      </c>
      <c r="AN247" s="22">
        <f t="shared" si="122"/>
        <v>656.38544841233295</v>
      </c>
      <c r="AO247" s="23">
        <f t="shared" si="122"/>
        <v>3914.309027638406</v>
      </c>
    </row>
    <row r="248" spans="1:41" x14ac:dyDescent="0.25">
      <c r="A248" s="7">
        <v>226</v>
      </c>
      <c r="B248" s="56">
        <f t="shared" si="123"/>
        <v>97740.13265210898</v>
      </c>
      <c r="C248" s="57">
        <f t="shared" si="124"/>
        <v>674.66378536072443</v>
      </c>
      <c r="D248" s="57">
        <f t="shared" si="125"/>
        <v>101.81263817928019</v>
      </c>
      <c r="E248" s="58">
        <f t="shared" si="111"/>
        <v>776.47642354000459</v>
      </c>
      <c r="F248" s="56">
        <f t="shared" si="126"/>
        <v>124924.79671190887</v>
      </c>
      <c r="G248" s="57">
        <f t="shared" si="127"/>
        <v>715.09424691069648</v>
      </c>
      <c r="H248" s="57">
        <f t="shared" si="128"/>
        <v>462.22174783406285</v>
      </c>
      <c r="I248" s="58">
        <f t="shared" si="112"/>
        <v>1177.3159947447593</v>
      </c>
      <c r="J248" s="56">
        <f t="shared" si="129"/>
        <v>0</v>
      </c>
      <c r="K248" s="57">
        <f t="shared" si="130"/>
        <v>0</v>
      </c>
      <c r="L248" s="57">
        <f t="shared" si="131"/>
        <v>0</v>
      </c>
      <c r="M248" s="58">
        <f t="shared" si="113"/>
        <v>0</v>
      </c>
      <c r="N248" s="56">
        <f t="shared" si="132"/>
        <v>0</v>
      </c>
      <c r="O248" s="57">
        <f t="shared" si="133"/>
        <v>0</v>
      </c>
      <c r="P248" s="57">
        <f t="shared" si="134"/>
        <v>0</v>
      </c>
      <c r="Q248" s="58">
        <f t="shared" si="114"/>
        <v>0</v>
      </c>
      <c r="R248" s="84">
        <f t="shared" si="135"/>
        <v>28782.55030926811</v>
      </c>
      <c r="S248" s="85">
        <f t="shared" si="136"/>
        <v>1880.07488655311</v>
      </c>
      <c r="T248" s="86">
        <f t="shared" si="115"/>
        <v>83.709250482788093</v>
      </c>
      <c r="U248" s="87">
        <f t="shared" si="137"/>
        <v>1963.7841370358981</v>
      </c>
      <c r="V248" s="84">
        <f t="shared" si="138"/>
        <v>0</v>
      </c>
      <c r="W248" s="85">
        <f t="shared" si="139"/>
        <v>0</v>
      </c>
      <c r="X248" s="86">
        <f t="shared" si="116"/>
        <v>0</v>
      </c>
      <c r="Y248" s="87">
        <f t="shared" si="140"/>
        <v>0</v>
      </c>
      <c r="Z248" s="101">
        <f t="shared" si="141"/>
        <v>0</v>
      </c>
      <c r="AA248" s="85">
        <f t="shared" si="142"/>
        <v>0</v>
      </c>
      <c r="AB248" s="86">
        <f t="shared" si="117"/>
        <v>0</v>
      </c>
      <c r="AC248" s="87">
        <f t="shared" si="143"/>
        <v>0</v>
      </c>
      <c r="AD248" s="132">
        <f t="shared" si="146"/>
        <v>0</v>
      </c>
      <c r="AE248" s="132">
        <f t="shared" si="118"/>
        <v>0</v>
      </c>
      <c r="AF248" s="132">
        <f t="shared" si="144"/>
        <v>0</v>
      </c>
      <c r="AG248" s="133">
        <f t="shared" si="119"/>
        <v>0</v>
      </c>
      <c r="AH248" s="124">
        <f t="shared" si="145"/>
        <v>0</v>
      </c>
      <c r="AI248" s="125">
        <f t="shared" si="120"/>
        <v>0</v>
      </c>
      <c r="AJ248" s="125">
        <v>0</v>
      </c>
      <c r="AK248" s="126">
        <f t="shared" si="121"/>
        <v>0</v>
      </c>
      <c r="AL248" s="22">
        <f t="shared" si="122"/>
        <v>251447.47967328597</v>
      </c>
      <c r="AM248" s="22">
        <f t="shared" si="122"/>
        <v>3269.8329188245307</v>
      </c>
      <c r="AN248" s="22">
        <f t="shared" si="122"/>
        <v>647.7436364961311</v>
      </c>
      <c r="AO248" s="23">
        <f t="shared" si="122"/>
        <v>3917.576555320662</v>
      </c>
    </row>
    <row r="249" spans="1:41" x14ac:dyDescent="0.25">
      <c r="A249" s="7">
        <v>227</v>
      </c>
      <c r="B249" s="56">
        <f t="shared" si="123"/>
        <v>97065.468866748255</v>
      </c>
      <c r="C249" s="57">
        <f t="shared" si="124"/>
        <v>675.36656013714185</v>
      </c>
      <c r="D249" s="57">
        <f t="shared" si="125"/>
        <v>101.10986340286277</v>
      </c>
      <c r="E249" s="58">
        <f t="shared" si="111"/>
        <v>776.47642354000459</v>
      </c>
      <c r="F249" s="56">
        <f t="shared" si="126"/>
        <v>124209.70246499818</v>
      </c>
      <c r="G249" s="57">
        <f t="shared" si="127"/>
        <v>717.74009562426613</v>
      </c>
      <c r="H249" s="57">
        <f t="shared" si="128"/>
        <v>459.57589912049326</v>
      </c>
      <c r="I249" s="58">
        <f t="shared" si="112"/>
        <v>1177.3159947447593</v>
      </c>
      <c r="J249" s="56">
        <f t="shared" si="129"/>
        <v>0</v>
      </c>
      <c r="K249" s="57">
        <f t="shared" si="130"/>
        <v>0</v>
      </c>
      <c r="L249" s="57">
        <f t="shared" si="131"/>
        <v>0</v>
      </c>
      <c r="M249" s="58">
        <f t="shared" si="113"/>
        <v>0</v>
      </c>
      <c r="N249" s="56">
        <f t="shared" si="132"/>
        <v>0</v>
      </c>
      <c r="O249" s="57">
        <f t="shared" si="133"/>
        <v>0</v>
      </c>
      <c r="P249" s="57">
        <f t="shared" si="134"/>
        <v>0</v>
      </c>
      <c r="Q249" s="58">
        <f t="shared" si="114"/>
        <v>0</v>
      </c>
      <c r="R249" s="84">
        <f t="shared" si="135"/>
        <v>26947.31288175286</v>
      </c>
      <c r="S249" s="85">
        <f t="shared" si="136"/>
        <v>1888.6853422998599</v>
      </c>
      <c r="T249" s="86">
        <f t="shared" si="115"/>
        <v>78.371768297764575</v>
      </c>
      <c r="U249" s="87">
        <f t="shared" si="137"/>
        <v>1967.0571105976246</v>
      </c>
      <c r="V249" s="84">
        <f t="shared" si="138"/>
        <v>0</v>
      </c>
      <c r="W249" s="85">
        <f t="shared" si="139"/>
        <v>0</v>
      </c>
      <c r="X249" s="86">
        <f t="shared" si="116"/>
        <v>0</v>
      </c>
      <c r="Y249" s="87">
        <f t="shared" si="140"/>
        <v>0</v>
      </c>
      <c r="Z249" s="101">
        <f t="shared" si="141"/>
        <v>0</v>
      </c>
      <c r="AA249" s="85">
        <f t="shared" si="142"/>
        <v>0</v>
      </c>
      <c r="AB249" s="86">
        <f t="shared" si="117"/>
        <v>0</v>
      </c>
      <c r="AC249" s="87">
        <f t="shared" si="143"/>
        <v>0</v>
      </c>
      <c r="AD249" s="132">
        <f t="shared" si="146"/>
        <v>0</v>
      </c>
      <c r="AE249" s="132">
        <f t="shared" si="118"/>
        <v>0</v>
      </c>
      <c r="AF249" s="132">
        <f t="shared" si="144"/>
        <v>0</v>
      </c>
      <c r="AG249" s="133">
        <f t="shared" si="119"/>
        <v>0</v>
      </c>
      <c r="AH249" s="124">
        <f t="shared" si="145"/>
        <v>0</v>
      </c>
      <c r="AI249" s="125">
        <f t="shared" si="120"/>
        <v>0</v>
      </c>
      <c r="AJ249" s="125">
        <v>0</v>
      </c>
      <c r="AK249" s="126">
        <f t="shared" si="121"/>
        <v>0</v>
      </c>
      <c r="AL249" s="22">
        <f t="shared" si="122"/>
        <v>248222.48421349929</v>
      </c>
      <c r="AM249" s="22">
        <f t="shared" si="122"/>
        <v>3281.7919980612678</v>
      </c>
      <c r="AN249" s="22">
        <f t="shared" si="122"/>
        <v>639.05753082112062</v>
      </c>
      <c r="AO249" s="23">
        <f t="shared" si="122"/>
        <v>3920.8495288823888</v>
      </c>
    </row>
    <row r="250" spans="1:41" x14ac:dyDescent="0.25">
      <c r="A250" s="7">
        <v>228</v>
      </c>
      <c r="B250" s="56">
        <f t="shared" si="123"/>
        <v>96390.102306611108</v>
      </c>
      <c r="C250" s="57">
        <f t="shared" si="124"/>
        <v>676.07006697061797</v>
      </c>
      <c r="D250" s="57">
        <f t="shared" si="125"/>
        <v>100.40635656938657</v>
      </c>
      <c r="E250" s="58">
        <f t="shared" si="111"/>
        <v>776.47642354000459</v>
      </c>
      <c r="F250" s="56">
        <f t="shared" si="126"/>
        <v>123491.96236937391</v>
      </c>
      <c r="G250" s="57">
        <f t="shared" si="127"/>
        <v>720.3957339780759</v>
      </c>
      <c r="H250" s="57">
        <f t="shared" si="128"/>
        <v>456.9202607666835</v>
      </c>
      <c r="I250" s="58">
        <f t="shared" si="112"/>
        <v>1177.3159947447593</v>
      </c>
      <c r="J250" s="56">
        <f t="shared" si="129"/>
        <v>0</v>
      </c>
      <c r="K250" s="57">
        <f t="shared" si="130"/>
        <v>0</v>
      </c>
      <c r="L250" s="57">
        <f t="shared" si="131"/>
        <v>0</v>
      </c>
      <c r="M250" s="58">
        <f t="shared" si="113"/>
        <v>0</v>
      </c>
      <c r="N250" s="56">
        <f t="shared" si="132"/>
        <v>0</v>
      </c>
      <c r="O250" s="57">
        <f t="shared" si="133"/>
        <v>0</v>
      </c>
      <c r="P250" s="57">
        <f t="shared" si="134"/>
        <v>0</v>
      </c>
      <c r="Q250" s="58">
        <f t="shared" si="114"/>
        <v>0</v>
      </c>
      <c r="R250" s="84">
        <f t="shared" si="135"/>
        <v>25100.391918685422</v>
      </c>
      <c r="S250" s="85">
        <f t="shared" si="136"/>
        <v>1897.335232618444</v>
      </c>
      <c r="T250" s="86">
        <f t="shared" si="115"/>
        <v>73.000306496843436</v>
      </c>
      <c r="U250" s="87">
        <f t="shared" si="137"/>
        <v>1970.3355391152875</v>
      </c>
      <c r="V250" s="84">
        <f t="shared" si="138"/>
        <v>0</v>
      </c>
      <c r="W250" s="85">
        <f t="shared" si="139"/>
        <v>0</v>
      </c>
      <c r="X250" s="86">
        <f t="shared" si="116"/>
        <v>0</v>
      </c>
      <c r="Y250" s="87">
        <f t="shared" si="140"/>
        <v>0</v>
      </c>
      <c r="Z250" s="101">
        <f t="shared" si="141"/>
        <v>0</v>
      </c>
      <c r="AA250" s="85">
        <f t="shared" si="142"/>
        <v>0</v>
      </c>
      <c r="AB250" s="86">
        <f t="shared" si="117"/>
        <v>0</v>
      </c>
      <c r="AC250" s="87">
        <f t="shared" si="143"/>
        <v>0</v>
      </c>
      <c r="AD250" s="132">
        <f t="shared" si="146"/>
        <v>0</v>
      </c>
      <c r="AE250" s="132">
        <f t="shared" si="118"/>
        <v>0</v>
      </c>
      <c r="AF250" s="132">
        <f t="shared" si="144"/>
        <v>0</v>
      </c>
      <c r="AG250" s="133">
        <f t="shared" si="119"/>
        <v>0</v>
      </c>
      <c r="AH250" s="124">
        <f t="shared" si="145"/>
        <v>0</v>
      </c>
      <c r="AI250" s="125">
        <f t="shared" si="120"/>
        <v>0</v>
      </c>
      <c r="AJ250" s="125">
        <v>0</v>
      </c>
      <c r="AK250" s="126">
        <f t="shared" si="121"/>
        <v>0</v>
      </c>
      <c r="AL250" s="22">
        <f t="shared" si="122"/>
        <v>244982.45659467045</v>
      </c>
      <c r="AM250" s="22">
        <f t="shared" si="122"/>
        <v>3293.8010335671379</v>
      </c>
      <c r="AN250" s="22">
        <f t="shared" si="122"/>
        <v>630.32692383291351</v>
      </c>
      <c r="AO250" s="23">
        <f t="shared" si="122"/>
        <v>3924.1279574000514</v>
      </c>
    </row>
    <row r="251" spans="1:41" x14ac:dyDescent="0.25">
      <c r="A251" s="7">
        <v>229</v>
      </c>
      <c r="B251" s="56">
        <f t="shared" si="123"/>
        <v>95714.032239640495</v>
      </c>
      <c r="C251" s="57">
        <f t="shared" si="124"/>
        <v>676.77430662371239</v>
      </c>
      <c r="D251" s="57">
        <f t="shared" si="125"/>
        <v>99.702116916292184</v>
      </c>
      <c r="E251" s="58">
        <f t="shared" si="111"/>
        <v>776.47642354000459</v>
      </c>
      <c r="F251" s="56">
        <f t="shared" si="126"/>
        <v>122771.56663539584</v>
      </c>
      <c r="G251" s="57">
        <f t="shared" si="127"/>
        <v>723.06119819379478</v>
      </c>
      <c r="H251" s="57">
        <f t="shared" si="128"/>
        <v>454.25479655096461</v>
      </c>
      <c r="I251" s="58">
        <f t="shared" si="112"/>
        <v>1177.3159947447593</v>
      </c>
      <c r="J251" s="56">
        <f t="shared" si="129"/>
        <v>0</v>
      </c>
      <c r="K251" s="57">
        <f t="shared" si="130"/>
        <v>0</v>
      </c>
      <c r="L251" s="57">
        <f t="shared" si="131"/>
        <v>0</v>
      </c>
      <c r="M251" s="58">
        <f t="shared" si="113"/>
        <v>0</v>
      </c>
      <c r="N251" s="56">
        <f t="shared" si="132"/>
        <v>0</v>
      </c>
      <c r="O251" s="57">
        <f t="shared" si="133"/>
        <v>0</v>
      </c>
      <c r="P251" s="57">
        <f t="shared" si="134"/>
        <v>0</v>
      </c>
      <c r="Q251" s="58">
        <f t="shared" si="114"/>
        <v>0</v>
      </c>
      <c r="R251" s="84">
        <f t="shared" si="135"/>
        <v>23241.728447210426</v>
      </c>
      <c r="S251" s="85">
        <f t="shared" si="136"/>
        <v>1906.024738113176</v>
      </c>
      <c r="T251" s="86">
        <f t="shared" si="115"/>
        <v>67.594693567303665</v>
      </c>
      <c r="U251" s="87">
        <f t="shared" si="137"/>
        <v>1973.6194316804797</v>
      </c>
      <c r="V251" s="84">
        <f t="shared" si="138"/>
        <v>0</v>
      </c>
      <c r="W251" s="85">
        <f t="shared" si="139"/>
        <v>0</v>
      </c>
      <c r="X251" s="86">
        <f t="shared" si="116"/>
        <v>0</v>
      </c>
      <c r="Y251" s="87">
        <f t="shared" si="140"/>
        <v>0</v>
      </c>
      <c r="Z251" s="101">
        <f t="shared" si="141"/>
        <v>0</v>
      </c>
      <c r="AA251" s="85">
        <f t="shared" si="142"/>
        <v>0</v>
      </c>
      <c r="AB251" s="86">
        <f t="shared" si="117"/>
        <v>0</v>
      </c>
      <c r="AC251" s="87">
        <f t="shared" si="143"/>
        <v>0</v>
      </c>
      <c r="AD251" s="132">
        <f t="shared" si="146"/>
        <v>0</v>
      </c>
      <c r="AE251" s="132">
        <f t="shared" si="118"/>
        <v>0</v>
      </c>
      <c r="AF251" s="132">
        <f t="shared" si="144"/>
        <v>0</v>
      </c>
      <c r="AG251" s="133">
        <f t="shared" si="119"/>
        <v>0</v>
      </c>
      <c r="AH251" s="124">
        <f t="shared" si="145"/>
        <v>0</v>
      </c>
      <c r="AI251" s="125">
        <f t="shared" si="120"/>
        <v>0</v>
      </c>
      <c r="AJ251" s="125">
        <v>0</v>
      </c>
      <c r="AK251" s="126">
        <f t="shared" si="121"/>
        <v>0</v>
      </c>
      <c r="AL251" s="22">
        <f t="shared" si="122"/>
        <v>241727.32732224677</v>
      </c>
      <c r="AM251" s="22">
        <f t="shared" si="122"/>
        <v>3305.8602429306829</v>
      </c>
      <c r="AN251" s="22">
        <f t="shared" si="122"/>
        <v>621.55160703456045</v>
      </c>
      <c r="AO251" s="23">
        <f t="shared" si="122"/>
        <v>3927.4118499652436</v>
      </c>
    </row>
    <row r="252" spans="1:41" x14ac:dyDescent="0.25">
      <c r="A252" s="7">
        <v>230</v>
      </c>
      <c r="B252" s="56">
        <f t="shared" si="123"/>
        <v>95037.257933016779</v>
      </c>
      <c r="C252" s="57">
        <f t="shared" si="124"/>
        <v>677.47927985977879</v>
      </c>
      <c r="D252" s="57">
        <f t="shared" si="125"/>
        <v>98.997143680225804</v>
      </c>
      <c r="E252" s="58">
        <f t="shared" si="111"/>
        <v>776.47642354000459</v>
      </c>
      <c r="F252" s="56">
        <f t="shared" si="126"/>
        <v>122048.50543720204</v>
      </c>
      <c r="G252" s="57">
        <f t="shared" si="127"/>
        <v>725.73652462711175</v>
      </c>
      <c r="H252" s="57">
        <f t="shared" si="128"/>
        <v>451.57947011764759</v>
      </c>
      <c r="I252" s="58">
        <f t="shared" si="112"/>
        <v>1177.3159947447593</v>
      </c>
      <c r="J252" s="56">
        <f t="shared" si="129"/>
        <v>0</v>
      </c>
      <c r="K252" s="57">
        <f t="shared" si="130"/>
        <v>0</v>
      </c>
      <c r="L252" s="57">
        <f t="shared" si="131"/>
        <v>0</v>
      </c>
      <c r="M252" s="58">
        <f t="shared" si="113"/>
        <v>0</v>
      </c>
      <c r="N252" s="56">
        <f t="shared" si="132"/>
        <v>0</v>
      </c>
      <c r="O252" s="57">
        <f t="shared" si="133"/>
        <v>0</v>
      </c>
      <c r="P252" s="57">
        <f t="shared" si="134"/>
        <v>0</v>
      </c>
      <c r="Q252" s="58">
        <f t="shared" si="114"/>
        <v>0</v>
      </c>
      <c r="R252" s="84">
        <f t="shared" si="135"/>
        <v>21371.263215279079</v>
      </c>
      <c r="S252" s="85">
        <f t="shared" si="136"/>
        <v>1914.7540402155105</v>
      </c>
      <c r="T252" s="86">
        <f t="shared" si="115"/>
        <v>62.154757184436662</v>
      </c>
      <c r="U252" s="87">
        <f t="shared" si="137"/>
        <v>1976.9087973999472</v>
      </c>
      <c r="V252" s="84">
        <f t="shared" si="138"/>
        <v>0</v>
      </c>
      <c r="W252" s="85">
        <f t="shared" si="139"/>
        <v>0</v>
      </c>
      <c r="X252" s="86">
        <f t="shared" si="116"/>
        <v>0</v>
      </c>
      <c r="Y252" s="87">
        <f t="shared" si="140"/>
        <v>0</v>
      </c>
      <c r="Z252" s="101">
        <f t="shared" si="141"/>
        <v>0</v>
      </c>
      <c r="AA252" s="85">
        <f t="shared" si="142"/>
        <v>0</v>
      </c>
      <c r="AB252" s="86">
        <f t="shared" si="117"/>
        <v>0</v>
      </c>
      <c r="AC252" s="87">
        <f t="shared" si="143"/>
        <v>0</v>
      </c>
      <c r="AD252" s="132">
        <f t="shared" si="146"/>
        <v>0</v>
      </c>
      <c r="AE252" s="132">
        <f t="shared" si="118"/>
        <v>0</v>
      </c>
      <c r="AF252" s="132">
        <f t="shared" si="144"/>
        <v>0</v>
      </c>
      <c r="AG252" s="133">
        <f t="shared" si="119"/>
        <v>0</v>
      </c>
      <c r="AH252" s="124">
        <f t="shared" si="145"/>
        <v>0</v>
      </c>
      <c r="AI252" s="125">
        <f t="shared" si="120"/>
        <v>0</v>
      </c>
      <c r="AJ252" s="125">
        <v>0</v>
      </c>
      <c r="AK252" s="126">
        <f t="shared" si="121"/>
        <v>0</v>
      </c>
      <c r="AL252" s="22">
        <f t="shared" si="122"/>
        <v>238457.02658549789</v>
      </c>
      <c r="AM252" s="22">
        <f t="shared" si="122"/>
        <v>3317.9698447024011</v>
      </c>
      <c r="AN252" s="22">
        <f t="shared" si="122"/>
        <v>612.73137098231007</v>
      </c>
      <c r="AO252" s="23">
        <f t="shared" si="122"/>
        <v>3930.7012156847113</v>
      </c>
    </row>
    <row r="253" spans="1:41" x14ac:dyDescent="0.25">
      <c r="A253" s="7">
        <v>231</v>
      </c>
      <c r="B253" s="56">
        <f t="shared" si="123"/>
        <v>94359.778653157002</v>
      </c>
      <c r="C253" s="57">
        <f t="shared" si="124"/>
        <v>678.18498744296608</v>
      </c>
      <c r="D253" s="57">
        <f t="shared" si="125"/>
        <v>98.291436097038542</v>
      </c>
      <c r="E253" s="58">
        <f t="shared" si="111"/>
        <v>776.47642354000459</v>
      </c>
      <c r="F253" s="56">
        <f t="shared" si="126"/>
        <v>121322.76891257493</v>
      </c>
      <c r="G253" s="57">
        <f t="shared" si="127"/>
        <v>728.42174976823208</v>
      </c>
      <c r="H253" s="57">
        <f t="shared" si="128"/>
        <v>448.89424497652726</v>
      </c>
      <c r="I253" s="58">
        <f t="shared" si="112"/>
        <v>1177.3159947447593</v>
      </c>
      <c r="J253" s="56">
        <f t="shared" si="129"/>
        <v>0</v>
      </c>
      <c r="K253" s="57">
        <f t="shared" si="130"/>
        <v>0</v>
      </c>
      <c r="L253" s="57">
        <f t="shared" si="131"/>
        <v>0</v>
      </c>
      <c r="M253" s="58">
        <f t="shared" si="113"/>
        <v>0</v>
      </c>
      <c r="N253" s="56">
        <f t="shared" si="132"/>
        <v>0</v>
      </c>
      <c r="O253" s="57">
        <f t="shared" si="133"/>
        <v>0</v>
      </c>
      <c r="P253" s="57">
        <f t="shared" si="134"/>
        <v>0</v>
      </c>
      <c r="Q253" s="58">
        <f t="shared" si="114"/>
        <v>0</v>
      </c>
      <c r="R253" s="84">
        <f t="shared" si="135"/>
        <v>19488.936690355342</v>
      </c>
      <c r="S253" s="85">
        <f t="shared" si="136"/>
        <v>1923.5233211878303</v>
      </c>
      <c r="T253" s="86">
        <f t="shared" si="115"/>
        <v>56.680324207783457</v>
      </c>
      <c r="U253" s="87">
        <f t="shared" si="137"/>
        <v>1980.2036453956139</v>
      </c>
      <c r="V253" s="84">
        <f t="shared" si="138"/>
        <v>0</v>
      </c>
      <c r="W253" s="85">
        <f t="shared" si="139"/>
        <v>0</v>
      </c>
      <c r="X253" s="86">
        <f t="shared" si="116"/>
        <v>0</v>
      </c>
      <c r="Y253" s="87">
        <f t="shared" si="140"/>
        <v>0</v>
      </c>
      <c r="Z253" s="101">
        <f t="shared" si="141"/>
        <v>0</v>
      </c>
      <c r="AA253" s="85">
        <f t="shared" si="142"/>
        <v>0</v>
      </c>
      <c r="AB253" s="86">
        <f t="shared" si="117"/>
        <v>0</v>
      </c>
      <c r="AC253" s="87">
        <f t="shared" si="143"/>
        <v>0</v>
      </c>
      <c r="AD253" s="132">
        <f t="shared" si="146"/>
        <v>0</v>
      </c>
      <c r="AE253" s="132">
        <f t="shared" si="118"/>
        <v>0</v>
      </c>
      <c r="AF253" s="132">
        <f t="shared" si="144"/>
        <v>0</v>
      </c>
      <c r="AG253" s="133">
        <f t="shared" si="119"/>
        <v>0</v>
      </c>
      <c r="AH253" s="124">
        <f t="shared" si="145"/>
        <v>0</v>
      </c>
      <c r="AI253" s="125">
        <f t="shared" si="120"/>
        <v>0</v>
      </c>
      <c r="AJ253" s="125">
        <v>0</v>
      </c>
      <c r="AK253" s="126">
        <f t="shared" si="121"/>
        <v>0</v>
      </c>
      <c r="AL253" s="22">
        <f t="shared" si="122"/>
        <v>235171.48425608725</v>
      </c>
      <c r="AM253" s="22">
        <f t="shared" si="122"/>
        <v>3330.1300583990287</v>
      </c>
      <c r="AN253" s="22">
        <f t="shared" si="122"/>
        <v>603.8660052813492</v>
      </c>
      <c r="AO253" s="23">
        <f t="shared" si="122"/>
        <v>3933.996063680378</v>
      </c>
    </row>
    <row r="254" spans="1:41" x14ac:dyDescent="0.25">
      <c r="A254" s="7">
        <v>232</v>
      </c>
      <c r="B254" s="56">
        <f t="shared" si="123"/>
        <v>93681.593665714041</v>
      </c>
      <c r="C254" s="57">
        <f t="shared" si="124"/>
        <v>678.89143013821911</v>
      </c>
      <c r="D254" s="57">
        <f t="shared" si="125"/>
        <v>97.584993401785454</v>
      </c>
      <c r="E254" s="58">
        <f t="shared" si="111"/>
        <v>776.47642354000459</v>
      </c>
      <c r="F254" s="56">
        <f t="shared" si="126"/>
        <v>120594.34716280671</v>
      </c>
      <c r="G254" s="57">
        <f t="shared" si="127"/>
        <v>731.1169102423745</v>
      </c>
      <c r="H254" s="57">
        <f t="shared" si="128"/>
        <v>446.19908450238484</v>
      </c>
      <c r="I254" s="58">
        <f t="shared" si="112"/>
        <v>1177.3159947447593</v>
      </c>
      <c r="J254" s="56">
        <f t="shared" si="129"/>
        <v>0</v>
      </c>
      <c r="K254" s="57">
        <f t="shared" si="130"/>
        <v>0</v>
      </c>
      <c r="L254" s="57">
        <f t="shared" si="131"/>
        <v>0</v>
      </c>
      <c r="M254" s="58">
        <f t="shared" si="113"/>
        <v>0</v>
      </c>
      <c r="N254" s="56">
        <f t="shared" si="132"/>
        <v>0</v>
      </c>
      <c r="O254" s="57">
        <f t="shared" si="133"/>
        <v>0</v>
      </c>
      <c r="P254" s="57">
        <f t="shared" si="134"/>
        <v>0</v>
      </c>
      <c r="Q254" s="58">
        <f t="shared" si="114"/>
        <v>0</v>
      </c>
      <c r="R254" s="84">
        <f t="shared" si="135"/>
        <v>17594.689058116124</v>
      </c>
      <c r="S254" s="85">
        <f t="shared" si="136"/>
        <v>1932.3327641272524</v>
      </c>
      <c r="T254" s="86">
        <f t="shared" si="115"/>
        <v>51.171220677354398</v>
      </c>
      <c r="U254" s="87">
        <f t="shared" si="137"/>
        <v>1983.5039848046067</v>
      </c>
      <c r="V254" s="84">
        <f t="shared" si="138"/>
        <v>0</v>
      </c>
      <c r="W254" s="85">
        <f t="shared" si="139"/>
        <v>0</v>
      </c>
      <c r="X254" s="86">
        <f t="shared" si="116"/>
        <v>0</v>
      </c>
      <c r="Y254" s="87">
        <f t="shared" si="140"/>
        <v>0</v>
      </c>
      <c r="Z254" s="101">
        <f t="shared" si="141"/>
        <v>0</v>
      </c>
      <c r="AA254" s="85">
        <f t="shared" si="142"/>
        <v>0</v>
      </c>
      <c r="AB254" s="86">
        <f t="shared" si="117"/>
        <v>0</v>
      </c>
      <c r="AC254" s="87">
        <f t="shared" si="143"/>
        <v>0</v>
      </c>
      <c r="AD254" s="132">
        <f t="shared" si="146"/>
        <v>0</v>
      </c>
      <c r="AE254" s="132">
        <f t="shared" si="118"/>
        <v>0</v>
      </c>
      <c r="AF254" s="132">
        <f t="shared" si="144"/>
        <v>0</v>
      </c>
      <c r="AG254" s="133">
        <f t="shared" si="119"/>
        <v>0</v>
      </c>
      <c r="AH254" s="124">
        <f t="shared" si="145"/>
        <v>0</v>
      </c>
      <c r="AI254" s="125">
        <f t="shared" si="120"/>
        <v>0</v>
      </c>
      <c r="AJ254" s="125">
        <v>0</v>
      </c>
      <c r="AK254" s="126">
        <f t="shared" si="121"/>
        <v>0</v>
      </c>
      <c r="AL254" s="22">
        <f t="shared" si="122"/>
        <v>231870.62988663686</v>
      </c>
      <c r="AM254" s="22">
        <f t="shared" si="122"/>
        <v>3342.341104507846</v>
      </c>
      <c r="AN254" s="22">
        <f t="shared" si="122"/>
        <v>594.95529858152474</v>
      </c>
      <c r="AO254" s="23">
        <f t="shared" si="122"/>
        <v>3937.2964030893709</v>
      </c>
    </row>
    <row r="255" spans="1:41" x14ac:dyDescent="0.25">
      <c r="A255" s="7">
        <v>233</v>
      </c>
      <c r="B255" s="56">
        <f t="shared" si="123"/>
        <v>93002.702235575824</v>
      </c>
      <c r="C255" s="57">
        <f t="shared" si="124"/>
        <v>679.59860871127978</v>
      </c>
      <c r="D255" s="57">
        <f t="shared" si="125"/>
        <v>96.877814828724809</v>
      </c>
      <c r="E255" s="58">
        <f t="shared" si="111"/>
        <v>776.47642354000459</v>
      </c>
      <c r="F255" s="56">
        <f t="shared" si="126"/>
        <v>119863.23025256433</v>
      </c>
      <c r="G255" s="57">
        <f t="shared" si="127"/>
        <v>733.82204281027134</v>
      </c>
      <c r="H255" s="57">
        <f t="shared" si="128"/>
        <v>443.49395193448805</v>
      </c>
      <c r="I255" s="58">
        <f t="shared" si="112"/>
        <v>1177.3159947447593</v>
      </c>
      <c r="J255" s="56">
        <f t="shared" si="129"/>
        <v>0</v>
      </c>
      <c r="K255" s="57">
        <f t="shared" si="130"/>
        <v>0</v>
      </c>
      <c r="L255" s="57">
        <f t="shared" si="131"/>
        <v>0</v>
      </c>
      <c r="M255" s="58">
        <f t="shared" si="113"/>
        <v>0</v>
      </c>
      <c r="N255" s="56">
        <f t="shared" si="132"/>
        <v>0</v>
      </c>
      <c r="O255" s="57">
        <f t="shared" si="133"/>
        <v>0</v>
      </c>
      <c r="P255" s="57">
        <f t="shared" si="134"/>
        <v>0</v>
      </c>
      <c r="Q255" s="58">
        <f t="shared" si="114"/>
        <v>0</v>
      </c>
      <c r="R255" s="84">
        <f t="shared" si="135"/>
        <v>15688.46022114552</v>
      </c>
      <c r="S255" s="85">
        <f t="shared" si="136"/>
        <v>1941.1825529694495</v>
      </c>
      <c r="T255" s="86">
        <f t="shared" si="115"/>
        <v>45.627271809831555</v>
      </c>
      <c r="U255" s="87">
        <f t="shared" si="137"/>
        <v>1986.8098247792811</v>
      </c>
      <c r="V255" s="84">
        <f t="shared" si="138"/>
        <v>0</v>
      </c>
      <c r="W255" s="85">
        <f t="shared" si="139"/>
        <v>0</v>
      </c>
      <c r="X255" s="86">
        <f t="shared" si="116"/>
        <v>0</v>
      </c>
      <c r="Y255" s="87">
        <f t="shared" si="140"/>
        <v>0</v>
      </c>
      <c r="Z255" s="101">
        <f t="shared" si="141"/>
        <v>0</v>
      </c>
      <c r="AA255" s="85">
        <f t="shared" si="142"/>
        <v>0</v>
      </c>
      <c r="AB255" s="86">
        <f t="shared" si="117"/>
        <v>0</v>
      </c>
      <c r="AC255" s="87">
        <f t="shared" si="143"/>
        <v>0</v>
      </c>
      <c r="AD255" s="132">
        <f t="shared" si="146"/>
        <v>0</v>
      </c>
      <c r="AE255" s="132">
        <f t="shared" si="118"/>
        <v>0</v>
      </c>
      <c r="AF255" s="132">
        <f t="shared" si="144"/>
        <v>0</v>
      </c>
      <c r="AG255" s="133">
        <f t="shared" si="119"/>
        <v>0</v>
      </c>
      <c r="AH255" s="124">
        <f t="shared" si="145"/>
        <v>0</v>
      </c>
      <c r="AI255" s="125">
        <f t="shared" si="120"/>
        <v>0</v>
      </c>
      <c r="AJ255" s="125">
        <v>0</v>
      </c>
      <c r="AK255" s="126">
        <f t="shared" si="121"/>
        <v>0</v>
      </c>
      <c r="AL255" s="22">
        <f t="shared" si="122"/>
        <v>228554.39270928566</v>
      </c>
      <c r="AM255" s="22">
        <f t="shared" si="122"/>
        <v>3354.6032044910007</v>
      </c>
      <c r="AN255" s="22">
        <f t="shared" si="122"/>
        <v>585.99903857304446</v>
      </c>
      <c r="AO255" s="23">
        <f t="shared" si="122"/>
        <v>3940.6022430640451</v>
      </c>
    </row>
    <row r="256" spans="1:41" x14ac:dyDescent="0.25">
      <c r="A256" s="7">
        <v>234</v>
      </c>
      <c r="B256" s="56">
        <f t="shared" si="123"/>
        <v>92323.10362686454</v>
      </c>
      <c r="C256" s="57">
        <f t="shared" si="124"/>
        <v>680.3065239286874</v>
      </c>
      <c r="D256" s="57">
        <f t="shared" si="125"/>
        <v>96.169899611317234</v>
      </c>
      <c r="E256" s="58">
        <f t="shared" si="111"/>
        <v>776.47642354000459</v>
      </c>
      <c r="F256" s="56">
        <f t="shared" si="126"/>
        <v>119129.40820975407</v>
      </c>
      <c r="G256" s="57">
        <f t="shared" si="127"/>
        <v>736.53718436866927</v>
      </c>
      <c r="H256" s="57">
        <f t="shared" si="128"/>
        <v>440.77881037609006</v>
      </c>
      <c r="I256" s="58">
        <f t="shared" si="112"/>
        <v>1177.3159947447593</v>
      </c>
      <c r="J256" s="56">
        <f t="shared" si="129"/>
        <v>0</v>
      </c>
      <c r="K256" s="57">
        <f t="shared" si="130"/>
        <v>0</v>
      </c>
      <c r="L256" s="57">
        <f t="shared" si="131"/>
        <v>0</v>
      </c>
      <c r="M256" s="58">
        <f t="shared" si="113"/>
        <v>0</v>
      </c>
      <c r="N256" s="56">
        <f t="shared" si="132"/>
        <v>0</v>
      </c>
      <c r="O256" s="57">
        <f t="shared" si="133"/>
        <v>0</v>
      </c>
      <c r="P256" s="57">
        <f t="shared" si="134"/>
        <v>0</v>
      </c>
      <c r="Q256" s="58">
        <f t="shared" si="114"/>
        <v>0</v>
      </c>
      <c r="R256" s="84">
        <f t="shared" si="135"/>
        <v>13770.189797623032</v>
      </c>
      <c r="S256" s="85">
        <f t="shared" si="136"/>
        <v>1950.0728724924929</v>
      </c>
      <c r="T256" s="86">
        <f t="shared" si="115"/>
        <v>40.048301994753658</v>
      </c>
      <c r="U256" s="87">
        <f t="shared" si="137"/>
        <v>1990.1211744872467</v>
      </c>
      <c r="V256" s="84">
        <f t="shared" si="138"/>
        <v>0</v>
      </c>
      <c r="W256" s="85">
        <f t="shared" si="139"/>
        <v>0</v>
      </c>
      <c r="X256" s="86">
        <f t="shared" si="116"/>
        <v>0</v>
      </c>
      <c r="Y256" s="87">
        <f t="shared" si="140"/>
        <v>0</v>
      </c>
      <c r="Z256" s="101">
        <f t="shared" si="141"/>
        <v>0</v>
      </c>
      <c r="AA256" s="85">
        <f t="shared" si="142"/>
        <v>0</v>
      </c>
      <c r="AB256" s="86">
        <f t="shared" si="117"/>
        <v>0</v>
      </c>
      <c r="AC256" s="87">
        <f t="shared" si="143"/>
        <v>0</v>
      </c>
      <c r="AD256" s="132">
        <f t="shared" si="146"/>
        <v>0</v>
      </c>
      <c r="AE256" s="132">
        <f t="shared" si="118"/>
        <v>0</v>
      </c>
      <c r="AF256" s="132">
        <f t="shared" si="144"/>
        <v>0</v>
      </c>
      <c r="AG256" s="133">
        <f t="shared" si="119"/>
        <v>0</v>
      </c>
      <c r="AH256" s="124">
        <f t="shared" si="145"/>
        <v>0</v>
      </c>
      <c r="AI256" s="125">
        <f t="shared" si="120"/>
        <v>0</v>
      </c>
      <c r="AJ256" s="125">
        <v>0</v>
      </c>
      <c r="AK256" s="126">
        <f t="shared" si="121"/>
        <v>0</v>
      </c>
      <c r="AL256" s="22">
        <f t="shared" si="122"/>
        <v>225222.70163424162</v>
      </c>
      <c r="AM256" s="22">
        <f t="shared" si="122"/>
        <v>3366.9165807898498</v>
      </c>
      <c r="AN256" s="22">
        <f t="shared" si="122"/>
        <v>576.99701198216087</v>
      </c>
      <c r="AO256" s="23">
        <f t="shared" si="122"/>
        <v>3943.9135927720108</v>
      </c>
    </row>
    <row r="257" spans="1:41" x14ac:dyDescent="0.25">
      <c r="A257" s="7">
        <v>235</v>
      </c>
      <c r="B257" s="56">
        <f t="shared" si="123"/>
        <v>91642.79710293586</v>
      </c>
      <c r="C257" s="57">
        <f t="shared" si="124"/>
        <v>681.0151765577798</v>
      </c>
      <c r="D257" s="57">
        <f t="shared" si="125"/>
        <v>95.46124698222485</v>
      </c>
      <c r="E257" s="58">
        <f t="shared" si="111"/>
        <v>776.47642354000459</v>
      </c>
      <c r="F257" s="56">
        <f t="shared" si="126"/>
        <v>118392.87102538539</v>
      </c>
      <c r="G257" s="57">
        <f t="shared" si="127"/>
        <v>739.26237195083331</v>
      </c>
      <c r="H257" s="57">
        <f t="shared" si="128"/>
        <v>438.05362279392597</v>
      </c>
      <c r="I257" s="58">
        <f t="shared" si="112"/>
        <v>1177.3159947447593</v>
      </c>
      <c r="J257" s="56">
        <f t="shared" si="129"/>
        <v>0</v>
      </c>
      <c r="K257" s="57">
        <f t="shared" si="130"/>
        <v>0</v>
      </c>
      <c r="L257" s="57">
        <f t="shared" si="131"/>
        <v>0</v>
      </c>
      <c r="M257" s="58">
        <f t="shared" si="113"/>
        <v>0</v>
      </c>
      <c r="N257" s="56">
        <f t="shared" si="132"/>
        <v>0</v>
      </c>
      <c r="O257" s="57">
        <f t="shared" si="133"/>
        <v>0</v>
      </c>
      <c r="P257" s="57">
        <f t="shared" si="134"/>
        <v>0</v>
      </c>
      <c r="Q257" s="58">
        <f t="shared" si="114"/>
        <v>0</v>
      </c>
      <c r="R257" s="84">
        <f t="shared" si="135"/>
        <v>11839.817120005759</v>
      </c>
      <c r="S257" s="85">
        <f t="shared" si="136"/>
        <v>1959.0039083207087</v>
      </c>
      <c r="T257" s="86">
        <f t="shared" si="115"/>
        <v>34.434134790683416</v>
      </c>
      <c r="U257" s="87">
        <f t="shared" si="137"/>
        <v>1993.4380431113921</v>
      </c>
      <c r="V257" s="84">
        <f t="shared" si="138"/>
        <v>0</v>
      </c>
      <c r="W257" s="85">
        <f t="shared" si="139"/>
        <v>0</v>
      </c>
      <c r="X257" s="86">
        <f t="shared" si="116"/>
        <v>0</v>
      </c>
      <c r="Y257" s="87">
        <f t="shared" si="140"/>
        <v>0</v>
      </c>
      <c r="Z257" s="101">
        <f t="shared" si="141"/>
        <v>0</v>
      </c>
      <c r="AA257" s="85">
        <f t="shared" si="142"/>
        <v>0</v>
      </c>
      <c r="AB257" s="86">
        <f t="shared" si="117"/>
        <v>0</v>
      </c>
      <c r="AC257" s="87">
        <f t="shared" si="143"/>
        <v>0</v>
      </c>
      <c r="AD257" s="132">
        <f t="shared" si="146"/>
        <v>0</v>
      </c>
      <c r="AE257" s="132">
        <f t="shared" si="118"/>
        <v>0</v>
      </c>
      <c r="AF257" s="132">
        <f t="shared" si="144"/>
        <v>0</v>
      </c>
      <c r="AG257" s="133">
        <f t="shared" si="119"/>
        <v>0</v>
      </c>
      <c r="AH257" s="124">
        <f t="shared" si="145"/>
        <v>0</v>
      </c>
      <c r="AI257" s="125">
        <f t="shared" si="120"/>
        <v>0</v>
      </c>
      <c r="AJ257" s="125">
        <v>0</v>
      </c>
      <c r="AK257" s="126">
        <f t="shared" si="121"/>
        <v>0</v>
      </c>
      <c r="AL257" s="22">
        <f t="shared" si="122"/>
        <v>221875.48524832699</v>
      </c>
      <c r="AM257" s="22">
        <f t="shared" si="122"/>
        <v>3379.2814568293215</v>
      </c>
      <c r="AN257" s="22">
        <f t="shared" si="122"/>
        <v>567.94900456683422</v>
      </c>
      <c r="AO257" s="23">
        <f t="shared" si="122"/>
        <v>3947.230461396156</v>
      </c>
    </row>
    <row r="258" spans="1:41" x14ac:dyDescent="0.25">
      <c r="A258" s="7">
        <v>236</v>
      </c>
      <c r="B258" s="56">
        <f t="shared" si="123"/>
        <v>90961.781926378084</v>
      </c>
      <c r="C258" s="57">
        <f t="shared" si="124"/>
        <v>681.72456736669415</v>
      </c>
      <c r="D258" s="57">
        <f t="shared" si="125"/>
        <v>94.7518561733105</v>
      </c>
      <c r="E258" s="58">
        <f t="shared" si="111"/>
        <v>776.47642354000459</v>
      </c>
      <c r="F258" s="56">
        <f t="shared" si="126"/>
        <v>117653.60865343457</v>
      </c>
      <c r="G258" s="57">
        <f t="shared" si="127"/>
        <v>741.99764272705147</v>
      </c>
      <c r="H258" s="57">
        <f t="shared" si="128"/>
        <v>435.31835201770792</v>
      </c>
      <c r="I258" s="58">
        <f t="shared" si="112"/>
        <v>1177.3159947447593</v>
      </c>
      <c r="J258" s="56">
        <f t="shared" si="129"/>
        <v>0</v>
      </c>
      <c r="K258" s="57">
        <f t="shared" si="130"/>
        <v>0</v>
      </c>
      <c r="L258" s="57">
        <f t="shared" si="131"/>
        <v>0</v>
      </c>
      <c r="M258" s="58">
        <f t="shared" si="113"/>
        <v>0</v>
      </c>
      <c r="N258" s="56">
        <f t="shared" si="132"/>
        <v>0</v>
      </c>
      <c r="O258" s="57">
        <f t="shared" si="133"/>
        <v>0</v>
      </c>
      <c r="P258" s="57">
        <f t="shared" si="134"/>
        <v>0</v>
      </c>
      <c r="Q258" s="58">
        <f t="shared" si="114"/>
        <v>0</v>
      </c>
      <c r="R258" s="84">
        <f t="shared" si="135"/>
        <v>9897.2812337045252</v>
      </c>
      <c r="S258" s="85">
        <f t="shared" si="136"/>
        <v>1967.9758469285539</v>
      </c>
      <c r="T258" s="86">
        <f t="shared" si="115"/>
        <v>28.78459292135733</v>
      </c>
      <c r="U258" s="87">
        <f t="shared" si="137"/>
        <v>1996.7604398499111</v>
      </c>
      <c r="V258" s="84">
        <f t="shared" si="138"/>
        <v>0</v>
      </c>
      <c r="W258" s="85">
        <f t="shared" si="139"/>
        <v>0</v>
      </c>
      <c r="X258" s="86">
        <f t="shared" si="116"/>
        <v>0</v>
      </c>
      <c r="Y258" s="87">
        <f t="shared" si="140"/>
        <v>0</v>
      </c>
      <c r="Z258" s="101">
        <f t="shared" si="141"/>
        <v>0</v>
      </c>
      <c r="AA258" s="85">
        <f t="shared" si="142"/>
        <v>0</v>
      </c>
      <c r="AB258" s="86">
        <f t="shared" si="117"/>
        <v>0</v>
      </c>
      <c r="AC258" s="87">
        <f t="shared" si="143"/>
        <v>0</v>
      </c>
      <c r="AD258" s="132">
        <f t="shared" si="146"/>
        <v>0</v>
      </c>
      <c r="AE258" s="132">
        <f t="shared" si="118"/>
        <v>0</v>
      </c>
      <c r="AF258" s="132">
        <f t="shared" si="144"/>
        <v>0</v>
      </c>
      <c r="AG258" s="133">
        <f t="shared" si="119"/>
        <v>0</v>
      </c>
      <c r="AH258" s="124">
        <f t="shared" si="145"/>
        <v>0</v>
      </c>
      <c r="AI258" s="125">
        <f t="shared" si="120"/>
        <v>0</v>
      </c>
      <c r="AJ258" s="125">
        <v>0</v>
      </c>
      <c r="AK258" s="126">
        <f t="shared" si="121"/>
        <v>0</v>
      </c>
      <c r="AL258" s="22">
        <f t="shared" si="122"/>
        <v>218512.67181351717</v>
      </c>
      <c r="AM258" s="22">
        <f t="shared" si="122"/>
        <v>3391.6980570222995</v>
      </c>
      <c r="AN258" s="22">
        <f t="shared" si="122"/>
        <v>558.85480111237575</v>
      </c>
      <c r="AO258" s="23">
        <f t="shared" si="122"/>
        <v>3950.5528581346753</v>
      </c>
    </row>
    <row r="259" spans="1:41" x14ac:dyDescent="0.25">
      <c r="A259" s="7">
        <v>237</v>
      </c>
      <c r="B259" s="56">
        <f t="shared" si="123"/>
        <v>90280.057359011393</v>
      </c>
      <c r="C259" s="57">
        <f t="shared" si="124"/>
        <v>682.43469712436774</v>
      </c>
      <c r="D259" s="57">
        <f t="shared" si="125"/>
        <v>94.041726415636873</v>
      </c>
      <c r="E259" s="58">
        <f t="shared" si="111"/>
        <v>776.47642354000459</v>
      </c>
      <c r="F259" s="56">
        <f t="shared" si="126"/>
        <v>116911.61101070752</v>
      </c>
      <c r="G259" s="57">
        <f t="shared" si="127"/>
        <v>744.74303400514145</v>
      </c>
      <c r="H259" s="57">
        <f t="shared" si="128"/>
        <v>432.57296073961783</v>
      </c>
      <c r="I259" s="58">
        <f t="shared" si="112"/>
        <v>1177.3159947447593</v>
      </c>
      <c r="J259" s="56">
        <f t="shared" si="129"/>
        <v>0</v>
      </c>
      <c r="K259" s="57">
        <f t="shared" si="130"/>
        <v>0</v>
      </c>
      <c r="L259" s="57">
        <f t="shared" si="131"/>
        <v>0</v>
      </c>
      <c r="M259" s="58">
        <f t="shared" si="113"/>
        <v>0</v>
      </c>
      <c r="N259" s="56">
        <f t="shared" si="132"/>
        <v>0</v>
      </c>
      <c r="O259" s="57">
        <f t="shared" si="133"/>
        <v>0</v>
      </c>
      <c r="P259" s="57">
        <f t="shared" si="134"/>
        <v>0</v>
      </c>
      <c r="Q259" s="58">
        <f t="shared" si="114"/>
        <v>0</v>
      </c>
      <c r="R259" s="84">
        <f t="shared" si="135"/>
        <v>7942.5208957539317</v>
      </c>
      <c r="S259" s="85">
        <f t="shared" si="136"/>
        <v>1976.98887564451</v>
      </c>
      <c r="T259" s="86">
        <f t="shared" si="115"/>
        <v>23.099498271817687</v>
      </c>
      <c r="U259" s="87">
        <f t="shared" si="137"/>
        <v>2000.0883739163278</v>
      </c>
      <c r="V259" s="84">
        <f t="shared" si="138"/>
        <v>0</v>
      </c>
      <c r="W259" s="85">
        <f t="shared" si="139"/>
        <v>0</v>
      </c>
      <c r="X259" s="86">
        <f t="shared" si="116"/>
        <v>0</v>
      </c>
      <c r="Y259" s="87">
        <f t="shared" si="140"/>
        <v>0</v>
      </c>
      <c r="Z259" s="101">
        <f t="shared" si="141"/>
        <v>0</v>
      </c>
      <c r="AA259" s="85">
        <f t="shared" si="142"/>
        <v>0</v>
      </c>
      <c r="AB259" s="86">
        <f t="shared" si="117"/>
        <v>0</v>
      </c>
      <c r="AC259" s="87">
        <f t="shared" si="143"/>
        <v>0</v>
      </c>
      <c r="AD259" s="132">
        <f t="shared" si="146"/>
        <v>0</v>
      </c>
      <c r="AE259" s="132">
        <f t="shared" si="118"/>
        <v>0</v>
      </c>
      <c r="AF259" s="132">
        <f t="shared" si="144"/>
        <v>0</v>
      </c>
      <c r="AG259" s="133">
        <f t="shared" si="119"/>
        <v>0</v>
      </c>
      <c r="AH259" s="124">
        <f t="shared" si="145"/>
        <v>0</v>
      </c>
      <c r="AI259" s="125">
        <f t="shared" si="120"/>
        <v>0</v>
      </c>
      <c r="AJ259" s="125">
        <v>0</v>
      </c>
      <c r="AK259" s="126">
        <f t="shared" si="121"/>
        <v>0</v>
      </c>
      <c r="AL259" s="22">
        <f t="shared" si="122"/>
        <v>215134.18926547284</v>
      </c>
      <c r="AM259" s="22">
        <f t="shared" si="122"/>
        <v>3404.1666067740189</v>
      </c>
      <c r="AN259" s="22">
        <f t="shared" si="122"/>
        <v>549.71418542707238</v>
      </c>
      <c r="AO259" s="23">
        <f t="shared" si="122"/>
        <v>3953.8807922010919</v>
      </c>
    </row>
    <row r="260" spans="1:41" x14ac:dyDescent="0.25">
      <c r="A260" s="7">
        <v>238</v>
      </c>
      <c r="B260" s="56">
        <f t="shared" si="123"/>
        <v>89597.622661887028</v>
      </c>
      <c r="C260" s="57">
        <f t="shared" si="124"/>
        <v>683.14556660053893</v>
      </c>
      <c r="D260" s="57">
        <f t="shared" si="125"/>
        <v>93.330856939465647</v>
      </c>
      <c r="E260" s="58">
        <f t="shared" si="111"/>
        <v>776.47642354000459</v>
      </c>
      <c r="F260" s="56">
        <f t="shared" si="126"/>
        <v>116166.86797670239</v>
      </c>
      <c r="G260" s="57">
        <f t="shared" si="127"/>
        <v>747.49858323096055</v>
      </c>
      <c r="H260" s="57">
        <f t="shared" si="128"/>
        <v>429.81741151379885</v>
      </c>
      <c r="I260" s="58">
        <f t="shared" si="112"/>
        <v>1177.3159947447593</v>
      </c>
      <c r="J260" s="56">
        <f t="shared" si="129"/>
        <v>0</v>
      </c>
      <c r="K260" s="57">
        <f t="shared" si="130"/>
        <v>0</v>
      </c>
      <c r="L260" s="57">
        <f t="shared" si="131"/>
        <v>0</v>
      </c>
      <c r="M260" s="58">
        <f t="shared" si="113"/>
        <v>0</v>
      </c>
      <c r="N260" s="56">
        <f t="shared" si="132"/>
        <v>0</v>
      </c>
      <c r="O260" s="57">
        <f t="shared" si="133"/>
        <v>0</v>
      </c>
      <c r="P260" s="57">
        <f t="shared" si="134"/>
        <v>0</v>
      </c>
      <c r="Q260" s="58">
        <f t="shared" si="114"/>
        <v>0</v>
      </c>
      <c r="R260" s="84">
        <f t="shared" si="135"/>
        <v>5975.474573476271</v>
      </c>
      <c r="S260" s="85">
        <f t="shared" si="136"/>
        <v>1986.043182654995</v>
      </c>
      <c r="T260" s="86">
        <f t="shared" si="115"/>
        <v>17.378671884526824</v>
      </c>
      <c r="U260" s="87">
        <f t="shared" si="137"/>
        <v>2003.4218545395217</v>
      </c>
      <c r="V260" s="84">
        <f t="shared" si="138"/>
        <v>0</v>
      </c>
      <c r="W260" s="85">
        <f t="shared" si="139"/>
        <v>0</v>
      </c>
      <c r="X260" s="86">
        <f t="shared" si="116"/>
        <v>0</v>
      </c>
      <c r="Y260" s="87">
        <f t="shared" si="140"/>
        <v>0</v>
      </c>
      <c r="Z260" s="101">
        <f t="shared" si="141"/>
        <v>0</v>
      </c>
      <c r="AA260" s="85">
        <f t="shared" si="142"/>
        <v>0</v>
      </c>
      <c r="AB260" s="86">
        <f t="shared" si="117"/>
        <v>0</v>
      </c>
      <c r="AC260" s="87">
        <f t="shared" si="143"/>
        <v>0</v>
      </c>
      <c r="AD260" s="132">
        <f t="shared" si="146"/>
        <v>0</v>
      </c>
      <c r="AE260" s="132">
        <f t="shared" si="118"/>
        <v>0</v>
      </c>
      <c r="AF260" s="132">
        <f t="shared" si="144"/>
        <v>0</v>
      </c>
      <c r="AG260" s="133">
        <f t="shared" si="119"/>
        <v>0</v>
      </c>
      <c r="AH260" s="124">
        <f t="shared" si="145"/>
        <v>0</v>
      </c>
      <c r="AI260" s="125">
        <f t="shared" si="120"/>
        <v>0</v>
      </c>
      <c r="AJ260" s="125">
        <v>0</v>
      </c>
      <c r="AK260" s="126">
        <f t="shared" si="121"/>
        <v>0</v>
      </c>
      <c r="AL260" s="22">
        <f t="shared" si="122"/>
        <v>211739.9652120657</v>
      </c>
      <c r="AM260" s="22">
        <f t="shared" si="122"/>
        <v>3416.6873324864946</v>
      </c>
      <c r="AN260" s="22">
        <f t="shared" si="122"/>
        <v>540.5269403377913</v>
      </c>
      <c r="AO260" s="23">
        <f t="shared" si="122"/>
        <v>3957.2142728242857</v>
      </c>
    </row>
    <row r="261" spans="1:41" x14ac:dyDescent="0.25">
      <c r="A261" s="7">
        <v>239</v>
      </c>
      <c r="B261" s="56">
        <f t="shared" si="123"/>
        <v>88914.477095286493</v>
      </c>
      <c r="C261" s="57">
        <f t="shared" si="124"/>
        <v>683.85717656574786</v>
      </c>
      <c r="D261" s="57">
        <f t="shared" si="125"/>
        <v>92.619246974256768</v>
      </c>
      <c r="E261" s="58">
        <f t="shared" si="111"/>
        <v>776.47642354000459</v>
      </c>
      <c r="F261" s="56">
        <f t="shared" si="126"/>
        <v>115419.36939347142</v>
      </c>
      <c r="G261" s="57">
        <f t="shared" si="127"/>
        <v>750.26432798891506</v>
      </c>
      <c r="H261" s="57">
        <f t="shared" si="128"/>
        <v>427.05166675584428</v>
      </c>
      <c r="I261" s="58">
        <f t="shared" si="112"/>
        <v>1177.3159947447593</v>
      </c>
      <c r="J261" s="56">
        <f t="shared" si="129"/>
        <v>0</v>
      </c>
      <c r="K261" s="57">
        <f t="shared" si="130"/>
        <v>0</v>
      </c>
      <c r="L261" s="57">
        <f t="shared" si="131"/>
        <v>0</v>
      </c>
      <c r="M261" s="58">
        <f t="shared" si="113"/>
        <v>0</v>
      </c>
      <c r="N261" s="56">
        <f t="shared" si="132"/>
        <v>0</v>
      </c>
      <c r="O261" s="57">
        <f t="shared" si="133"/>
        <v>0</v>
      </c>
      <c r="P261" s="57">
        <f t="shared" si="134"/>
        <v>0</v>
      </c>
      <c r="Q261" s="58">
        <f t="shared" si="114"/>
        <v>0</v>
      </c>
      <c r="R261" s="84">
        <f t="shared" si="135"/>
        <v>3996.0804431393117</v>
      </c>
      <c r="S261" s="85">
        <f t="shared" si="136"/>
        <v>1995.1389570082908</v>
      </c>
      <c r="T261" s="86">
        <f t="shared" si="115"/>
        <v>11.621933955463499</v>
      </c>
      <c r="U261" s="87">
        <f t="shared" si="137"/>
        <v>2006.7608909637543</v>
      </c>
      <c r="V261" s="84">
        <f t="shared" si="138"/>
        <v>0</v>
      </c>
      <c r="W261" s="85">
        <f t="shared" si="139"/>
        <v>0</v>
      </c>
      <c r="X261" s="86">
        <f t="shared" si="116"/>
        <v>0</v>
      </c>
      <c r="Y261" s="87">
        <f t="shared" si="140"/>
        <v>0</v>
      </c>
      <c r="Z261" s="101">
        <f t="shared" si="141"/>
        <v>0</v>
      </c>
      <c r="AA261" s="85">
        <f t="shared" si="142"/>
        <v>0</v>
      </c>
      <c r="AB261" s="86">
        <f t="shared" si="117"/>
        <v>0</v>
      </c>
      <c r="AC261" s="87">
        <f t="shared" si="143"/>
        <v>0</v>
      </c>
      <c r="AD261" s="132">
        <f t="shared" si="146"/>
        <v>0</v>
      </c>
      <c r="AE261" s="132">
        <f t="shared" si="118"/>
        <v>0</v>
      </c>
      <c r="AF261" s="132">
        <f t="shared" si="144"/>
        <v>0</v>
      </c>
      <c r="AG261" s="133">
        <f t="shared" si="119"/>
        <v>0</v>
      </c>
      <c r="AH261" s="124">
        <f t="shared" si="145"/>
        <v>0</v>
      </c>
      <c r="AI261" s="125">
        <f t="shared" si="120"/>
        <v>0</v>
      </c>
      <c r="AJ261" s="125">
        <v>0</v>
      </c>
      <c r="AK261" s="126">
        <f t="shared" si="121"/>
        <v>0</v>
      </c>
      <c r="AL261" s="22">
        <f t="shared" si="122"/>
        <v>208329.92693189724</v>
      </c>
      <c r="AM261" s="22">
        <f t="shared" si="122"/>
        <v>3429.2604615629534</v>
      </c>
      <c r="AN261" s="22">
        <f t="shared" si="122"/>
        <v>531.29284768556454</v>
      </c>
      <c r="AO261" s="23">
        <f t="shared" si="122"/>
        <v>3960.5533092485184</v>
      </c>
    </row>
    <row r="262" spans="1:41" x14ac:dyDescent="0.25">
      <c r="A262" s="7">
        <v>240</v>
      </c>
      <c r="B262" s="56">
        <f t="shared" si="123"/>
        <v>88230.619918720738</v>
      </c>
      <c r="C262" s="57">
        <f t="shared" si="124"/>
        <v>684.56952779133712</v>
      </c>
      <c r="D262" s="57">
        <f t="shared" si="125"/>
        <v>91.906895748667438</v>
      </c>
      <c r="E262" s="58">
        <f t="shared" si="111"/>
        <v>776.47642354000459</v>
      </c>
      <c r="F262" s="56">
        <f t="shared" si="126"/>
        <v>114669.10506548251</v>
      </c>
      <c r="G262" s="57">
        <f t="shared" si="127"/>
        <v>753.04030600247404</v>
      </c>
      <c r="H262" s="57">
        <f t="shared" si="128"/>
        <v>424.2756887422853</v>
      </c>
      <c r="I262" s="58">
        <f t="shared" si="112"/>
        <v>1177.3159947447593</v>
      </c>
      <c r="J262" s="56">
        <f t="shared" si="129"/>
        <v>0</v>
      </c>
      <c r="K262" s="57">
        <f t="shared" si="130"/>
        <v>0</v>
      </c>
      <c r="L262" s="57">
        <f t="shared" si="131"/>
        <v>0</v>
      </c>
      <c r="M262" s="58">
        <f t="shared" si="113"/>
        <v>0</v>
      </c>
      <c r="N262" s="56">
        <f t="shared" si="132"/>
        <v>0</v>
      </c>
      <c r="O262" s="57">
        <f t="shared" si="133"/>
        <v>0</v>
      </c>
      <c r="P262" s="57">
        <f t="shared" si="134"/>
        <v>0</v>
      </c>
      <c r="Q262" s="58">
        <f t="shared" si="114"/>
        <v>0</v>
      </c>
      <c r="R262" s="84">
        <f t="shared" si="135"/>
        <v>2004.276388607906</v>
      </c>
      <c r="S262" s="85">
        <f t="shared" si="136"/>
        <v>2004.2763886184925</v>
      </c>
      <c r="T262" s="86">
        <f t="shared" si="115"/>
        <v>5.8291038302013272</v>
      </c>
      <c r="U262" s="87">
        <f t="shared" si="137"/>
        <v>2010.1054924486939</v>
      </c>
      <c r="V262" s="84">
        <f t="shared" si="138"/>
        <v>0</v>
      </c>
      <c r="W262" s="85">
        <f t="shared" si="139"/>
        <v>0</v>
      </c>
      <c r="X262" s="86">
        <f t="shared" si="116"/>
        <v>0</v>
      </c>
      <c r="Y262" s="87">
        <f t="shared" si="140"/>
        <v>0</v>
      </c>
      <c r="Z262" s="101">
        <f t="shared" si="141"/>
        <v>0</v>
      </c>
      <c r="AA262" s="85">
        <f t="shared" si="142"/>
        <v>0</v>
      </c>
      <c r="AB262" s="86">
        <f t="shared" si="117"/>
        <v>0</v>
      </c>
      <c r="AC262" s="87">
        <f t="shared" si="143"/>
        <v>0</v>
      </c>
      <c r="AD262" s="132">
        <f t="shared" si="146"/>
        <v>0</v>
      </c>
      <c r="AE262" s="132">
        <f t="shared" si="118"/>
        <v>0</v>
      </c>
      <c r="AF262" s="132">
        <f t="shared" si="144"/>
        <v>0</v>
      </c>
      <c r="AG262" s="133">
        <f t="shared" si="119"/>
        <v>0</v>
      </c>
      <c r="AH262" s="124">
        <f t="shared" si="145"/>
        <v>0</v>
      </c>
      <c r="AI262" s="125">
        <f t="shared" si="120"/>
        <v>0</v>
      </c>
      <c r="AJ262" s="125">
        <v>0</v>
      </c>
      <c r="AK262" s="126">
        <f t="shared" si="121"/>
        <v>0</v>
      </c>
      <c r="AL262" s="22">
        <f t="shared" si="122"/>
        <v>204904.00137281115</v>
      </c>
      <c r="AM262" s="22">
        <f t="shared" si="122"/>
        <v>3441.8862224123036</v>
      </c>
      <c r="AN262" s="22">
        <f t="shared" si="122"/>
        <v>522.01168832115411</v>
      </c>
      <c r="AO262" s="23">
        <f t="shared" si="122"/>
        <v>3963.897910733458</v>
      </c>
    </row>
    <row r="263" spans="1:41" x14ac:dyDescent="0.25">
      <c r="A263" s="7">
        <v>241</v>
      </c>
      <c r="B263" s="56">
        <f t="shared" si="123"/>
        <v>87546.050390929406</v>
      </c>
      <c r="C263" s="57">
        <f t="shared" si="124"/>
        <v>685.28262104945316</v>
      </c>
      <c r="D263" s="57">
        <f t="shared" si="125"/>
        <v>91.193802490551462</v>
      </c>
      <c r="E263" s="58">
        <f t="shared" si="111"/>
        <v>776.47642354000459</v>
      </c>
      <c r="F263" s="56">
        <f t="shared" si="126"/>
        <v>113916.06475948004</v>
      </c>
      <c r="G263" s="57">
        <f t="shared" si="127"/>
        <v>755.82655513468319</v>
      </c>
      <c r="H263" s="57">
        <f t="shared" si="128"/>
        <v>421.48943961007615</v>
      </c>
      <c r="I263" s="58">
        <f t="shared" si="112"/>
        <v>1177.3159947447593</v>
      </c>
      <c r="J263" s="56">
        <f t="shared" si="129"/>
        <v>0</v>
      </c>
      <c r="K263" s="57">
        <f t="shared" si="130"/>
        <v>0</v>
      </c>
      <c r="L263" s="57">
        <f t="shared" si="131"/>
        <v>0</v>
      </c>
      <c r="M263" s="58">
        <f t="shared" si="113"/>
        <v>0</v>
      </c>
      <c r="N263" s="56">
        <f t="shared" si="132"/>
        <v>0</v>
      </c>
      <c r="O263" s="57">
        <f t="shared" si="133"/>
        <v>0</v>
      </c>
      <c r="P263" s="57">
        <f t="shared" si="134"/>
        <v>0</v>
      </c>
      <c r="Q263" s="58">
        <f t="shared" si="114"/>
        <v>0</v>
      </c>
      <c r="R263" s="84">
        <f t="shared" si="135"/>
        <v>-1.0604162525851279E-8</v>
      </c>
      <c r="S263" s="85">
        <f t="shared" si="136"/>
        <v>0</v>
      </c>
      <c r="T263" s="86">
        <f t="shared" si="115"/>
        <v>-3.0840439346017471E-11</v>
      </c>
      <c r="U263" s="87">
        <f t="shared" si="137"/>
        <v>0</v>
      </c>
      <c r="V263" s="84">
        <f t="shared" si="138"/>
        <v>0</v>
      </c>
      <c r="W263" s="85">
        <f t="shared" si="139"/>
        <v>0</v>
      </c>
      <c r="X263" s="86">
        <f t="shared" si="116"/>
        <v>0</v>
      </c>
      <c r="Y263" s="87">
        <f t="shared" si="140"/>
        <v>0</v>
      </c>
      <c r="Z263" s="101">
        <f t="shared" si="141"/>
        <v>0</v>
      </c>
      <c r="AA263" s="85">
        <f t="shared" si="142"/>
        <v>0</v>
      </c>
      <c r="AB263" s="86">
        <f t="shared" si="117"/>
        <v>0</v>
      </c>
      <c r="AC263" s="87">
        <f t="shared" si="143"/>
        <v>0</v>
      </c>
      <c r="AD263" s="132">
        <f t="shared" si="146"/>
        <v>0</v>
      </c>
      <c r="AE263" s="132">
        <f t="shared" si="118"/>
        <v>0</v>
      </c>
      <c r="AF263" s="132">
        <f t="shared" si="144"/>
        <v>0</v>
      </c>
      <c r="AG263" s="133">
        <f t="shared" si="119"/>
        <v>0</v>
      </c>
      <c r="AH263" s="124">
        <f t="shared" si="145"/>
        <v>0</v>
      </c>
      <c r="AI263" s="125">
        <f t="shared" si="120"/>
        <v>0</v>
      </c>
      <c r="AJ263" s="125">
        <v>0</v>
      </c>
      <c r="AK263" s="126">
        <f t="shared" si="121"/>
        <v>0</v>
      </c>
      <c r="AL263" s="22">
        <f t="shared" si="122"/>
        <v>201462.11515039887</v>
      </c>
      <c r="AM263" s="22">
        <f t="shared" si="122"/>
        <v>1441.1091761841362</v>
      </c>
      <c r="AN263" s="22">
        <f t="shared" si="122"/>
        <v>512.68324210059677</v>
      </c>
      <c r="AO263" s="23">
        <f t="shared" si="122"/>
        <v>1953.7924182847639</v>
      </c>
    </row>
    <row r="264" spans="1:41" x14ac:dyDescent="0.25">
      <c r="A264" s="7">
        <v>242</v>
      </c>
      <c r="B264" s="56">
        <f t="shared" si="123"/>
        <v>86860.767769879953</v>
      </c>
      <c r="C264" s="57">
        <f t="shared" si="124"/>
        <v>685.99645711304629</v>
      </c>
      <c r="D264" s="57">
        <f t="shared" si="125"/>
        <v>90.479966426958285</v>
      </c>
      <c r="E264" s="58">
        <f t="shared" si="111"/>
        <v>776.47642354000459</v>
      </c>
      <c r="F264" s="56">
        <f t="shared" si="126"/>
        <v>113160.23820434535</v>
      </c>
      <c r="G264" s="57">
        <f t="shared" si="127"/>
        <v>758.62311338868153</v>
      </c>
      <c r="H264" s="57">
        <f t="shared" si="128"/>
        <v>418.69288135607781</v>
      </c>
      <c r="I264" s="58">
        <f t="shared" si="112"/>
        <v>1177.3159947447593</v>
      </c>
      <c r="J264" s="56">
        <f t="shared" si="129"/>
        <v>0</v>
      </c>
      <c r="K264" s="57">
        <f t="shared" si="130"/>
        <v>0</v>
      </c>
      <c r="L264" s="57">
        <f t="shared" si="131"/>
        <v>0</v>
      </c>
      <c r="M264" s="58">
        <f t="shared" si="113"/>
        <v>0</v>
      </c>
      <c r="N264" s="56">
        <f t="shared" si="132"/>
        <v>0</v>
      </c>
      <c r="O264" s="57">
        <f t="shared" si="133"/>
        <v>0</v>
      </c>
      <c r="P264" s="57">
        <f t="shared" si="134"/>
        <v>0</v>
      </c>
      <c r="Q264" s="58">
        <f t="shared" si="114"/>
        <v>0</v>
      </c>
      <c r="R264" s="84">
        <f t="shared" si="135"/>
        <v>-1.0621836130061032E-8</v>
      </c>
      <c r="S264" s="85">
        <f t="shared" si="136"/>
        <v>0</v>
      </c>
      <c r="T264" s="86">
        <f t="shared" si="115"/>
        <v>-3.0891840078260836E-11</v>
      </c>
      <c r="U264" s="87">
        <f t="shared" si="137"/>
        <v>0</v>
      </c>
      <c r="V264" s="84">
        <f t="shared" si="138"/>
        <v>0</v>
      </c>
      <c r="W264" s="85">
        <f t="shared" si="139"/>
        <v>0</v>
      </c>
      <c r="X264" s="86">
        <f t="shared" si="116"/>
        <v>0</v>
      </c>
      <c r="Y264" s="87">
        <f t="shared" si="140"/>
        <v>0</v>
      </c>
      <c r="Z264" s="101">
        <f t="shared" si="141"/>
        <v>0</v>
      </c>
      <c r="AA264" s="85">
        <f t="shared" si="142"/>
        <v>0</v>
      </c>
      <c r="AB264" s="86">
        <f t="shared" si="117"/>
        <v>0</v>
      </c>
      <c r="AC264" s="87">
        <f t="shared" si="143"/>
        <v>0</v>
      </c>
      <c r="AD264" s="132">
        <f t="shared" si="146"/>
        <v>0</v>
      </c>
      <c r="AE264" s="132">
        <f t="shared" si="118"/>
        <v>0</v>
      </c>
      <c r="AF264" s="132">
        <f t="shared" si="144"/>
        <v>0</v>
      </c>
      <c r="AG264" s="133">
        <f t="shared" si="119"/>
        <v>0</v>
      </c>
      <c r="AH264" s="124">
        <f t="shared" si="145"/>
        <v>0</v>
      </c>
      <c r="AI264" s="125">
        <f t="shared" si="120"/>
        <v>0</v>
      </c>
      <c r="AJ264" s="125">
        <v>0</v>
      </c>
      <c r="AK264" s="126">
        <f t="shared" si="121"/>
        <v>0</v>
      </c>
      <c r="AL264" s="22">
        <f t="shared" si="122"/>
        <v>200021.00597421467</v>
      </c>
      <c r="AM264" s="22">
        <f t="shared" si="122"/>
        <v>1444.6195705017278</v>
      </c>
      <c r="AN264" s="22">
        <f t="shared" si="122"/>
        <v>509.17284778300524</v>
      </c>
      <c r="AO264" s="23">
        <f t="shared" si="122"/>
        <v>1953.7924182847639</v>
      </c>
    </row>
    <row r="265" spans="1:41" x14ac:dyDescent="0.25">
      <c r="A265" s="7">
        <v>243</v>
      </c>
      <c r="B265" s="56">
        <f t="shared" si="123"/>
        <v>86174.771312766912</v>
      </c>
      <c r="C265" s="57">
        <f t="shared" si="124"/>
        <v>686.71103675587233</v>
      </c>
      <c r="D265" s="57">
        <f t="shared" si="125"/>
        <v>89.765386784132204</v>
      </c>
      <c r="E265" s="58">
        <f t="shared" si="111"/>
        <v>776.47642354000459</v>
      </c>
      <c r="F265" s="56">
        <f t="shared" si="126"/>
        <v>112401.61509095668</v>
      </c>
      <c r="G265" s="57">
        <f t="shared" si="127"/>
        <v>761.43001890821961</v>
      </c>
      <c r="H265" s="57">
        <f t="shared" si="128"/>
        <v>415.88597583653973</v>
      </c>
      <c r="I265" s="58">
        <f t="shared" si="112"/>
        <v>1177.3159947447593</v>
      </c>
      <c r="J265" s="56">
        <f t="shared" si="129"/>
        <v>0</v>
      </c>
      <c r="K265" s="57">
        <f t="shared" si="130"/>
        <v>0</v>
      </c>
      <c r="L265" s="57">
        <f t="shared" si="131"/>
        <v>0</v>
      </c>
      <c r="M265" s="58">
        <f t="shared" si="113"/>
        <v>0</v>
      </c>
      <c r="N265" s="56">
        <f t="shared" si="132"/>
        <v>0</v>
      </c>
      <c r="O265" s="57">
        <f t="shared" si="133"/>
        <v>0</v>
      </c>
      <c r="P265" s="57">
        <f t="shared" si="134"/>
        <v>0</v>
      </c>
      <c r="Q265" s="58">
        <f t="shared" si="114"/>
        <v>0</v>
      </c>
      <c r="R265" s="84">
        <f t="shared" si="135"/>
        <v>-1.0639539190277801E-8</v>
      </c>
      <c r="S265" s="85">
        <f t="shared" si="136"/>
        <v>0</v>
      </c>
      <c r="T265" s="86">
        <f t="shared" si="115"/>
        <v>-3.0943326478391273E-11</v>
      </c>
      <c r="U265" s="87">
        <f t="shared" si="137"/>
        <v>0</v>
      </c>
      <c r="V265" s="84">
        <f t="shared" si="138"/>
        <v>0</v>
      </c>
      <c r="W265" s="85">
        <f t="shared" si="139"/>
        <v>0</v>
      </c>
      <c r="X265" s="86">
        <f t="shared" si="116"/>
        <v>0</v>
      </c>
      <c r="Y265" s="87">
        <f t="shared" si="140"/>
        <v>0</v>
      </c>
      <c r="Z265" s="101">
        <f t="shared" si="141"/>
        <v>0</v>
      </c>
      <c r="AA265" s="85">
        <f t="shared" si="142"/>
        <v>0</v>
      </c>
      <c r="AB265" s="86">
        <f t="shared" si="117"/>
        <v>0</v>
      </c>
      <c r="AC265" s="87">
        <f t="shared" si="143"/>
        <v>0</v>
      </c>
      <c r="AD265" s="132">
        <f t="shared" si="146"/>
        <v>0</v>
      </c>
      <c r="AE265" s="132">
        <f t="shared" si="118"/>
        <v>0</v>
      </c>
      <c r="AF265" s="132">
        <f t="shared" si="144"/>
        <v>0</v>
      </c>
      <c r="AG265" s="133">
        <f t="shared" si="119"/>
        <v>0</v>
      </c>
      <c r="AH265" s="124">
        <f t="shared" si="145"/>
        <v>0</v>
      </c>
      <c r="AI265" s="125">
        <f t="shared" si="120"/>
        <v>0</v>
      </c>
      <c r="AJ265" s="125">
        <v>0</v>
      </c>
      <c r="AK265" s="126">
        <f t="shared" si="121"/>
        <v>0</v>
      </c>
      <c r="AL265" s="22">
        <f t="shared" si="122"/>
        <v>198576.38640371294</v>
      </c>
      <c r="AM265" s="22">
        <f t="shared" si="122"/>
        <v>1448.1410556640919</v>
      </c>
      <c r="AN265" s="22">
        <f t="shared" si="122"/>
        <v>505.65136262064101</v>
      </c>
      <c r="AO265" s="23">
        <f t="shared" si="122"/>
        <v>1953.7924182847639</v>
      </c>
    </row>
    <row r="266" spans="1:41" x14ac:dyDescent="0.25">
      <c r="A266" s="7">
        <v>244</v>
      </c>
      <c r="B266" s="56">
        <f t="shared" si="123"/>
        <v>85488.060276011034</v>
      </c>
      <c r="C266" s="57">
        <f t="shared" si="124"/>
        <v>687.42636075249311</v>
      </c>
      <c r="D266" s="57">
        <f t="shared" si="125"/>
        <v>89.050062787511493</v>
      </c>
      <c r="E266" s="58">
        <f t="shared" si="111"/>
        <v>776.47642354000459</v>
      </c>
      <c r="F266" s="56">
        <f t="shared" si="126"/>
        <v>111640.18507204847</v>
      </c>
      <c r="G266" s="57">
        <f t="shared" si="127"/>
        <v>764.24730997818006</v>
      </c>
      <c r="H266" s="57">
        <f t="shared" si="128"/>
        <v>413.06868476657934</v>
      </c>
      <c r="I266" s="58">
        <f t="shared" si="112"/>
        <v>1177.3159947447593</v>
      </c>
      <c r="J266" s="56">
        <f t="shared" si="129"/>
        <v>0</v>
      </c>
      <c r="K266" s="57">
        <f t="shared" si="130"/>
        <v>0</v>
      </c>
      <c r="L266" s="57">
        <f t="shared" si="131"/>
        <v>0</v>
      </c>
      <c r="M266" s="58">
        <f t="shared" si="113"/>
        <v>0</v>
      </c>
      <c r="N266" s="56">
        <f t="shared" si="132"/>
        <v>0</v>
      </c>
      <c r="O266" s="57">
        <f t="shared" si="133"/>
        <v>0</v>
      </c>
      <c r="P266" s="57">
        <f t="shared" si="134"/>
        <v>0</v>
      </c>
      <c r="Q266" s="58">
        <f t="shared" si="114"/>
        <v>0</v>
      </c>
      <c r="R266" s="84">
        <f t="shared" si="135"/>
        <v>-1.0657271755594931E-8</v>
      </c>
      <c r="S266" s="85">
        <f t="shared" si="136"/>
        <v>0</v>
      </c>
      <c r="T266" s="86">
        <f t="shared" si="115"/>
        <v>-3.0994898689188596E-11</v>
      </c>
      <c r="U266" s="87">
        <f t="shared" si="137"/>
        <v>0</v>
      </c>
      <c r="V266" s="84">
        <f t="shared" si="138"/>
        <v>0</v>
      </c>
      <c r="W266" s="85">
        <f t="shared" si="139"/>
        <v>0</v>
      </c>
      <c r="X266" s="86">
        <f t="shared" si="116"/>
        <v>0</v>
      </c>
      <c r="Y266" s="87">
        <f t="shared" si="140"/>
        <v>0</v>
      </c>
      <c r="Z266" s="101">
        <f t="shared" si="141"/>
        <v>0</v>
      </c>
      <c r="AA266" s="85">
        <f t="shared" si="142"/>
        <v>0</v>
      </c>
      <c r="AB266" s="86">
        <f t="shared" si="117"/>
        <v>0</v>
      </c>
      <c r="AC266" s="87">
        <f t="shared" si="143"/>
        <v>0</v>
      </c>
      <c r="AD266" s="132">
        <f t="shared" si="146"/>
        <v>0</v>
      </c>
      <c r="AE266" s="132">
        <f t="shared" si="118"/>
        <v>0</v>
      </c>
      <c r="AF266" s="132">
        <f t="shared" si="144"/>
        <v>0</v>
      </c>
      <c r="AG266" s="133">
        <f t="shared" si="119"/>
        <v>0</v>
      </c>
      <c r="AH266" s="124">
        <f t="shared" si="145"/>
        <v>0</v>
      </c>
      <c r="AI266" s="125">
        <f t="shared" si="120"/>
        <v>0</v>
      </c>
      <c r="AJ266" s="125">
        <v>0</v>
      </c>
      <c r="AK266" s="126">
        <f t="shared" si="121"/>
        <v>0</v>
      </c>
      <c r="AL266" s="22">
        <f t="shared" si="122"/>
        <v>197128.24534804886</v>
      </c>
      <c r="AM266" s="22">
        <f t="shared" si="122"/>
        <v>1451.6736707306732</v>
      </c>
      <c r="AN266" s="22">
        <f t="shared" si="122"/>
        <v>502.11874755405984</v>
      </c>
      <c r="AO266" s="23">
        <f t="shared" si="122"/>
        <v>1953.7924182847639</v>
      </c>
    </row>
    <row r="267" spans="1:41" x14ac:dyDescent="0.25">
      <c r="A267" s="7">
        <v>245</v>
      </c>
      <c r="B267" s="56">
        <f t="shared" si="123"/>
        <v>84800.633915258542</v>
      </c>
      <c r="C267" s="57">
        <f t="shared" si="124"/>
        <v>688.14242987827697</v>
      </c>
      <c r="D267" s="57">
        <f t="shared" si="125"/>
        <v>88.333993661727646</v>
      </c>
      <c r="E267" s="58">
        <f t="shared" si="111"/>
        <v>776.47642354000459</v>
      </c>
      <c r="F267" s="56">
        <f t="shared" si="126"/>
        <v>110875.93776207029</v>
      </c>
      <c r="G267" s="57">
        <f t="shared" si="127"/>
        <v>767.07502502509919</v>
      </c>
      <c r="H267" s="57">
        <f t="shared" si="128"/>
        <v>410.24096971966009</v>
      </c>
      <c r="I267" s="58">
        <f t="shared" si="112"/>
        <v>1177.3159947447593</v>
      </c>
      <c r="J267" s="56">
        <f t="shared" si="129"/>
        <v>0</v>
      </c>
      <c r="K267" s="57">
        <f t="shared" si="130"/>
        <v>0</v>
      </c>
      <c r="L267" s="57">
        <f t="shared" si="131"/>
        <v>0</v>
      </c>
      <c r="M267" s="58">
        <f t="shared" si="113"/>
        <v>0</v>
      </c>
      <c r="N267" s="56">
        <f t="shared" si="132"/>
        <v>0</v>
      </c>
      <c r="O267" s="57">
        <f t="shared" si="133"/>
        <v>0</v>
      </c>
      <c r="P267" s="57">
        <f t="shared" si="134"/>
        <v>0</v>
      </c>
      <c r="Q267" s="58">
        <f t="shared" si="114"/>
        <v>0</v>
      </c>
      <c r="R267" s="84">
        <f t="shared" si="135"/>
        <v>-1.067503387518759E-8</v>
      </c>
      <c r="S267" s="85">
        <f t="shared" si="136"/>
        <v>0</v>
      </c>
      <c r="T267" s="86">
        <f t="shared" si="115"/>
        <v>-3.1046556853670575E-11</v>
      </c>
      <c r="U267" s="87">
        <f t="shared" si="137"/>
        <v>0</v>
      </c>
      <c r="V267" s="84">
        <f t="shared" si="138"/>
        <v>0</v>
      </c>
      <c r="W267" s="85">
        <f t="shared" si="139"/>
        <v>0</v>
      </c>
      <c r="X267" s="86">
        <f t="shared" si="116"/>
        <v>0</v>
      </c>
      <c r="Y267" s="87">
        <f t="shared" si="140"/>
        <v>0</v>
      </c>
      <c r="Z267" s="101">
        <f t="shared" si="141"/>
        <v>0</v>
      </c>
      <c r="AA267" s="85">
        <f t="shared" si="142"/>
        <v>0</v>
      </c>
      <c r="AB267" s="86">
        <f t="shared" si="117"/>
        <v>0</v>
      </c>
      <c r="AC267" s="87">
        <f t="shared" si="143"/>
        <v>0</v>
      </c>
      <c r="AD267" s="132">
        <f t="shared" si="146"/>
        <v>0</v>
      </c>
      <c r="AE267" s="132">
        <f t="shared" si="118"/>
        <v>0</v>
      </c>
      <c r="AF267" s="132">
        <f t="shared" si="144"/>
        <v>0</v>
      </c>
      <c r="AG267" s="133">
        <f t="shared" si="119"/>
        <v>0</v>
      </c>
      <c r="AH267" s="124">
        <f t="shared" si="145"/>
        <v>0</v>
      </c>
      <c r="AI267" s="125">
        <f t="shared" si="120"/>
        <v>0</v>
      </c>
      <c r="AJ267" s="125">
        <v>0</v>
      </c>
      <c r="AK267" s="126">
        <f t="shared" si="121"/>
        <v>0</v>
      </c>
      <c r="AL267" s="22">
        <f t="shared" si="122"/>
        <v>195676.57167731816</v>
      </c>
      <c r="AM267" s="22">
        <f t="shared" si="122"/>
        <v>1455.2174549033762</v>
      </c>
      <c r="AN267" s="22">
        <f t="shared" si="122"/>
        <v>498.57496338135672</v>
      </c>
      <c r="AO267" s="23">
        <f t="shared" si="122"/>
        <v>1953.7924182847639</v>
      </c>
    </row>
    <row r="268" spans="1:41" x14ac:dyDescent="0.25">
      <c r="A268" s="7">
        <v>246</v>
      </c>
      <c r="B268" s="56">
        <f t="shared" si="123"/>
        <v>84112.491485380262</v>
      </c>
      <c r="C268" s="57">
        <f t="shared" si="124"/>
        <v>688.8592449094001</v>
      </c>
      <c r="D268" s="57">
        <f t="shared" si="125"/>
        <v>87.617178630604442</v>
      </c>
      <c r="E268" s="58">
        <f t="shared" si="111"/>
        <v>776.47642354000459</v>
      </c>
      <c r="F268" s="56">
        <f t="shared" si="126"/>
        <v>110108.86273704519</v>
      </c>
      <c r="G268" s="57">
        <f t="shared" si="127"/>
        <v>769.91320261769215</v>
      </c>
      <c r="H268" s="57">
        <f t="shared" si="128"/>
        <v>407.40279212706719</v>
      </c>
      <c r="I268" s="58">
        <f t="shared" si="112"/>
        <v>1177.3159947447593</v>
      </c>
      <c r="J268" s="56">
        <f t="shared" si="129"/>
        <v>0</v>
      </c>
      <c r="K268" s="57">
        <f t="shared" si="130"/>
        <v>0</v>
      </c>
      <c r="L268" s="57">
        <f t="shared" si="131"/>
        <v>0</v>
      </c>
      <c r="M268" s="58">
        <f t="shared" si="113"/>
        <v>0</v>
      </c>
      <c r="N268" s="56">
        <f t="shared" si="132"/>
        <v>0</v>
      </c>
      <c r="O268" s="57">
        <f t="shared" si="133"/>
        <v>0</v>
      </c>
      <c r="P268" s="57">
        <f t="shared" si="134"/>
        <v>0</v>
      </c>
      <c r="Q268" s="58">
        <f t="shared" si="114"/>
        <v>0</v>
      </c>
      <c r="R268" s="84">
        <f t="shared" si="135"/>
        <v>-1.0692825598312903E-8</v>
      </c>
      <c r="S268" s="85">
        <f t="shared" si="136"/>
        <v>0</v>
      </c>
      <c r="T268" s="86">
        <f t="shared" si="115"/>
        <v>-3.1098301115093364E-11</v>
      </c>
      <c r="U268" s="87">
        <f t="shared" si="137"/>
        <v>0</v>
      </c>
      <c r="V268" s="84">
        <f t="shared" si="138"/>
        <v>0</v>
      </c>
      <c r="W268" s="85">
        <f t="shared" si="139"/>
        <v>0</v>
      </c>
      <c r="X268" s="86">
        <f t="shared" si="116"/>
        <v>0</v>
      </c>
      <c r="Y268" s="87">
        <f t="shared" si="140"/>
        <v>0</v>
      </c>
      <c r="Z268" s="101">
        <f t="shared" si="141"/>
        <v>0</v>
      </c>
      <c r="AA268" s="85">
        <f t="shared" si="142"/>
        <v>0</v>
      </c>
      <c r="AB268" s="86">
        <f t="shared" si="117"/>
        <v>0</v>
      </c>
      <c r="AC268" s="87">
        <f t="shared" si="143"/>
        <v>0</v>
      </c>
      <c r="AD268" s="132">
        <f t="shared" si="146"/>
        <v>0</v>
      </c>
      <c r="AE268" s="132">
        <f t="shared" si="118"/>
        <v>0</v>
      </c>
      <c r="AF268" s="132">
        <f t="shared" si="144"/>
        <v>0</v>
      </c>
      <c r="AG268" s="133">
        <f t="shared" si="119"/>
        <v>0</v>
      </c>
      <c r="AH268" s="124">
        <f t="shared" si="145"/>
        <v>0</v>
      </c>
      <c r="AI268" s="125">
        <f t="shared" si="120"/>
        <v>0</v>
      </c>
      <c r="AJ268" s="125">
        <v>0</v>
      </c>
      <c r="AK268" s="126">
        <f t="shared" si="121"/>
        <v>0</v>
      </c>
      <c r="AL268" s="22">
        <f t="shared" si="122"/>
        <v>194221.35422241475</v>
      </c>
      <c r="AM268" s="22">
        <f t="shared" si="122"/>
        <v>1458.7724475270923</v>
      </c>
      <c r="AN268" s="22">
        <f t="shared" si="122"/>
        <v>495.01997075764052</v>
      </c>
      <c r="AO268" s="23">
        <f t="shared" si="122"/>
        <v>1953.7924182847639</v>
      </c>
    </row>
    <row r="269" spans="1:41" x14ac:dyDescent="0.25">
      <c r="A269" s="7">
        <v>247</v>
      </c>
      <c r="B269" s="56">
        <f t="shared" si="123"/>
        <v>83423.632240470863</v>
      </c>
      <c r="C269" s="57">
        <f t="shared" si="124"/>
        <v>689.57680662284747</v>
      </c>
      <c r="D269" s="57">
        <f t="shared" si="125"/>
        <v>86.899616917157147</v>
      </c>
      <c r="E269" s="58">
        <f t="shared" si="111"/>
        <v>776.47642354000459</v>
      </c>
      <c r="F269" s="56">
        <f t="shared" si="126"/>
        <v>109338.94953442749</v>
      </c>
      <c r="G269" s="57">
        <f t="shared" si="127"/>
        <v>772.76188146737763</v>
      </c>
      <c r="H269" s="57">
        <f t="shared" si="128"/>
        <v>404.55411327738176</v>
      </c>
      <c r="I269" s="58">
        <f t="shared" si="112"/>
        <v>1177.3159947447593</v>
      </c>
      <c r="J269" s="56">
        <f t="shared" si="129"/>
        <v>0</v>
      </c>
      <c r="K269" s="57">
        <f t="shared" si="130"/>
        <v>0</v>
      </c>
      <c r="L269" s="57">
        <f t="shared" si="131"/>
        <v>0</v>
      </c>
      <c r="M269" s="58">
        <f t="shared" si="113"/>
        <v>0</v>
      </c>
      <c r="N269" s="56">
        <f t="shared" si="132"/>
        <v>0</v>
      </c>
      <c r="O269" s="57">
        <f t="shared" si="133"/>
        <v>0</v>
      </c>
      <c r="P269" s="57">
        <f t="shared" si="134"/>
        <v>0</v>
      </c>
      <c r="Q269" s="58">
        <f t="shared" si="114"/>
        <v>0</v>
      </c>
      <c r="R269" s="84">
        <f t="shared" si="135"/>
        <v>-1.0710646974310092E-8</v>
      </c>
      <c r="S269" s="85">
        <f t="shared" si="136"/>
        <v>0</v>
      </c>
      <c r="T269" s="86">
        <f t="shared" si="115"/>
        <v>-3.1150131616951854E-11</v>
      </c>
      <c r="U269" s="87">
        <f t="shared" si="137"/>
        <v>0</v>
      </c>
      <c r="V269" s="84">
        <f t="shared" si="138"/>
        <v>0</v>
      </c>
      <c r="W269" s="85">
        <f t="shared" si="139"/>
        <v>0</v>
      </c>
      <c r="X269" s="86">
        <f t="shared" si="116"/>
        <v>0</v>
      </c>
      <c r="Y269" s="87">
        <f t="shared" si="140"/>
        <v>0</v>
      </c>
      <c r="Z269" s="101">
        <f t="shared" si="141"/>
        <v>0</v>
      </c>
      <c r="AA269" s="85">
        <f t="shared" si="142"/>
        <v>0</v>
      </c>
      <c r="AB269" s="86">
        <f t="shared" si="117"/>
        <v>0</v>
      </c>
      <c r="AC269" s="87">
        <f t="shared" si="143"/>
        <v>0</v>
      </c>
      <c r="AD269" s="132">
        <f t="shared" si="146"/>
        <v>0</v>
      </c>
      <c r="AE269" s="132">
        <f t="shared" si="118"/>
        <v>0</v>
      </c>
      <c r="AF269" s="132">
        <f t="shared" si="144"/>
        <v>0</v>
      </c>
      <c r="AG269" s="133">
        <f t="shared" si="119"/>
        <v>0</v>
      </c>
      <c r="AH269" s="124">
        <f t="shared" si="145"/>
        <v>0</v>
      </c>
      <c r="AI269" s="125">
        <f t="shared" si="120"/>
        <v>0</v>
      </c>
      <c r="AJ269" s="125">
        <v>0</v>
      </c>
      <c r="AK269" s="126">
        <f t="shared" si="121"/>
        <v>0</v>
      </c>
      <c r="AL269" s="22">
        <f t="shared" si="122"/>
        <v>192762.58177488763</v>
      </c>
      <c r="AM269" s="22">
        <f t="shared" si="122"/>
        <v>1462.3386880902251</v>
      </c>
      <c r="AN269" s="22">
        <f t="shared" si="122"/>
        <v>491.45373019450778</v>
      </c>
      <c r="AO269" s="23">
        <f t="shared" si="122"/>
        <v>1953.7924182847639</v>
      </c>
    </row>
    <row r="270" spans="1:41" x14ac:dyDescent="0.25">
      <c r="A270" s="7">
        <v>248</v>
      </c>
      <c r="B270" s="56">
        <f t="shared" si="123"/>
        <v>82734.055433848014</v>
      </c>
      <c r="C270" s="57">
        <f t="shared" si="124"/>
        <v>690.29511579641292</v>
      </c>
      <c r="D270" s="57">
        <f t="shared" si="125"/>
        <v>86.181307743591674</v>
      </c>
      <c r="E270" s="58">
        <f t="shared" si="111"/>
        <v>776.47642354000459</v>
      </c>
      <c r="F270" s="56">
        <f t="shared" si="126"/>
        <v>108566.18765296011</v>
      </c>
      <c r="G270" s="57">
        <f t="shared" si="127"/>
        <v>775.62110042880681</v>
      </c>
      <c r="H270" s="57">
        <f t="shared" si="128"/>
        <v>401.69489431595247</v>
      </c>
      <c r="I270" s="58">
        <f t="shared" si="112"/>
        <v>1177.3159947447593</v>
      </c>
      <c r="J270" s="56">
        <f t="shared" si="129"/>
        <v>0</v>
      </c>
      <c r="K270" s="57">
        <f t="shared" si="130"/>
        <v>0</v>
      </c>
      <c r="L270" s="57">
        <f t="shared" si="131"/>
        <v>0</v>
      </c>
      <c r="M270" s="58">
        <f t="shared" si="113"/>
        <v>0</v>
      </c>
      <c r="N270" s="56">
        <f t="shared" si="132"/>
        <v>0</v>
      </c>
      <c r="O270" s="57">
        <f t="shared" si="133"/>
        <v>0</v>
      </c>
      <c r="P270" s="57">
        <f t="shared" si="134"/>
        <v>0</v>
      </c>
      <c r="Q270" s="58">
        <f t="shared" si="114"/>
        <v>0</v>
      </c>
      <c r="R270" s="84">
        <f t="shared" si="135"/>
        <v>-1.0728498052600609E-8</v>
      </c>
      <c r="S270" s="85">
        <f t="shared" si="136"/>
        <v>0</v>
      </c>
      <c r="T270" s="86">
        <f t="shared" si="115"/>
        <v>-3.1202048502980108E-11</v>
      </c>
      <c r="U270" s="87">
        <f t="shared" si="137"/>
        <v>0</v>
      </c>
      <c r="V270" s="84">
        <f t="shared" si="138"/>
        <v>0</v>
      </c>
      <c r="W270" s="85">
        <f t="shared" si="139"/>
        <v>0</v>
      </c>
      <c r="X270" s="86">
        <f t="shared" si="116"/>
        <v>0</v>
      </c>
      <c r="Y270" s="87">
        <f t="shared" si="140"/>
        <v>0</v>
      </c>
      <c r="Z270" s="101">
        <f t="shared" si="141"/>
        <v>0</v>
      </c>
      <c r="AA270" s="85">
        <f t="shared" si="142"/>
        <v>0</v>
      </c>
      <c r="AB270" s="86">
        <f t="shared" si="117"/>
        <v>0</v>
      </c>
      <c r="AC270" s="87">
        <f t="shared" si="143"/>
        <v>0</v>
      </c>
      <c r="AD270" s="132">
        <f t="shared" si="146"/>
        <v>0</v>
      </c>
      <c r="AE270" s="132">
        <f t="shared" si="118"/>
        <v>0</v>
      </c>
      <c r="AF270" s="132">
        <f t="shared" si="144"/>
        <v>0</v>
      </c>
      <c r="AG270" s="133">
        <f t="shared" si="119"/>
        <v>0</v>
      </c>
      <c r="AH270" s="124">
        <f t="shared" si="145"/>
        <v>0</v>
      </c>
      <c r="AI270" s="125">
        <f t="shared" si="120"/>
        <v>0</v>
      </c>
      <c r="AJ270" s="125">
        <v>0</v>
      </c>
      <c r="AK270" s="126">
        <f t="shared" si="121"/>
        <v>0</v>
      </c>
      <c r="AL270" s="22">
        <f t="shared" si="122"/>
        <v>191300.24308679739</v>
      </c>
      <c r="AM270" s="22">
        <f t="shared" si="122"/>
        <v>1465.9162162252196</v>
      </c>
      <c r="AN270" s="22">
        <f t="shared" si="122"/>
        <v>487.87620205951293</v>
      </c>
      <c r="AO270" s="23">
        <f t="shared" si="122"/>
        <v>1953.7924182847639</v>
      </c>
    </row>
    <row r="271" spans="1:41" x14ac:dyDescent="0.25">
      <c r="A271" s="7">
        <v>249</v>
      </c>
      <c r="B271" s="56">
        <f t="shared" si="123"/>
        <v>82043.760318051602</v>
      </c>
      <c r="C271" s="57">
        <f t="shared" si="124"/>
        <v>691.01417320870087</v>
      </c>
      <c r="D271" s="57">
        <f t="shared" si="125"/>
        <v>85.46225033130375</v>
      </c>
      <c r="E271" s="58">
        <f t="shared" si="111"/>
        <v>776.47642354000459</v>
      </c>
      <c r="F271" s="56">
        <f t="shared" si="126"/>
        <v>107790.56655253131</v>
      </c>
      <c r="G271" s="57">
        <f t="shared" si="127"/>
        <v>778.49089850039354</v>
      </c>
      <c r="H271" s="57">
        <f t="shared" si="128"/>
        <v>398.82509624436585</v>
      </c>
      <c r="I271" s="58">
        <f t="shared" si="112"/>
        <v>1177.3159947447593</v>
      </c>
      <c r="J271" s="56">
        <f t="shared" si="129"/>
        <v>0</v>
      </c>
      <c r="K271" s="57">
        <f t="shared" si="130"/>
        <v>0</v>
      </c>
      <c r="L271" s="57">
        <f t="shared" si="131"/>
        <v>0</v>
      </c>
      <c r="M271" s="58">
        <f t="shared" si="113"/>
        <v>0</v>
      </c>
      <c r="N271" s="56">
        <f t="shared" si="132"/>
        <v>0</v>
      </c>
      <c r="O271" s="57">
        <f t="shared" si="133"/>
        <v>0</v>
      </c>
      <c r="P271" s="57">
        <f t="shared" si="134"/>
        <v>0</v>
      </c>
      <c r="Q271" s="58">
        <f t="shared" si="114"/>
        <v>0</v>
      </c>
      <c r="R271" s="84">
        <f t="shared" si="135"/>
        <v>-1.0746378882688277E-8</v>
      </c>
      <c r="S271" s="85">
        <f t="shared" si="136"/>
        <v>0</v>
      </c>
      <c r="T271" s="86">
        <f t="shared" si="115"/>
        <v>-3.1254051917151743E-11</v>
      </c>
      <c r="U271" s="87">
        <f t="shared" si="137"/>
        <v>0</v>
      </c>
      <c r="V271" s="84">
        <f t="shared" si="138"/>
        <v>0</v>
      </c>
      <c r="W271" s="85">
        <f t="shared" si="139"/>
        <v>0</v>
      </c>
      <c r="X271" s="86">
        <f t="shared" si="116"/>
        <v>0</v>
      </c>
      <c r="Y271" s="87">
        <f t="shared" si="140"/>
        <v>0</v>
      </c>
      <c r="Z271" s="101">
        <f t="shared" si="141"/>
        <v>0</v>
      </c>
      <c r="AA271" s="85">
        <f t="shared" si="142"/>
        <v>0</v>
      </c>
      <c r="AB271" s="86">
        <f t="shared" si="117"/>
        <v>0</v>
      </c>
      <c r="AC271" s="87">
        <f t="shared" si="143"/>
        <v>0</v>
      </c>
      <c r="AD271" s="132">
        <f t="shared" si="146"/>
        <v>0</v>
      </c>
      <c r="AE271" s="132">
        <f t="shared" si="118"/>
        <v>0</v>
      </c>
      <c r="AF271" s="132">
        <f t="shared" si="144"/>
        <v>0</v>
      </c>
      <c r="AG271" s="133">
        <f t="shared" si="119"/>
        <v>0</v>
      </c>
      <c r="AH271" s="124">
        <f t="shared" si="145"/>
        <v>0</v>
      </c>
      <c r="AI271" s="125">
        <f t="shared" si="120"/>
        <v>0</v>
      </c>
      <c r="AJ271" s="125">
        <v>0</v>
      </c>
      <c r="AK271" s="126">
        <f t="shared" si="121"/>
        <v>0</v>
      </c>
      <c r="AL271" s="22">
        <f t="shared" si="122"/>
        <v>189834.32687057217</v>
      </c>
      <c r="AM271" s="22">
        <f t="shared" si="122"/>
        <v>1469.5050717090944</v>
      </c>
      <c r="AN271" s="22">
        <f t="shared" si="122"/>
        <v>484.28734657563837</v>
      </c>
      <c r="AO271" s="23">
        <f t="shared" si="122"/>
        <v>1953.7924182847639</v>
      </c>
    </row>
    <row r="272" spans="1:41" x14ac:dyDescent="0.25">
      <c r="A272" s="7">
        <v>250</v>
      </c>
      <c r="B272" s="56">
        <f t="shared" si="123"/>
        <v>81352.746144842895</v>
      </c>
      <c r="C272" s="57">
        <f t="shared" si="124"/>
        <v>691.73397963912657</v>
      </c>
      <c r="D272" s="57">
        <f t="shared" si="125"/>
        <v>84.742443900878015</v>
      </c>
      <c r="E272" s="58">
        <f t="shared" si="111"/>
        <v>776.47642354000459</v>
      </c>
      <c r="F272" s="56">
        <f t="shared" si="126"/>
        <v>107012.07565403091</v>
      </c>
      <c r="G272" s="57">
        <f t="shared" si="127"/>
        <v>781.37131482484494</v>
      </c>
      <c r="H272" s="57">
        <f t="shared" si="128"/>
        <v>395.94467991991439</v>
      </c>
      <c r="I272" s="58">
        <f t="shared" si="112"/>
        <v>1177.3159947447593</v>
      </c>
      <c r="J272" s="56">
        <f t="shared" si="129"/>
        <v>0</v>
      </c>
      <c r="K272" s="57">
        <f t="shared" si="130"/>
        <v>0</v>
      </c>
      <c r="L272" s="57">
        <f t="shared" si="131"/>
        <v>0</v>
      </c>
      <c r="M272" s="58">
        <f t="shared" si="113"/>
        <v>0</v>
      </c>
      <c r="N272" s="56">
        <f t="shared" si="132"/>
        <v>0</v>
      </c>
      <c r="O272" s="57">
        <f t="shared" si="133"/>
        <v>0</v>
      </c>
      <c r="P272" s="57">
        <f t="shared" si="134"/>
        <v>0</v>
      </c>
      <c r="Q272" s="58">
        <f t="shared" si="114"/>
        <v>0</v>
      </c>
      <c r="R272" s="84">
        <f t="shared" si="135"/>
        <v>-1.0764289514159424E-8</v>
      </c>
      <c r="S272" s="85">
        <f t="shared" si="136"/>
        <v>0</v>
      </c>
      <c r="T272" s="86">
        <f t="shared" si="115"/>
        <v>-3.1306142003680329E-11</v>
      </c>
      <c r="U272" s="87">
        <f t="shared" si="137"/>
        <v>0</v>
      </c>
      <c r="V272" s="84">
        <f t="shared" si="138"/>
        <v>0</v>
      </c>
      <c r="W272" s="85">
        <f t="shared" si="139"/>
        <v>0</v>
      </c>
      <c r="X272" s="86">
        <f t="shared" si="116"/>
        <v>0</v>
      </c>
      <c r="Y272" s="87">
        <f t="shared" si="140"/>
        <v>0</v>
      </c>
      <c r="Z272" s="101">
        <f t="shared" si="141"/>
        <v>0</v>
      </c>
      <c r="AA272" s="85">
        <f t="shared" si="142"/>
        <v>0</v>
      </c>
      <c r="AB272" s="86">
        <f t="shared" si="117"/>
        <v>0</v>
      </c>
      <c r="AC272" s="87">
        <f t="shared" si="143"/>
        <v>0</v>
      </c>
      <c r="AD272" s="132">
        <f t="shared" si="146"/>
        <v>0</v>
      </c>
      <c r="AE272" s="132">
        <f t="shared" si="118"/>
        <v>0</v>
      </c>
      <c r="AF272" s="132">
        <f t="shared" si="144"/>
        <v>0</v>
      </c>
      <c r="AG272" s="133">
        <f t="shared" si="119"/>
        <v>0</v>
      </c>
      <c r="AH272" s="124">
        <f t="shared" si="145"/>
        <v>0</v>
      </c>
      <c r="AI272" s="125">
        <f t="shared" si="120"/>
        <v>0</v>
      </c>
      <c r="AJ272" s="125">
        <v>0</v>
      </c>
      <c r="AK272" s="126">
        <f t="shared" si="121"/>
        <v>0</v>
      </c>
      <c r="AL272" s="22">
        <f t="shared" si="122"/>
        <v>188364.82179886303</v>
      </c>
      <c r="AM272" s="22">
        <f t="shared" si="122"/>
        <v>1473.1052944639714</v>
      </c>
      <c r="AN272" s="22">
        <f t="shared" si="122"/>
        <v>480.68712382076109</v>
      </c>
      <c r="AO272" s="23">
        <f t="shared" si="122"/>
        <v>1953.7924182847639</v>
      </c>
    </row>
    <row r="273" spans="1:41" x14ac:dyDescent="0.25">
      <c r="A273" s="7">
        <v>251</v>
      </c>
      <c r="B273" s="56">
        <f t="shared" si="123"/>
        <v>80661.012165203763</v>
      </c>
      <c r="C273" s="57">
        <f t="shared" si="124"/>
        <v>692.45453586791734</v>
      </c>
      <c r="D273" s="57">
        <f t="shared" si="125"/>
        <v>84.021887672087246</v>
      </c>
      <c r="E273" s="58">
        <f t="shared" si="111"/>
        <v>776.47642354000459</v>
      </c>
      <c r="F273" s="56">
        <f t="shared" si="126"/>
        <v>106230.70433920606</v>
      </c>
      <c r="G273" s="57">
        <f t="shared" si="127"/>
        <v>784.26238868969688</v>
      </c>
      <c r="H273" s="57">
        <f t="shared" si="128"/>
        <v>393.05360605506246</v>
      </c>
      <c r="I273" s="58">
        <f t="shared" si="112"/>
        <v>1177.3159947447593</v>
      </c>
      <c r="J273" s="56">
        <f t="shared" si="129"/>
        <v>0</v>
      </c>
      <c r="K273" s="57">
        <f t="shared" si="130"/>
        <v>0</v>
      </c>
      <c r="L273" s="57">
        <f t="shared" si="131"/>
        <v>0</v>
      </c>
      <c r="M273" s="58">
        <f t="shared" si="113"/>
        <v>0</v>
      </c>
      <c r="N273" s="56">
        <f t="shared" si="132"/>
        <v>0</v>
      </c>
      <c r="O273" s="57">
        <f t="shared" si="133"/>
        <v>0</v>
      </c>
      <c r="P273" s="57">
        <f t="shared" si="134"/>
        <v>0</v>
      </c>
      <c r="Q273" s="58">
        <f t="shared" si="114"/>
        <v>0</v>
      </c>
      <c r="R273" s="84">
        <f t="shared" si="135"/>
        <v>-1.0782229996683023E-8</v>
      </c>
      <c r="S273" s="85">
        <f t="shared" si="136"/>
        <v>0</v>
      </c>
      <c r="T273" s="86">
        <f t="shared" si="115"/>
        <v>-3.1358318907019795E-11</v>
      </c>
      <c r="U273" s="87">
        <f t="shared" si="137"/>
        <v>0</v>
      </c>
      <c r="V273" s="84">
        <f t="shared" si="138"/>
        <v>0</v>
      </c>
      <c r="W273" s="85">
        <f t="shared" si="139"/>
        <v>0</v>
      </c>
      <c r="X273" s="86">
        <f t="shared" si="116"/>
        <v>0</v>
      </c>
      <c r="Y273" s="87">
        <f t="shared" si="140"/>
        <v>0</v>
      </c>
      <c r="Z273" s="101">
        <f t="shared" si="141"/>
        <v>0</v>
      </c>
      <c r="AA273" s="85">
        <f t="shared" si="142"/>
        <v>0</v>
      </c>
      <c r="AB273" s="86">
        <f t="shared" si="117"/>
        <v>0</v>
      </c>
      <c r="AC273" s="87">
        <f t="shared" si="143"/>
        <v>0</v>
      </c>
      <c r="AD273" s="132">
        <f t="shared" si="146"/>
        <v>0</v>
      </c>
      <c r="AE273" s="132">
        <f t="shared" si="118"/>
        <v>0</v>
      </c>
      <c r="AF273" s="132">
        <f t="shared" si="144"/>
        <v>0</v>
      </c>
      <c r="AG273" s="133">
        <f t="shared" si="119"/>
        <v>0</v>
      </c>
      <c r="AH273" s="124">
        <f t="shared" si="145"/>
        <v>0</v>
      </c>
      <c r="AI273" s="125">
        <f t="shared" si="120"/>
        <v>0</v>
      </c>
      <c r="AJ273" s="125">
        <v>0</v>
      </c>
      <c r="AK273" s="126">
        <f t="shared" si="121"/>
        <v>0</v>
      </c>
      <c r="AL273" s="22">
        <f t="shared" si="122"/>
        <v>186891.71650439905</v>
      </c>
      <c r="AM273" s="22">
        <f t="shared" si="122"/>
        <v>1476.7169245576142</v>
      </c>
      <c r="AN273" s="22">
        <f t="shared" si="122"/>
        <v>477.07549372711833</v>
      </c>
      <c r="AO273" s="23">
        <f t="shared" si="122"/>
        <v>1953.7924182847639</v>
      </c>
    </row>
    <row r="274" spans="1:41" x14ac:dyDescent="0.25">
      <c r="A274" s="7">
        <v>252</v>
      </c>
      <c r="B274" s="56">
        <f t="shared" si="123"/>
        <v>79968.557629335846</v>
      </c>
      <c r="C274" s="57">
        <f t="shared" si="124"/>
        <v>693.17584267611312</v>
      </c>
      <c r="D274" s="57">
        <f t="shared" si="125"/>
        <v>83.300580863891511</v>
      </c>
      <c r="E274" s="58">
        <f t="shared" si="111"/>
        <v>776.47642354000459</v>
      </c>
      <c r="F274" s="56">
        <f t="shared" si="126"/>
        <v>105446.44195051637</v>
      </c>
      <c r="G274" s="57">
        <f t="shared" si="127"/>
        <v>787.16415952784882</v>
      </c>
      <c r="H274" s="57">
        <f t="shared" si="128"/>
        <v>390.15183521691057</v>
      </c>
      <c r="I274" s="58">
        <f t="shared" si="112"/>
        <v>1177.3159947447593</v>
      </c>
      <c r="J274" s="56">
        <f t="shared" si="129"/>
        <v>0</v>
      </c>
      <c r="K274" s="57">
        <f t="shared" si="130"/>
        <v>0</v>
      </c>
      <c r="L274" s="57">
        <f t="shared" si="131"/>
        <v>0</v>
      </c>
      <c r="M274" s="58">
        <f t="shared" si="113"/>
        <v>0</v>
      </c>
      <c r="N274" s="56">
        <f t="shared" si="132"/>
        <v>0</v>
      </c>
      <c r="O274" s="57">
        <f t="shared" si="133"/>
        <v>0</v>
      </c>
      <c r="P274" s="57">
        <f t="shared" si="134"/>
        <v>0</v>
      </c>
      <c r="Q274" s="58">
        <f t="shared" si="114"/>
        <v>0</v>
      </c>
      <c r="R274" s="84">
        <f t="shared" si="135"/>
        <v>-1.0800200380010828E-8</v>
      </c>
      <c r="S274" s="85">
        <f t="shared" si="136"/>
        <v>0</v>
      </c>
      <c r="T274" s="86">
        <f t="shared" si="115"/>
        <v>-3.1410582771864826E-11</v>
      </c>
      <c r="U274" s="87">
        <f t="shared" si="137"/>
        <v>0</v>
      </c>
      <c r="V274" s="84">
        <f t="shared" si="138"/>
        <v>0</v>
      </c>
      <c r="W274" s="85">
        <f t="shared" si="139"/>
        <v>0</v>
      </c>
      <c r="X274" s="86">
        <f t="shared" si="116"/>
        <v>0</v>
      </c>
      <c r="Y274" s="87">
        <f t="shared" si="140"/>
        <v>0</v>
      </c>
      <c r="Z274" s="101">
        <f t="shared" si="141"/>
        <v>0</v>
      </c>
      <c r="AA274" s="85">
        <f t="shared" si="142"/>
        <v>0</v>
      </c>
      <c r="AB274" s="86">
        <f t="shared" si="117"/>
        <v>0</v>
      </c>
      <c r="AC274" s="87">
        <f t="shared" si="143"/>
        <v>0</v>
      </c>
      <c r="AD274" s="132">
        <f t="shared" si="146"/>
        <v>0</v>
      </c>
      <c r="AE274" s="132">
        <f t="shared" si="118"/>
        <v>0</v>
      </c>
      <c r="AF274" s="132">
        <f t="shared" si="144"/>
        <v>0</v>
      </c>
      <c r="AG274" s="133">
        <f t="shared" si="119"/>
        <v>0</v>
      </c>
      <c r="AH274" s="124">
        <f t="shared" si="145"/>
        <v>0</v>
      </c>
      <c r="AI274" s="125">
        <f t="shared" si="120"/>
        <v>0</v>
      </c>
      <c r="AJ274" s="125">
        <v>0</v>
      </c>
      <c r="AK274" s="126">
        <f t="shared" si="121"/>
        <v>0</v>
      </c>
      <c r="AL274" s="22">
        <f t="shared" si="122"/>
        <v>185414.99957984142</v>
      </c>
      <c r="AM274" s="22">
        <f t="shared" si="122"/>
        <v>1480.3400022039618</v>
      </c>
      <c r="AN274" s="22">
        <f t="shared" si="122"/>
        <v>473.45241608077066</v>
      </c>
      <c r="AO274" s="23">
        <f t="shared" si="122"/>
        <v>1953.7924182847639</v>
      </c>
    </row>
    <row r="275" spans="1:41" x14ac:dyDescent="0.25">
      <c r="A275" s="7">
        <v>253</v>
      </c>
      <c r="B275" s="56">
        <f t="shared" si="123"/>
        <v>79275.381786659738</v>
      </c>
      <c r="C275" s="57">
        <f t="shared" si="124"/>
        <v>693.89790084556739</v>
      </c>
      <c r="D275" s="57">
        <f t="shared" si="125"/>
        <v>82.578522694437225</v>
      </c>
      <c r="E275" s="58">
        <f t="shared" si="111"/>
        <v>776.47642354000459</v>
      </c>
      <c r="F275" s="56">
        <f t="shared" si="126"/>
        <v>104659.27779098852</v>
      </c>
      <c r="G275" s="57">
        <f t="shared" si="127"/>
        <v>790.07666691810186</v>
      </c>
      <c r="H275" s="57">
        <f t="shared" si="128"/>
        <v>387.23932782665753</v>
      </c>
      <c r="I275" s="58">
        <f t="shared" si="112"/>
        <v>1177.3159947447593</v>
      </c>
      <c r="J275" s="56">
        <f t="shared" si="129"/>
        <v>0</v>
      </c>
      <c r="K275" s="57">
        <f t="shared" si="130"/>
        <v>0</v>
      </c>
      <c r="L275" s="57">
        <f t="shared" si="131"/>
        <v>0</v>
      </c>
      <c r="M275" s="58">
        <f t="shared" si="113"/>
        <v>0</v>
      </c>
      <c r="N275" s="56">
        <f t="shared" si="132"/>
        <v>0</v>
      </c>
      <c r="O275" s="57">
        <f t="shared" si="133"/>
        <v>0</v>
      </c>
      <c r="P275" s="57">
        <f t="shared" si="134"/>
        <v>0</v>
      </c>
      <c r="Q275" s="58">
        <f t="shared" si="114"/>
        <v>0</v>
      </c>
      <c r="R275" s="84">
        <f t="shared" si="135"/>
        <v>-1.0818200713977513E-8</v>
      </c>
      <c r="S275" s="85">
        <f t="shared" si="136"/>
        <v>0</v>
      </c>
      <c r="T275" s="86">
        <f t="shared" si="115"/>
        <v>-3.146293374315127E-11</v>
      </c>
      <c r="U275" s="87">
        <f t="shared" si="137"/>
        <v>0</v>
      </c>
      <c r="V275" s="84">
        <f t="shared" si="138"/>
        <v>0</v>
      </c>
      <c r="W275" s="85">
        <f t="shared" si="139"/>
        <v>0</v>
      </c>
      <c r="X275" s="86">
        <f t="shared" si="116"/>
        <v>0</v>
      </c>
      <c r="Y275" s="87">
        <f t="shared" si="140"/>
        <v>0</v>
      </c>
      <c r="Z275" s="101">
        <f t="shared" si="141"/>
        <v>0</v>
      </c>
      <c r="AA275" s="85">
        <f t="shared" si="142"/>
        <v>0</v>
      </c>
      <c r="AB275" s="86">
        <f t="shared" si="117"/>
        <v>0</v>
      </c>
      <c r="AC275" s="87">
        <f t="shared" si="143"/>
        <v>0</v>
      </c>
      <c r="AD275" s="132">
        <f t="shared" si="146"/>
        <v>0</v>
      </c>
      <c r="AE275" s="132">
        <f t="shared" si="118"/>
        <v>0</v>
      </c>
      <c r="AF275" s="132">
        <f t="shared" si="144"/>
        <v>0</v>
      </c>
      <c r="AG275" s="133">
        <f t="shared" si="119"/>
        <v>0</v>
      </c>
      <c r="AH275" s="124">
        <f t="shared" si="145"/>
        <v>0</v>
      </c>
      <c r="AI275" s="125">
        <f t="shared" si="120"/>
        <v>0</v>
      </c>
      <c r="AJ275" s="125">
        <v>0</v>
      </c>
      <c r="AK275" s="126">
        <f t="shared" si="121"/>
        <v>0</v>
      </c>
      <c r="AL275" s="22">
        <f t="shared" si="122"/>
        <v>183934.65957763745</v>
      </c>
      <c r="AM275" s="22">
        <f t="shared" si="122"/>
        <v>1483.9745677636693</v>
      </c>
      <c r="AN275" s="22">
        <f t="shared" si="122"/>
        <v>469.81785052106329</v>
      </c>
      <c r="AO275" s="23">
        <f t="shared" si="122"/>
        <v>1953.7924182847639</v>
      </c>
    </row>
    <row r="276" spans="1:41" x14ac:dyDescent="0.25">
      <c r="A276" s="7">
        <v>254</v>
      </c>
      <c r="B276" s="56">
        <f t="shared" si="123"/>
        <v>78581.483885814174</v>
      </c>
      <c r="C276" s="57">
        <f t="shared" si="124"/>
        <v>694.6207111589481</v>
      </c>
      <c r="D276" s="57">
        <f t="shared" si="125"/>
        <v>81.855712381056435</v>
      </c>
      <c r="E276" s="58">
        <f t="shared" si="111"/>
        <v>776.47642354000459</v>
      </c>
      <c r="F276" s="56">
        <f t="shared" si="126"/>
        <v>103869.20112407042</v>
      </c>
      <c r="G276" s="57">
        <f t="shared" si="127"/>
        <v>792.9999505856988</v>
      </c>
      <c r="H276" s="57">
        <f t="shared" si="128"/>
        <v>384.31604415906054</v>
      </c>
      <c r="I276" s="58">
        <f t="shared" si="112"/>
        <v>1177.3159947447593</v>
      </c>
      <c r="J276" s="56">
        <f t="shared" si="129"/>
        <v>0</v>
      </c>
      <c r="K276" s="57">
        <f t="shared" si="130"/>
        <v>0</v>
      </c>
      <c r="L276" s="57">
        <f t="shared" si="131"/>
        <v>0</v>
      </c>
      <c r="M276" s="58">
        <f t="shared" si="113"/>
        <v>0</v>
      </c>
      <c r="N276" s="56">
        <f t="shared" si="132"/>
        <v>0</v>
      </c>
      <c r="O276" s="57">
        <f t="shared" si="133"/>
        <v>0</v>
      </c>
      <c r="P276" s="57">
        <f t="shared" si="134"/>
        <v>0</v>
      </c>
      <c r="Q276" s="58">
        <f t="shared" si="114"/>
        <v>0</v>
      </c>
      <c r="R276" s="84">
        <f t="shared" si="135"/>
        <v>-1.083623104850081E-8</v>
      </c>
      <c r="S276" s="85">
        <f t="shared" si="136"/>
        <v>0</v>
      </c>
      <c r="T276" s="86">
        <f t="shared" si="115"/>
        <v>-3.1515371966056523E-11</v>
      </c>
      <c r="U276" s="87">
        <f t="shared" si="137"/>
        <v>0</v>
      </c>
      <c r="V276" s="84">
        <f t="shared" si="138"/>
        <v>0</v>
      </c>
      <c r="W276" s="85">
        <f t="shared" si="139"/>
        <v>0</v>
      </c>
      <c r="X276" s="86">
        <f t="shared" si="116"/>
        <v>0</v>
      </c>
      <c r="Y276" s="87">
        <f t="shared" si="140"/>
        <v>0</v>
      </c>
      <c r="Z276" s="101">
        <f t="shared" si="141"/>
        <v>0</v>
      </c>
      <c r="AA276" s="85">
        <f t="shared" si="142"/>
        <v>0</v>
      </c>
      <c r="AB276" s="86">
        <f t="shared" si="117"/>
        <v>0</v>
      </c>
      <c r="AC276" s="87">
        <f t="shared" si="143"/>
        <v>0</v>
      </c>
      <c r="AD276" s="132">
        <f t="shared" si="146"/>
        <v>0</v>
      </c>
      <c r="AE276" s="132">
        <f t="shared" si="118"/>
        <v>0</v>
      </c>
      <c r="AF276" s="132">
        <f t="shared" si="144"/>
        <v>0</v>
      </c>
      <c r="AG276" s="133">
        <f t="shared" si="119"/>
        <v>0</v>
      </c>
      <c r="AH276" s="124">
        <f t="shared" si="145"/>
        <v>0</v>
      </c>
      <c r="AI276" s="125">
        <f t="shared" si="120"/>
        <v>0</v>
      </c>
      <c r="AJ276" s="125">
        <v>0</v>
      </c>
      <c r="AK276" s="126">
        <f t="shared" si="121"/>
        <v>0</v>
      </c>
      <c r="AL276" s="22">
        <f t="shared" si="122"/>
        <v>182450.68500987376</v>
      </c>
      <c r="AM276" s="22">
        <f t="shared" si="122"/>
        <v>1487.6206617446469</v>
      </c>
      <c r="AN276" s="22">
        <f t="shared" si="122"/>
        <v>466.17175654008548</v>
      </c>
      <c r="AO276" s="23">
        <f t="shared" si="122"/>
        <v>1953.7924182847639</v>
      </c>
    </row>
    <row r="277" spans="1:41" x14ac:dyDescent="0.25">
      <c r="A277" s="7">
        <v>255</v>
      </c>
      <c r="B277" s="56">
        <f t="shared" si="123"/>
        <v>77886.863174655227</v>
      </c>
      <c r="C277" s="57">
        <f t="shared" si="124"/>
        <v>695.34427439973877</v>
      </c>
      <c r="D277" s="57">
        <f t="shared" si="125"/>
        <v>81.132149140265867</v>
      </c>
      <c r="E277" s="58">
        <f t="shared" si="111"/>
        <v>776.47642354000459</v>
      </c>
      <c r="F277" s="56">
        <f t="shared" si="126"/>
        <v>103076.20117348472</v>
      </c>
      <c r="G277" s="57">
        <f t="shared" si="127"/>
        <v>795.93405040286586</v>
      </c>
      <c r="H277" s="57">
        <f t="shared" si="128"/>
        <v>381.38194434189347</v>
      </c>
      <c r="I277" s="58">
        <f t="shared" si="112"/>
        <v>1177.3159947447593</v>
      </c>
      <c r="J277" s="56">
        <f t="shared" si="129"/>
        <v>0</v>
      </c>
      <c r="K277" s="57">
        <f t="shared" si="130"/>
        <v>0</v>
      </c>
      <c r="L277" s="57">
        <f t="shared" si="131"/>
        <v>0</v>
      </c>
      <c r="M277" s="58">
        <f t="shared" si="113"/>
        <v>0</v>
      </c>
      <c r="N277" s="56">
        <f t="shared" si="132"/>
        <v>0</v>
      </c>
      <c r="O277" s="57">
        <f t="shared" si="133"/>
        <v>0</v>
      </c>
      <c r="P277" s="57">
        <f t="shared" si="134"/>
        <v>0</v>
      </c>
      <c r="Q277" s="58">
        <f t="shared" si="114"/>
        <v>0</v>
      </c>
      <c r="R277" s="84">
        <f t="shared" si="135"/>
        <v>-1.0854291433581645E-8</v>
      </c>
      <c r="S277" s="85">
        <f t="shared" si="136"/>
        <v>0</v>
      </c>
      <c r="T277" s="86">
        <f t="shared" si="115"/>
        <v>-3.1567897585999951E-11</v>
      </c>
      <c r="U277" s="87">
        <f t="shared" si="137"/>
        <v>0</v>
      </c>
      <c r="V277" s="84">
        <f t="shared" si="138"/>
        <v>0</v>
      </c>
      <c r="W277" s="85">
        <f t="shared" si="139"/>
        <v>0</v>
      </c>
      <c r="X277" s="86">
        <f t="shared" si="116"/>
        <v>0</v>
      </c>
      <c r="Y277" s="87">
        <f t="shared" si="140"/>
        <v>0</v>
      </c>
      <c r="Z277" s="101">
        <f t="shared" si="141"/>
        <v>0</v>
      </c>
      <c r="AA277" s="85">
        <f t="shared" si="142"/>
        <v>0</v>
      </c>
      <c r="AB277" s="86">
        <f t="shared" si="117"/>
        <v>0</v>
      </c>
      <c r="AC277" s="87">
        <f t="shared" si="143"/>
        <v>0</v>
      </c>
      <c r="AD277" s="132">
        <f t="shared" si="146"/>
        <v>0</v>
      </c>
      <c r="AE277" s="132">
        <f t="shared" si="118"/>
        <v>0</v>
      </c>
      <c r="AF277" s="132">
        <f t="shared" si="144"/>
        <v>0</v>
      </c>
      <c r="AG277" s="133">
        <f t="shared" si="119"/>
        <v>0</v>
      </c>
      <c r="AH277" s="124">
        <f t="shared" si="145"/>
        <v>0</v>
      </c>
      <c r="AI277" s="125">
        <f t="shared" si="120"/>
        <v>0</v>
      </c>
      <c r="AJ277" s="125">
        <v>0</v>
      </c>
      <c r="AK277" s="126">
        <f t="shared" si="121"/>
        <v>0</v>
      </c>
      <c r="AL277" s="22">
        <f t="shared" si="122"/>
        <v>180963.06434812909</v>
      </c>
      <c r="AM277" s="22">
        <f t="shared" si="122"/>
        <v>1491.2783248026046</v>
      </c>
      <c r="AN277" s="22">
        <f t="shared" si="122"/>
        <v>462.51409348212781</v>
      </c>
      <c r="AO277" s="23">
        <f t="shared" si="122"/>
        <v>1953.7924182847639</v>
      </c>
    </row>
    <row r="278" spans="1:41" x14ac:dyDescent="0.25">
      <c r="A278" s="7">
        <v>256</v>
      </c>
      <c r="B278" s="56">
        <f t="shared" si="123"/>
        <v>77191.518900255483</v>
      </c>
      <c r="C278" s="57">
        <f t="shared" si="124"/>
        <v>696.0685913522384</v>
      </c>
      <c r="D278" s="57">
        <f t="shared" si="125"/>
        <v>80.407832187766132</v>
      </c>
      <c r="E278" s="58">
        <f t="shared" si="111"/>
        <v>776.47642354000459</v>
      </c>
      <c r="F278" s="56">
        <f t="shared" si="126"/>
        <v>102280.26712308185</v>
      </c>
      <c r="G278" s="57">
        <f t="shared" si="127"/>
        <v>798.87900638935639</v>
      </c>
      <c r="H278" s="57">
        <f t="shared" si="128"/>
        <v>378.43698835540289</v>
      </c>
      <c r="I278" s="58">
        <f t="shared" si="112"/>
        <v>1177.3159947447593</v>
      </c>
      <c r="J278" s="56">
        <f t="shared" si="129"/>
        <v>0</v>
      </c>
      <c r="K278" s="57">
        <f t="shared" si="130"/>
        <v>0</v>
      </c>
      <c r="L278" s="57">
        <f t="shared" si="131"/>
        <v>0</v>
      </c>
      <c r="M278" s="58">
        <f t="shared" si="113"/>
        <v>0</v>
      </c>
      <c r="N278" s="56">
        <f t="shared" si="132"/>
        <v>0</v>
      </c>
      <c r="O278" s="57">
        <f t="shared" si="133"/>
        <v>0</v>
      </c>
      <c r="P278" s="57">
        <f t="shared" si="134"/>
        <v>0</v>
      </c>
      <c r="Q278" s="58">
        <f t="shared" si="114"/>
        <v>0</v>
      </c>
      <c r="R278" s="84">
        <f t="shared" si="135"/>
        <v>-1.0872381919304282E-8</v>
      </c>
      <c r="S278" s="85">
        <f t="shared" si="136"/>
        <v>0</v>
      </c>
      <c r="T278" s="86">
        <f t="shared" si="115"/>
        <v>-3.162051074864329E-11</v>
      </c>
      <c r="U278" s="87">
        <f t="shared" si="137"/>
        <v>0</v>
      </c>
      <c r="V278" s="84">
        <f t="shared" si="138"/>
        <v>0</v>
      </c>
      <c r="W278" s="85">
        <f t="shared" si="139"/>
        <v>0</v>
      </c>
      <c r="X278" s="86">
        <f t="shared" si="116"/>
        <v>0</v>
      </c>
      <c r="Y278" s="87">
        <f t="shared" si="140"/>
        <v>0</v>
      </c>
      <c r="Z278" s="101">
        <f t="shared" si="141"/>
        <v>0</v>
      </c>
      <c r="AA278" s="85">
        <f t="shared" si="142"/>
        <v>0</v>
      </c>
      <c r="AB278" s="86">
        <f t="shared" si="117"/>
        <v>0</v>
      </c>
      <c r="AC278" s="87">
        <f t="shared" si="143"/>
        <v>0</v>
      </c>
      <c r="AD278" s="132">
        <f t="shared" si="146"/>
        <v>0</v>
      </c>
      <c r="AE278" s="132">
        <f t="shared" si="118"/>
        <v>0</v>
      </c>
      <c r="AF278" s="132">
        <f t="shared" si="144"/>
        <v>0</v>
      </c>
      <c r="AG278" s="133">
        <f t="shared" si="119"/>
        <v>0</v>
      </c>
      <c r="AH278" s="124">
        <f t="shared" si="145"/>
        <v>0</v>
      </c>
      <c r="AI278" s="125">
        <f t="shared" si="120"/>
        <v>0</v>
      </c>
      <c r="AJ278" s="125">
        <v>0</v>
      </c>
      <c r="AK278" s="126">
        <f t="shared" si="121"/>
        <v>0</v>
      </c>
      <c r="AL278" s="22">
        <f t="shared" si="122"/>
        <v>179471.78602332645</v>
      </c>
      <c r="AM278" s="22">
        <f t="shared" si="122"/>
        <v>1494.9475977415948</v>
      </c>
      <c r="AN278" s="22">
        <f t="shared" si="122"/>
        <v>458.84482054313742</v>
      </c>
      <c r="AO278" s="23">
        <f t="shared" si="122"/>
        <v>1953.7924182847639</v>
      </c>
    </row>
    <row r="279" spans="1:41" x14ac:dyDescent="0.25">
      <c r="A279" s="7">
        <v>257</v>
      </c>
      <c r="B279" s="56">
        <f t="shared" si="123"/>
        <v>76495.450308903251</v>
      </c>
      <c r="C279" s="57">
        <f t="shared" si="124"/>
        <v>696.79366280156364</v>
      </c>
      <c r="D279" s="57">
        <f t="shared" si="125"/>
        <v>79.682760738440891</v>
      </c>
      <c r="E279" s="58">
        <f t="shared" si="111"/>
        <v>776.47642354000459</v>
      </c>
      <c r="F279" s="56">
        <f t="shared" si="126"/>
        <v>101481.3881166925</v>
      </c>
      <c r="G279" s="57">
        <f t="shared" si="127"/>
        <v>801.83485871299706</v>
      </c>
      <c r="H279" s="57">
        <f t="shared" si="128"/>
        <v>375.48113603176228</v>
      </c>
      <c r="I279" s="58">
        <f t="shared" si="112"/>
        <v>1177.3159947447593</v>
      </c>
      <c r="J279" s="56">
        <f t="shared" si="129"/>
        <v>0</v>
      </c>
      <c r="K279" s="57">
        <f t="shared" si="130"/>
        <v>0</v>
      </c>
      <c r="L279" s="57">
        <f t="shared" si="131"/>
        <v>0</v>
      </c>
      <c r="M279" s="58">
        <f t="shared" si="113"/>
        <v>0</v>
      </c>
      <c r="N279" s="56">
        <f t="shared" si="132"/>
        <v>0</v>
      </c>
      <c r="O279" s="57">
        <f t="shared" si="133"/>
        <v>0</v>
      </c>
      <c r="P279" s="57">
        <f t="shared" si="134"/>
        <v>0</v>
      </c>
      <c r="Q279" s="58">
        <f t="shared" si="114"/>
        <v>0</v>
      </c>
      <c r="R279" s="84">
        <f t="shared" si="135"/>
        <v>-1.0890502555836456E-8</v>
      </c>
      <c r="S279" s="85">
        <f t="shared" si="136"/>
        <v>0</v>
      </c>
      <c r="T279" s="86">
        <f t="shared" si="115"/>
        <v>-3.167321159989103E-11</v>
      </c>
      <c r="U279" s="87">
        <f t="shared" si="137"/>
        <v>0</v>
      </c>
      <c r="V279" s="84">
        <f t="shared" si="138"/>
        <v>0</v>
      </c>
      <c r="W279" s="85">
        <f t="shared" si="139"/>
        <v>0</v>
      </c>
      <c r="X279" s="86">
        <f t="shared" si="116"/>
        <v>0</v>
      </c>
      <c r="Y279" s="87">
        <f t="shared" si="140"/>
        <v>0</v>
      </c>
      <c r="Z279" s="101">
        <f t="shared" si="141"/>
        <v>0</v>
      </c>
      <c r="AA279" s="85">
        <f t="shared" si="142"/>
        <v>0</v>
      </c>
      <c r="AB279" s="86">
        <f t="shared" si="117"/>
        <v>0</v>
      </c>
      <c r="AC279" s="87">
        <f t="shared" si="143"/>
        <v>0</v>
      </c>
      <c r="AD279" s="132">
        <f t="shared" si="146"/>
        <v>0</v>
      </c>
      <c r="AE279" s="132">
        <f t="shared" si="118"/>
        <v>0</v>
      </c>
      <c r="AF279" s="132">
        <f t="shared" si="144"/>
        <v>0</v>
      </c>
      <c r="AG279" s="133">
        <f t="shared" si="119"/>
        <v>0</v>
      </c>
      <c r="AH279" s="124">
        <f t="shared" si="145"/>
        <v>0</v>
      </c>
      <c r="AI279" s="125">
        <f t="shared" si="120"/>
        <v>0</v>
      </c>
      <c r="AJ279" s="125">
        <v>0</v>
      </c>
      <c r="AK279" s="126">
        <f t="shared" si="121"/>
        <v>0</v>
      </c>
      <c r="AL279" s="22">
        <f t="shared" si="122"/>
        <v>177976.83842558487</v>
      </c>
      <c r="AM279" s="22">
        <f t="shared" si="122"/>
        <v>1498.6285215145608</v>
      </c>
      <c r="AN279" s="22">
        <f t="shared" si="122"/>
        <v>455.1638967701715</v>
      </c>
      <c r="AO279" s="23">
        <f t="shared" ref="AO279:AO342" si="147">E279+I279+M279+Q279+U279+Y279+AC279+AG279+AK279</f>
        <v>1953.7924182847639</v>
      </c>
    </row>
    <row r="280" spans="1:41" x14ac:dyDescent="0.25">
      <c r="A280" s="7">
        <v>258</v>
      </c>
      <c r="B280" s="56">
        <f t="shared" si="123"/>
        <v>75798.656646101692</v>
      </c>
      <c r="C280" s="57">
        <f t="shared" si="124"/>
        <v>697.51948953364865</v>
      </c>
      <c r="D280" s="57">
        <f t="shared" si="125"/>
        <v>78.956934006355922</v>
      </c>
      <c r="E280" s="58">
        <f t="shared" ref="E280:E343" si="148">IF($A280&gt;C$8,0,C$13)</f>
        <v>776.47642354000459</v>
      </c>
      <c r="F280" s="56">
        <f t="shared" si="126"/>
        <v>100679.5532579795</v>
      </c>
      <c r="G280" s="57">
        <f t="shared" si="127"/>
        <v>804.8016476902352</v>
      </c>
      <c r="H280" s="57">
        <f t="shared" si="128"/>
        <v>372.51434705452414</v>
      </c>
      <c r="I280" s="58">
        <f t="shared" ref="I280:I343" si="149">IF($A280&gt;G$8,0,G$13)</f>
        <v>1177.3159947447593</v>
      </c>
      <c r="J280" s="56">
        <f t="shared" si="129"/>
        <v>0</v>
      </c>
      <c r="K280" s="57">
        <f t="shared" si="130"/>
        <v>0</v>
      </c>
      <c r="L280" s="57">
        <f t="shared" si="131"/>
        <v>0</v>
      </c>
      <c r="M280" s="58">
        <f t="shared" ref="M280:M343" si="150">IF($A280&gt;K$8,0,K$13)</f>
        <v>0</v>
      </c>
      <c r="N280" s="56">
        <f t="shared" si="132"/>
        <v>0</v>
      </c>
      <c r="O280" s="57">
        <f t="shared" si="133"/>
        <v>0</v>
      </c>
      <c r="P280" s="57">
        <f t="shared" si="134"/>
        <v>0</v>
      </c>
      <c r="Q280" s="58">
        <f t="shared" ref="Q280:Q343" si="151">IF($A280&gt;O$8,0,O$13)</f>
        <v>0</v>
      </c>
      <c r="R280" s="84">
        <f t="shared" si="135"/>
        <v>-1.0908653393429518E-8</v>
      </c>
      <c r="S280" s="85">
        <f t="shared" si="136"/>
        <v>0</v>
      </c>
      <c r="T280" s="86">
        <f t="shared" ref="T280:T343" si="152">R280*S$10</f>
        <v>-3.1726000285890849E-11</v>
      </c>
      <c r="U280" s="87">
        <f t="shared" si="137"/>
        <v>0</v>
      </c>
      <c r="V280" s="84">
        <f t="shared" si="138"/>
        <v>0</v>
      </c>
      <c r="W280" s="85">
        <f t="shared" si="139"/>
        <v>0</v>
      </c>
      <c r="X280" s="86">
        <f t="shared" ref="X280:X343" si="153">V280*W$10</f>
        <v>0</v>
      </c>
      <c r="Y280" s="87">
        <f t="shared" si="140"/>
        <v>0</v>
      </c>
      <c r="Z280" s="101">
        <f t="shared" si="141"/>
        <v>0</v>
      </c>
      <c r="AA280" s="85">
        <f t="shared" si="142"/>
        <v>0</v>
      </c>
      <c r="AB280" s="86">
        <f t="shared" ref="AB280:AB343" si="154">Z280*AA$10</f>
        <v>0</v>
      </c>
      <c r="AC280" s="87">
        <f t="shared" si="143"/>
        <v>0</v>
      </c>
      <c r="AD280" s="132">
        <f t="shared" si="146"/>
        <v>0</v>
      </c>
      <c r="AE280" s="132">
        <f t="shared" ref="AE280:AE343" si="155">IF(A280&lt;&gt;AE$8,0,AD280)</f>
        <v>0</v>
      </c>
      <c r="AF280" s="132">
        <f t="shared" si="144"/>
        <v>0</v>
      </c>
      <c r="AG280" s="133">
        <f t="shared" ref="AG280:AG343" si="156">AF280+AE280</f>
        <v>0</v>
      </c>
      <c r="AH280" s="124">
        <f t="shared" si="145"/>
        <v>0</v>
      </c>
      <c r="AI280" s="125">
        <f t="shared" ref="AI280:AI343" si="157">IF($A280=AI$8,$AH280,0)</f>
        <v>0</v>
      </c>
      <c r="AJ280" s="125">
        <v>0</v>
      </c>
      <c r="AK280" s="126">
        <f t="shared" ref="AK280:AK343" si="158">IF(A280=AI$8,AI280,0)</f>
        <v>0</v>
      </c>
      <c r="AL280" s="22">
        <f t="shared" ref="AL280:AO343" si="159">B280+F280+J280+N280+R280+V280+Z280+AD280+AH280</f>
        <v>176478.20990407027</v>
      </c>
      <c r="AM280" s="22">
        <f t="shared" si="159"/>
        <v>1502.3211372238839</v>
      </c>
      <c r="AN280" s="22">
        <f t="shared" si="159"/>
        <v>451.47128106084836</v>
      </c>
      <c r="AO280" s="23">
        <f t="shared" si="147"/>
        <v>1953.7924182847639</v>
      </c>
    </row>
    <row r="281" spans="1:41" x14ac:dyDescent="0.25">
      <c r="A281" s="7">
        <v>259</v>
      </c>
      <c r="B281" s="56">
        <f t="shared" ref="B281:B344" si="160">B280-C280</f>
        <v>75101.137156568046</v>
      </c>
      <c r="C281" s="57">
        <f t="shared" ref="C281:C344" si="161">E281-D281</f>
        <v>698.24607233524625</v>
      </c>
      <c r="D281" s="57">
        <f t="shared" ref="D281:D344" si="162">C$10*B281</f>
        <v>78.230351204758378</v>
      </c>
      <c r="E281" s="58">
        <f t="shared" si="148"/>
        <v>776.47642354000459</v>
      </c>
      <c r="F281" s="56">
        <f t="shared" ref="F281:F344" si="163">F280-G280</f>
        <v>99874.751610289255</v>
      </c>
      <c r="G281" s="57">
        <f t="shared" ref="G281:G344" si="164">I281-H281</f>
        <v>807.77941378668902</v>
      </c>
      <c r="H281" s="57">
        <f t="shared" ref="H281:H344" si="165">G$10*F281</f>
        <v>369.53658095807026</v>
      </c>
      <c r="I281" s="58">
        <f t="shared" si="149"/>
        <v>1177.3159947447593</v>
      </c>
      <c r="J281" s="56">
        <f t="shared" ref="J281:J344" si="166">J280-K280</f>
        <v>0</v>
      </c>
      <c r="K281" s="57">
        <f t="shared" ref="K281:K344" si="167">M281-L281</f>
        <v>0</v>
      </c>
      <c r="L281" s="57">
        <f t="shared" ref="L281:L344" si="168">K$10*J281</f>
        <v>0</v>
      </c>
      <c r="M281" s="58">
        <f t="shared" si="150"/>
        <v>0</v>
      </c>
      <c r="N281" s="56">
        <f t="shared" ref="N281:N344" si="169">N280-O280</f>
        <v>0</v>
      </c>
      <c r="O281" s="57">
        <f t="shared" ref="O281:O344" si="170">Q281-P281</f>
        <v>0</v>
      </c>
      <c r="P281" s="57">
        <f t="shared" ref="P281:P344" si="171">O$10*N281</f>
        <v>0</v>
      </c>
      <c r="Q281" s="58">
        <f t="shared" si="151"/>
        <v>0</v>
      </c>
      <c r="R281" s="84">
        <f t="shared" ref="R281:R344" si="172">(R280-S280)*(1+S$12)</f>
        <v>-1.0926834482418568E-8</v>
      </c>
      <c r="S281" s="85">
        <f t="shared" ref="S281:S344" si="173">IF(R281&gt;1,U281-T281,0)</f>
        <v>0</v>
      </c>
      <c r="T281" s="86">
        <f t="shared" si="152"/>
        <v>-3.1778876953034007E-11</v>
      </c>
      <c r="U281" s="87">
        <f t="shared" ref="U281:U344" si="174">IF(R281&lt;1,0,U280*(1+S$12))</f>
        <v>0</v>
      </c>
      <c r="V281" s="84">
        <f t="shared" ref="V281:V344" si="175">(V280-W280)*(1+W$12)</f>
        <v>0</v>
      </c>
      <c r="W281" s="85">
        <f t="shared" ref="W281:W344" si="176">IF(V281&gt;1,Y281-X281,0)</f>
        <v>0</v>
      </c>
      <c r="X281" s="86">
        <f t="shared" si="153"/>
        <v>0</v>
      </c>
      <c r="Y281" s="87">
        <f t="shared" ref="Y281:Y344" si="177">IF(V281&lt;1,0,Y280*(1+W$12))</f>
        <v>0</v>
      </c>
      <c r="Z281" s="101">
        <f t="shared" ref="Z281:Z344" si="178">(Z280-AA280)*(1+AA$12)</f>
        <v>0</v>
      </c>
      <c r="AA281" s="85">
        <f t="shared" ref="AA281:AA344" si="179">IF(Z281&gt;1,AC281-AB281,0)</f>
        <v>0</v>
      </c>
      <c r="AB281" s="86">
        <f t="shared" si="154"/>
        <v>0</v>
      </c>
      <c r="AC281" s="87">
        <f t="shared" ref="AC281:AC344" si="180">IF(Z281&lt;1,0,AC280*(1+AA$12))</f>
        <v>0</v>
      </c>
      <c r="AD281" s="132">
        <f t="shared" si="146"/>
        <v>0</v>
      </c>
      <c r="AE281" s="132">
        <f t="shared" si="155"/>
        <v>0</v>
      </c>
      <c r="AF281" s="132">
        <f t="shared" ref="AF281:AF344" si="181">IF(A281&lt;=AE$8,AE$10*AD281,0)</f>
        <v>0</v>
      </c>
      <c r="AG281" s="133">
        <f t="shared" si="156"/>
        <v>0</v>
      </c>
      <c r="AH281" s="124">
        <f t="shared" ref="AH281:AH344" si="182">IF(A281&lt;=AI$8,AH280*(1+AI$10)*(1+AI$12),0)</f>
        <v>0</v>
      </c>
      <c r="AI281" s="125">
        <f t="shared" si="157"/>
        <v>0</v>
      </c>
      <c r="AJ281" s="125">
        <v>0</v>
      </c>
      <c r="AK281" s="126">
        <f t="shared" si="158"/>
        <v>0</v>
      </c>
      <c r="AL281" s="22">
        <f t="shared" si="159"/>
        <v>174975.88876684639</v>
      </c>
      <c r="AM281" s="22">
        <f t="shared" si="159"/>
        <v>1506.0254861219353</v>
      </c>
      <c r="AN281" s="22">
        <f t="shared" si="159"/>
        <v>447.76693216279688</v>
      </c>
      <c r="AO281" s="23">
        <f t="shared" si="147"/>
        <v>1953.7924182847639</v>
      </c>
    </row>
    <row r="282" spans="1:41" x14ac:dyDescent="0.25">
      <c r="A282" s="7">
        <v>260</v>
      </c>
      <c r="B282" s="56">
        <f t="shared" si="160"/>
        <v>74402.891084232804</v>
      </c>
      <c r="C282" s="57">
        <f t="shared" si="161"/>
        <v>698.97341199392872</v>
      </c>
      <c r="D282" s="57">
        <f t="shared" si="162"/>
        <v>77.50301154607584</v>
      </c>
      <c r="E282" s="58">
        <f t="shared" si="148"/>
        <v>776.47642354000459</v>
      </c>
      <c r="F282" s="56">
        <f t="shared" si="163"/>
        <v>99066.972196502567</v>
      </c>
      <c r="G282" s="57">
        <f t="shared" si="164"/>
        <v>810.7681976176998</v>
      </c>
      <c r="H282" s="57">
        <f t="shared" si="165"/>
        <v>366.54779712705954</v>
      </c>
      <c r="I282" s="58">
        <f t="shared" si="149"/>
        <v>1177.3159947447593</v>
      </c>
      <c r="J282" s="56">
        <f t="shared" si="166"/>
        <v>0</v>
      </c>
      <c r="K282" s="57">
        <f t="shared" si="167"/>
        <v>0</v>
      </c>
      <c r="L282" s="57">
        <f t="shared" si="168"/>
        <v>0</v>
      </c>
      <c r="M282" s="58">
        <f t="shared" si="150"/>
        <v>0</v>
      </c>
      <c r="N282" s="56">
        <f t="shared" si="169"/>
        <v>0</v>
      </c>
      <c r="O282" s="57">
        <f t="shared" si="170"/>
        <v>0</v>
      </c>
      <c r="P282" s="57">
        <f t="shared" si="171"/>
        <v>0</v>
      </c>
      <c r="Q282" s="58">
        <f t="shared" si="151"/>
        <v>0</v>
      </c>
      <c r="R282" s="84">
        <f t="shared" si="172"/>
        <v>-1.09450458732226E-8</v>
      </c>
      <c r="S282" s="85">
        <f t="shared" si="173"/>
        <v>0</v>
      </c>
      <c r="T282" s="86">
        <f t="shared" si="152"/>
        <v>-3.1831841747955727E-11</v>
      </c>
      <c r="U282" s="87">
        <f t="shared" si="174"/>
        <v>0</v>
      </c>
      <c r="V282" s="84">
        <f t="shared" si="175"/>
        <v>0</v>
      </c>
      <c r="W282" s="85">
        <f t="shared" si="176"/>
        <v>0</v>
      </c>
      <c r="X282" s="86">
        <f t="shared" si="153"/>
        <v>0</v>
      </c>
      <c r="Y282" s="87">
        <f t="shared" si="177"/>
        <v>0</v>
      </c>
      <c r="Z282" s="101">
        <f t="shared" si="178"/>
        <v>0</v>
      </c>
      <c r="AA282" s="85">
        <f t="shared" si="179"/>
        <v>0</v>
      </c>
      <c r="AB282" s="86">
        <f t="shared" si="154"/>
        <v>0</v>
      </c>
      <c r="AC282" s="87">
        <f t="shared" si="180"/>
        <v>0</v>
      </c>
      <c r="AD282" s="132">
        <f t="shared" ref="AD282:AD345" si="183">IF(A282&lt;=AE$8,(1+AE$12)*AD281,0)</f>
        <v>0</v>
      </c>
      <c r="AE282" s="132">
        <f t="shared" si="155"/>
        <v>0</v>
      </c>
      <c r="AF282" s="132">
        <f t="shared" si="181"/>
        <v>0</v>
      </c>
      <c r="AG282" s="133">
        <f t="shared" si="156"/>
        <v>0</v>
      </c>
      <c r="AH282" s="124">
        <f t="shared" si="182"/>
        <v>0</v>
      </c>
      <c r="AI282" s="125">
        <f t="shared" si="157"/>
        <v>0</v>
      </c>
      <c r="AJ282" s="125">
        <v>0</v>
      </c>
      <c r="AK282" s="126">
        <f t="shared" si="158"/>
        <v>0</v>
      </c>
      <c r="AL282" s="22">
        <f t="shared" si="159"/>
        <v>173469.86328072444</v>
      </c>
      <c r="AM282" s="22">
        <f t="shared" si="159"/>
        <v>1509.7416096116285</v>
      </c>
      <c r="AN282" s="22">
        <f t="shared" si="159"/>
        <v>444.05080867310357</v>
      </c>
      <c r="AO282" s="23">
        <f t="shared" si="147"/>
        <v>1953.7924182847639</v>
      </c>
    </row>
    <row r="283" spans="1:41" x14ac:dyDescent="0.25">
      <c r="A283" s="7">
        <v>261</v>
      </c>
      <c r="B283" s="56">
        <f t="shared" si="160"/>
        <v>73703.91767223888</v>
      </c>
      <c r="C283" s="57">
        <f t="shared" si="161"/>
        <v>699.70150929808915</v>
      </c>
      <c r="D283" s="57">
        <f t="shared" si="162"/>
        <v>76.774914241915496</v>
      </c>
      <c r="E283" s="58">
        <f t="shared" si="148"/>
        <v>776.47642354000459</v>
      </c>
      <c r="F283" s="56">
        <f t="shared" si="163"/>
        <v>98256.20399888487</v>
      </c>
      <c r="G283" s="57">
        <f t="shared" si="164"/>
        <v>813.7680399488853</v>
      </c>
      <c r="H283" s="57">
        <f t="shared" si="165"/>
        <v>363.54795479587403</v>
      </c>
      <c r="I283" s="58">
        <f t="shared" si="149"/>
        <v>1177.3159947447593</v>
      </c>
      <c r="J283" s="56">
        <f t="shared" si="166"/>
        <v>0</v>
      </c>
      <c r="K283" s="57">
        <f t="shared" si="167"/>
        <v>0</v>
      </c>
      <c r="L283" s="57">
        <f t="shared" si="168"/>
        <v>0</v>
      </c>
      <c r="M283" s="58">
        <f t="shared" si="150"/>
        <v>0</v>
      </c>
      <c r="N283" s="56">
        <f t="shared" si="169"/>
        <v>0</v>
      </c>
      <c r="O283" s="57">
        <f t="shared" si="170"/>
        <v>0</v>
      </c>
      <c r="P283" s="57">
        <f t="shared" si="171"/>
        <v>0</v>
      </c>
      <c r="Q283" s="58">
        <f t="shared" si="151"/>
        <v>0</v>
      </c>
      <c r="R283" s="84">
        <f t="shared" si="172"/>
        <v>-1.0963287616344638E-8</v>
      </c>
      <c r="S283" s="85">
        <f t="shared" si="173"/>
        <v>0</v>
      </c>
      <c r="T283" s="86">
        <f t="shared" si="152"/>
        <v>-3.1884894817535659E-11</v>
      </c>
      <c r="U283" s="87">
        <f t="shared" si="174"/>
        <v>0</v>
      </c>
      <c r="V283" s="84">
        <f t="shared" si="175"/>
        <v>0</v>
      </c>
      <c r="W283" s="85">
        <f t="shared" si="176"/>
        <v>0</v>
      </c>
      <c r="X283" s="86">
        <f t="shared" si="153"/>
        <v>0</v>
      </c>
      <c r="Y283" s="87">
        <f t="shared" si="177"/>
        <v>0</v>
      </c>
      <c r="Z283" s="101">
        <f t="shared" si="178"/>
        <v>0</v>
      </c>
      <c r="AA283" s="85">
        <f t="shared" si="179"/>
        <v>0</v>
      </c>
      <c r="AB283" s="86">
        <f t="shared" si="154"/>
        <v>0</v>
      </c>
      <c r="AC283" s="87">
        <f t="shared" si="180"/>
        <v>0</v>
      </c>
      <c r="AD283" s="132">
        <f t="shared" si="183"/>
        <v>0</v>
      </c>
      <c r="AE283" s="132">
        <f t="shared" si="155"/>
        <v>0</v>
      </c>
      <c r="AF283" s="132">
        <f t="shared" si="181"/>
        <v>0</v>
      </c>
      <c r="AG283" s="133">
        <f t="shared" si="156"/>
        <v>0</v>
      </c>
      <c r="AH283" s="124">
        <f t="shared" si="182"/>
        <v>0</v>
      </c>
      <c r="AI283" s="125">
        <f t="shared" si="157"/>
        <v>0</v>
      </c>
      <c r="AJ283" s="125">
        <v>0</v>
      </c>
      <c r="AK283" s="126">
        <f t="shared" si="158"/>
        <v>0</v>
      </c>
      <c r="AL283" s="22">
        <f t="shared" si="159"/>
        <v>171960.12167111278</v>
      </c>
      <c r="AM283" s="22">
        <f t="shared" si="159"/>
        <v>1513.4695492469746</v>
      </c>
      <c r="AN283" s="22">
        <f t="shared" si="159"/>
        <v>440.32286903775764</v>
      </c>
      <c r="AO283" s="23">
        <f t="shared" si="147"/>
        <v>1953.7924182847639</v>
      </c>
    </row>
    <row r="284" spans="1:41" x14ac:dyDescent="0.25">
      <c r="A284" s="7">
        <v>262</v>
      </c>
      <c r="B284" s="56">
        <f t="shared" si="160"/>
        <v>73004.216162940793</v>
      </c>
      <c r="C284" s="57">
        <f t="shared" si="161"/>
        <v>700.43036503694123</v>
      </c>
      <c r="D284" s="57">
        <f t="shared" si="162"/>
        <v>76.046058503063321</v>
      </c>
      <c r="E284" s="58">
        <f t="shared" si="148"/>
        <v>776.47642354000459</v>
      </c>
      <c r="F284" s="56">
        <f t="shared" si="163"/>
        <v>97442.435958935981</v>
      </c>
      <c r="G284" s="57">
        <f t="shared" si="164"/>
        <v>816.77898169669618</v>
      </c>
      <c r="H284" s="57">
        <f t="shared" si="165"/>
        <v>360.53701304806316</v>
      </c>
      <c r="I284" s="58">
        <f t="shared" si="149"/>
        <v>1177.3159947447593</v>
      </c>
      <c r="J284" s="56">
        <f t="shared" si="166"/>
        <v>0</v>
      </c>
      <c r="K284" s="57">
        <f t="shared" si="167"/>
        <v>0</v>
      </c>
      <c r="L284" s="57">
        <f t="shared" si="168"/>
        <v>0</v>
      </c>
      <c r="M284" s="58">
        <f t="shared" si="150"/>
        <v>0</v>
      </c>
      <c r="N284" s="56">
        <f t="shared" si="169"/>
        <v>0</v>
      </c>
      <c r="O284" s="57">
        <f t="shared" si="170"/>
        <v>0</v>
      </c>
      <c r="P284" s="57">
        <f t="shared" si="171"/>
        <v>0</v>
      </c>
      <c r="Q284" s="58">
        <f t="shared" si="151"/>
        <v>0</v>
      </c>
      <c r="R284" s="84">
        <f t="shared" si="172"/>
        <v>-1.098155976237188E-8</v>
      </c>
      <c r="S284" s="85">
        <f t="shared" si="173"/>
        <v>0</v>
      </c>
      <c r="T284" s="86">
        <f t="shared" si="152"/>
        <v>-3.1938036308898223E-11</v>
      </c>
      <c r="U284" s="87">
        <f t="shared" si="174"/>
        <v>0</v>
      </c>
      <c r="V284" s="84">
        <f t="shared" si="175"/>
        <v>0</v>
      </c>
      <c r="W284" s="85">
        <f t="shared" si="176"/>
        <v>0</v>
      </c>
      <c r="X284" s="86">
        <f t="shared" si="153"/>
        <v>0</v>
      </c>
      <c r="Y284" s="87">
        <f t="shared" si="177"/>
        <v>0</v>
      </c>
      <c r="Z284" s="101">
        <f t="shared" si="178"/>
        <v>0</v>
      </c>
      <c r="AA284" s="85">
        <f t="shared" si="179"/>
        <v>0</v>
      </c>
      <c r="AB284" s="86">
        <f t="shared" si="154"/>
        <v>0</v>
      </c>
      <c r="AC284" s="87">
        <f t="shared" si="180"/>
        <v>0</v>
      </c>
      <c r="AD284" s="132">
        <f t="shared" si="183"/>
        <v>0</v>
      </c>
      <c r="AE284" s="132">
        <f t="shared" si="155"/>
        <v>0</v>
      </c>
      <c r="AF284" s="132">
        <f t="shared" si="181"/>
        <v>0</v>
      </c>
      <c r="AG284" s="133">
        <f t="shared" si="156"/>
        <v>0</v>
      </c>
      <c r="AH284" s="124">
        <f t="shared" si="182"/>
        <v>0</v>
      </c>
      <c r="AI284" s="125">
        <f t="shared" si="157"/>
        <v>0</v>
      </c>
      <c r="AJ284" s="125">
        <v>0</v>
      </c>
      <c r="AK284" s="126">
        <f t="shared" si="158"/>
        <v>0</v>
      </c>
      <c r="AL284" s="22">
        <f t="shared" si="159"/>
        <v>170446.6521218658</v>
      </c>
      <c r="AM284" s="22">
        <f t="shared" si="159"/>
        <v>1517.2093467336374</v>
      </c>
      <c r="AN284" s="22">
        <f t="shared" si="159"/>
        <v>436.58307155109452</v>
      </c>
      <c r="AO284" s="23">
        <f t="shared" si="147"/>
        <v>1953.7924182847639</v>
      </c>
    </row>
    <row r="285" spans="1:41" x14ac:dyDescent="0.25">
      <c r="A285" s="7">
        <v>263</v>
      </c>
      <c r="B285" s="56">
        <f t="shared" si="160"/>
        <v>72303.785797903853</v>
      </c>
      <c r="C285" s="57">
        <f t="shared" si="161"/>
        <v>701.15998000052139</v>
      </c>
      <c r="D285" s="57">
        <f t="shared" si="162"/>
        <v>75.316443539483174</v>
      </c>
      <c r="E285" s="58">
        <f t="shared" si="148"/>
        <v>776.47642354000459</v>
      </c>
      <c r="F285" s="56">
        <f t="shared" si="163"/>
        <v>96625.656977239283</v>
      </c>
      <c r="G285" s="57">
        <f t="shared" si="164"/>
        <v>819.80106392897392</v>
      </c>
      <c r="H285" s="57">
        <f t="shared" si="165"/>
        <v>357.51493081578536</v>
      </c>
      <c r="I285" s="58">
        <f t="shared" si="149"/>
        <v>1177.3159947447593</v>
      </c>
      <c r="J285" s="56">
        <f t="shared" si="166"/>
        <v>0</v>
      </c>
      <c r="K285" s="57">
        <f t="shared" si="167"/>
        <v>0</v>
      </c>
      <c r="L285" s="57">
        <f t="shared" si="168"/>
        <v>0</v>
      </c>
      <c r="M285" s="58">
        <f t="shared" si="150"/>
        <v>0</v>
      </c>
      <c r="N285" s="56">
        <f t="shared" si="169"/>
        <v>0</v>
      </c>
      <c r="O285" s="57">
        <f t="shared" si="170"/>
        <v>0</v>
      </c>
      <c r="P285" s="57">
        <f t="shared" si="171"/>
        <v>0</v>
      </c>
      <c r="Q285" s="58">
        <f t="shared" si="151"/>
        <v>0</v>
      </c>
      <c r="R285" s="84">
        <f t="shared" si="172"/>
        <v>-1.0999862361975834E-8</v>
      </c>
      <c r="S285" s="85">
        <f t="shared" si="173"/>
        <v>0</v>
      </c>
      <c r="T285" s="86">
        <f t="shared" si="152"/>
        <v>-3.199126636941305E-11</v>
      </c>
      <c r="U285" s="87">
        <f t="shared" si="174"/>
        <v>0</v>
      </c>
      <c r="V285" s="84">
        <f t="shared" si="175"/>
        <v>0</v>
      </c>
      <c r="W285" s="85">
        <f t="shared" si="176"/>
        <v>0</v>
      </c>
      <c r="X285" s="86">
        <f t="shared" si="153"/>
        <v>0</v>
      </c>
      <c r="Y285" s="87">
        <f t="shared" si="177"/>
        <v>0</v>
      </c>
      <c r="Z285" s="101">
        <f t="shared" si="178"/>
        <v>0</v>
      </c>
      <c r="AA285" s="85">
        <f t="shared" si="179"/>
        <v>0</v>
      </c>
      <c r="AB285" s="86">
        <f t="shared" si="154"/>
        <v>0</v>
      </c>
      <c r="AC285" s="87">
        <f t="shared" si="180"/>
        <v>0</v>
      </c>
      <c r="AD285" s="132">
        <f t="shared" si="183"/>
        <v>0</v>
      </c>
      <c r="AE285" s="132">
        <f t="shared" si="155"/>
        <v>0</v>
      </c>
      <c r="AF285" s="132">
        <f t="shared" si="181"/>
        <v>0</v>
      </c>
      <c r="AG285" s="133">
        <f t="shared" si="156"/>
        <v>0</v>
      </c>
      <c r="AH285" s="124">
        <f t="shared" si="182"/>
        <v>0</v>
      </c>
      <c r="AI285" s="125">
        <f t="shared" si="157"/>
        <v>0</v>
      </c>
      <c r="AJ285" s="125">
        <v>0</v>
      </c>
      <c r="AK285" s="126">
        <f t="shared" si="158"/>
        <v>0</v>
      </c>
      <c r="AL285" s="22">
        <f t="shared" si="159"/>
        <v>168929.44277513213</v>
      </c>
      <c r="AM285" s="22">
        <f t="shared" si="159"/>
        <v>1520.9610439294952</v>
      </c>
      <c r="AN285" s="22">
        <f t="shared" si="159"/>
        <v>432.83137435523651</v>
      </c>
      <c r="AO285" s="23">
        <f t="shared" si="147"/>
        <v>1953.7924182847639</v>
      </c>
    </row>
    <row r="286" spans="1:41" x14ac:dyDescent="0.25">
      <c r="A286" s="7">
        <v>264</v>
      </c>
      <c r="B286" s="56">
        <f t="shared" si="160"/>
        <v>71602.625817903332</v>
      </c>
      <c r="C286" s="57">
        <f t="shared" si="161"/>
        <v>701.8903549796886</v>
      </c>
      <c r="D286" s="57">
        <f t="shared" si="162"/>
        <v>74.586068560315965</v>
      </c>
      <c r="E286" s="58">
        <f t="shared" si="148"/>
        <v>776.47642354000459</v>
      </c>
      <c r="F286" s="56">
        <f t="shared" si="163"/>
        <v>95805.855913310312</v>
      </c>
      <c r="G286" s="57">
        <f t="shared" si="164"/>
        <v>822.83432786551111</v>
      </c>
      <c r="H286" s="57">
        <f t="shared" si="165"/>
        <v>354.48166687924817</v>
      </c>
      <c r="I286" s="58">
        <f t="shared" si="149"/>
        <v>1177.3159947447593</v>
      </c>
      <c r="J286" s="56">
        <f t="shared" si="166"/>
        <v>0</v>
      </c>
      <c r="K286" s="57">
        <f t="shared" si="167"/>
        <v>0</v>
      </c>
      <c r="L286" s="57">
        <f t="shared" si="168"/>
        <v>0</v>
      </c>
      <c r="M286" s="58">
        <f t="shared" si="150"/>
        <v>0</v>
      </c>
      <c r="N286" s="56">
        <f t="shared" si="169"/>
        <v>0</v>
      </c>
      <c r="O286" s="57">
        <f t="shared" si="170"/>
        <v>0</v>
      </c>
      <c r="P286" s="57">
        <f t="shared" si="171"/>
        <v>0</v>
      </c>
      <c r="Q286" s="58">
        <f t="shared" si="151"/>
        <v>0</v>
      </c>
      <c r="R286" s="84">
        <f t="shared" si="172"/>
        <v>-1.101819546591246E-8</v>
      </c>
      <c r="S286" s="85">
        <f t="shared" si="173"/>
        <v>0</v>
      </c>
      <c r="T286" s="86">
        <f t="shared" si="152"/>
        <v>-3.2044585146695406E-11</v>
      </c>
      <c r="U286" s="87">
        <f t="shared" si="174"/>
        <v>0</v>
      </c>
      <c r="V286" s="84">
        <f t="shared" si="175"/>
        <v>0</v>
      </c>
      <c r="W286" s="85">
        <f t="shared" si="176"/>
        <v>0</v>
      </c>
      <c r="X286" s="86">
        <f t="shared" si="153"/>
        <v>0</v>
      </c>
      <c r="Y286" s="87">
        <f t="shared" si="177"/>
        <v>0</v>
      </c>
      <c r="Z286" s="101">
        <f t="shared" si="178"/>
        <v>0</v>
      </c>
      <c r="AA286" s="85">
        <f t="shared" si="179"/>
        <v>0</v>
      </c>
      <c r="AB286" s="86">
        <f t="shared" si="154"/>
        <v>0</v>
      </c>
      <c r="AC286" s="87">
        <f t="shared" si="180"/>
        <v>0</v>
      </c>
      <c r="AD286" s="132">
        <f t="shared" si="183"/>
        <v>0</v>
      </c>
      <c r="AE286" s="132">
        <f t="shared" si="155"/>
        <v>0</v>
      </c>
      <c r="AF286" s="132">
        <f t="shared" si="181"/>
        <v>0</v>
      </c>
      <c r="AG286" s="133">
        <f t="shared" si="156"/>
        <v>0</v>
      </c>
      <c r="AH286" s="124">
        <f t="shared" si="182"/>
        <v>0</v>
      </c>
      <c r="AI286" s="125">
        <f t="shared" si="157"/>
        <v>0</v>
      </c>
      <c r="AJ286" s="125">
        <v>0</v>
      </c>
      <c r="AK286" s="126">
        <f t="shared" si="158"/>
        <v>0</v>
      </c>
      <c r="AL286" s="22">
        <f t="shared" si="159"/>
        <v>167408.4817312026</v>
      </c>
      <c r="AM286" s="22">
        <f t="shared" si="159"/>
        <v>1524.7246828451998</v>
      </c>
      <c r="AN286" s="22">
        <f t="shared" si="159"/>
        <v>429.06773543953204</v>
      </c>
      <c r="AO286" s="23">
        <f t="shared" si="147"/>
        <v>1953.7924182847639</v>
      </c>
    </row>
    <row r="287" spans="1:41" x14ac:dyDescent="0.25">
      <c r="A287" s="7">
        <v>265</v>
      </c>
      <c r="B287" s="56">
        <f t="shared" si="160"/>
        <v>70900.735462923651</v>
      </c>
      <c r="C287" s="57">
        <f t="shared" si="161"/>
        <v>702.62149076612582</v>
      </c>
      <c r="D287" s="57">
        <f t="shared" si="162"/>
        <v>73.854932773878801</v>
      </c>
      <c r="E287" s="58">
        <f t="shared" si="148"/>
        <v>776.47642354000459</v>
      </c>
      <c r="F287" s="56">
        <f t="shared" si="163"/>
        <v>94983.021585444803</v>
      </c>
      <c r="G287" s="57">
        <f t="shared" si="164"/>
        <v>825.87881487861353</v>
      </c>
      <c r="H287" s="57">
        <f t="shared" si="165"/>
        <v>351.43717986614581</v>
      </c>
      <c r="I287" s="58">
        <f t="shared" si="149"/>
        <v>1177.3159947447593</v>
      </c>
      <c r="J287" s="56">
        <f t="shared" si="166"/>
        <v>0</v>
      </c>
      <c r="K287" s="57">
        <f t="shared" si="167"/>
        <v>0</v>
      </c>
      <c r="L287" s="57">
        <f t="shared" si="168"/>
        <v>0</v>
      </c>
      <c r="M287" s="58">
        <f t="shared" si="150"/>
        <v>0</v>
      </c>
      <c r="N287" s="56">
        <f t="shared" si="169"/>
        <v>0</v>
      </c>
      <c r="O287" s="57">
        <f t="shared" si="170"/>
        <v>0</v>
      </c>
      <c r="P287" s="57">
        <f t="shared" si="171"/>
        <v>0</v>
      </c>
      <c r="Q287" s="58">
        <f t="shared" si="151"/>
        <v>0</v>
      </c>
      <c r="R287" s="84">
        <f t="shared" si="172"/>
        <v>-1.1036559125022314E-8</v>
      </c>
      <c r="S287" s="85">
        <f t="shared" si="173"/>
        <v>0</v>
      </c>
      <c r="T287" s="86">
        <f t="shared" si="152"/>
        <v>-3.2097992788606565E-11</v>
      </c>
      <c r="U287" s="87">
        <f t="shared" si="174"/>
        <v>0</v>
      </c>
      <c r="V287" s="84">
        <f t="shared" si="175"/>
        <v>0</v>
      </c>
      <c r="W287" s="85">
        <f t="shared" si="176"/>
        <v>0</v>
      </c>
      <c r="X287" s="86">
        <f t="shared" si="153"/>
        <v>0</v>
      </c>
      <c r="Y287" s="87">
        <f t="shared" si="177"/>
        <v>0</v>
      </c>
      <c r="Z287" s="101">
        <f t="shared" si="178"/>
        <v>0</v>
      </c>
      <c r="AA287" s="85">
        <f t="shared" si="179"/>
        <v>0</v>
      </c>
      <c r="AB287" s="86">
        <f t="shared" si="154"/>
        <v>0</v>
      </c>
      <c r="AC287" s="87">
        <f t="shared" si="180"/>
        <v>0</v>
      </c>
      <c r="AD287" s="132">
        <f t="shared" si="183"/>
        <v>0</v>
      </c>
      <c r="AE287" s="132">
        <f t="shared" si="155"/>
        <v>0</v>
      </c>
      <c r="AF287" s="132">
        <f t="shared" si="181"/>
        <v>0</v>
      </c>
      <c r="AG287" s="133">
        <f t="shared" si="156"/>
        <v>0</v>
      </c>
      <c r="AH287" s="124">
        <f t="shared" si="182"/>
        <v>0</v>
      </c>
      <c r="AI287" s="125">
        <f t="shared" si="157"/>
        <v>0</v>
      </c>
      <c r="AJ287" s="125">
        <v>0</v>
      </c>
      <c r="AK287" s="126">
        <f t="shared" si="158"/>
        <v>0</v>
      </c>
      <c r="AL287" s="22">
        <f t="shared" si="159"/>
        <v>165883.75704835742</v>
      </c>
      <c r="AM287" s="22">
        <f t="shared" si="159"/>
        <v>1528.5003056447395</v>
      </c>
      <c r="AN287" s="22">
        <f t="shared" si="159"/>
        <v>425.29211263999247</v>
      </c>
      <c r="AO287" s="23">
        <f t="shared" si="147"/>
        <v>1953.7924182847639</v>
      </c>
    </row>
    <row r="288" spans="1:41" x14ac:dyDescent="0.25">
      <c r="A288" s="7">
        <v>266</v>
      </c>
      <c r="B288" s="56">
        <f t="shared" si="160"/>
        <v>70198.113972157531</v>
      </c>
      <c r="C288" s="57">
        <f t="shared" si="161"/>
        <v>703.35338815234047</v>
      </c>
      <c r="D288" s="57">
        <f t="shared" si="162"/>
        <v>73.123035387664089</v>
      </c>
      <c r="E288" s="58">
        <f t="shared" si="148"/>
        <v>776.47642354000459</v>
      </c>
      <c r="F288" s="56">
        <f t="shared" si="163"/>
        <v>94157.142770566192</v>
      </c>
      <c r="G288" s="57">
        <f t="shared" si="164"/>
        <v>828.93456649366442</v>
      </c>
      <c r="H288" s="57">
        <f t="shared" si="165"/>
        <v>348.38142825109492</v>
      </c>
      <c r="I288" s="58">
        <f t="shared" si="149"/>
        <v>1177.3159947447593</v>
      </c>
      <c r="J288" s="56">
        <f t="shared" si="166"/>
        <v>0</v>
      </c>
      <c r="K288" s="57">
        <f t="shared" si="167"/>
        <v>0</v>
      </c>
      <c r="L288" s="57">
        <f t="shared" si="168"/>
        <v>0</v>
      </c>
      <c r="M288" s="58">
        <f t="shared" si="150"/>
        <v>0</v>
      </c>
      <c r="N288" s="56">
        <f t="shared" si="169"/>
        <v>0</v>
      </c>
      <c r="O288" s="57">
        <f t="shared" si="170"/>
        <v>0</v>
      </c>
      <c r="P288" s="57">
        <f t="shared" si="171"/>
        <v>0</v>
      </c>
      <c r="Q288" s="58">
        <f t="shared" si="151"/>
        <v>0</v>
      </c>
      <c r="R288" s="84">
        <f t="shared" si="172"/>
        <v>-1.1054953390230685E-8</v>
      </c>
      <c r="S288" s="85">
        <f t="shared" si="173"/>
        <v>0</v>
      </c>
      <c r="T288" s="86">
        <f t="shared" si="152"/>
        <v>-3.2151489443254244E-11</v>
      </c>
      <c r="U288" s="87">
        <f t="shared" si="174"/>
        <v>0</v>
      </c>
      <c r="V288" s="84">
        <f t="shared" si="175"/>
        <v>0</v>
      </c>
      <c r="W288" s="85">
        <f t="shared" si="176"/>
        <v>0</v>
      </c>
      <c r="X288" s="86">
        <f t="shared" si="153"/>
        <v>0</v>
      </c>
      <c r="Y288" s="87">
        <f t="shared" si="177"/>
        <v>0</v>
      </c>
      <c r="Z288" s="101">
        <f t="shared" si="178"/>
        <v>0</v>
      </c>
      <c r="AA288" s="85">
        <f t="shared" si="179"/>
        <v>0</v>
      </c>
      <c r="AB288" s="86">
        <f t="shared" si="154"/>
        <v>0</v>
      </c>
      <c r="AC288" s="87">
        <f t="shared" si="180"/>
        <v>0</v>
      </c>
      <c r="AD288" s="132">
        <f t="shared" si="183"/>
        <v>0</v>
      </c>
      <c r="AE288" s="132">
        <f t="shared" si="155"/>
        <v>0</v>
      </c>
      <c r="AF288" s="132">
        <f t="shared" si="181"/>
        <v>0</v>
      </c>
      <c r="AG288" s="133">
        <f t="shared" si="156"/>
        <v>0</v>
      </c>
      <c r="AH288" s="124">
        <f t="shared" si="182"/>
        <v>0</v>
      </c>
      <c r="AI288" s="125">
        <f t="shared" si="157"/>
        <v>0</v>
      </c>
      <c r="AJ288" s="125">
        <v>0</v>
      </c>
      <c r="AK288" s="126">
        <f t="shared" si="158"/>
        <v>0</v>
      </c>
      <c r="AL288" s="22">
        <f t="shared" si="159"/>
        <v>164355.25674271266</v>
      </c>
      <c r="AM288" s="22">
        <f t="shared" si="159"/>
        <v>1532.2879546460049</v>
      </c>
      <c r="AN288" s="22">
        <f t="shared" si="159"/>
        <v>421.50446363872686</v>
      </c>
      <c r="AO288" s="23">
        <f t="shared" si="147"/>
        <v>1953.7924182847639</v>
      </c>
    </row>
    <row r="289" spans="1:41" x14ac:dyDescent="0.25">
      <c r="A289" s="7">
        <v>267</v>
      </c>
      <c r="B289" s="56">
        <f t="shared" si="160"/>
        <v>69494.760584005184</v>
      </c>
      <c r="C289" s="57">
        <f t="shared" si="161"/>
        <v>704.08604793166592</v>
      </c>
      <c r="D289" s="57">
        <f t="shared" si="162"/>
        <v>72.390375608338729</v>
      </c>
      <c r="E289" s="58">
        <f t="shared" si="148"/>
        <v>776.47642354000459</v>
      </c>
      <c r="F289" s="56">
        <f t="shared" si="163"/>
        <v>93328.208204072522</v>
      </c>
      <c r="G289" s="57">
        <f t="shared" si="164"/>
        <v>832.00162438969096</v>
      </c>
      <c r="H289" s="57">
        <f t="shared" si="165"/>
        <v>345.31437035506832</v>
      </c>
      <c r="I289" s="58">
        <f t="shared" si="149"/>
        <v>1177.3159947447593</v>
      </c>
      <c r="J289" s="56">
        <f t="shared" si="166"/>
        <v>0</v>
      </c>
      <c r="K289" s="57">
        <f t="shared" si="167"/>
        <v>0</v>
      </c>
      <c r="L289" s="57">
        <f t="shared" si="168"/>
        <v>0</v>
      </c>
      <c r="M289" s="58">
        <f t="shared" si="150"/>
        <v>0</v>
      </c>
      <c r="N289" s="56">
        <f t="shared" si="169"/>
        <v>0</v>
      </c>
      <c r="O289" s="57">
        <f t="shared" si="170"/>
        <v>0</v>
      </c>
      <c r="P289" s="57">
        <f t="shared" si="171"/>
        <v>0</v>
      </c>
      <c r="Q289" s="58">
        <f t="shared" si="151"/>
        <v>0</v>
      </c>
      <c r="R289" s="84">
        <f t="shared" si="172"/>
        <v>-1.1073378312547737E-8</v>
      </c>
      <c r="S289" s="85">
        <f t="shared" si="173"/>
        <v>0</v>
      </c>
      <c r="T289" s="86">
        <f t="shared" si="152"/>
        <v>-3.2205075258993001E-11</v>
      </c>
      <c r="U289" s="87">
        <f t="shared" si="174"/>
        <v>0</v>
      </c>
      <c r="V289" s="84">
        <f t="shared" si="175"/>
        <v>0</v>
      </c>
      <c r="W289" s="85">
        <f t="shared" si="176"/>
        <v>0</v>
      </c>
      <c r="X289" s="86">
        <f t="shared" si="153"/>
        <v>0</v>
      </c>
      <c r="Y289" s="87">
        <f t="shared" si="177"/>
        <v>0</v>
      </c>
      <c r="Z289" s="101">
        <f t="shared" si="178"/>
        <v>0</v>
      </c>
      <c r="AA289" s="85">
        <f t="shared" si="179"/>
        <v>0</v>
      </c>
      <c r="AB289" s="86">
        <f t="shared" si="154"/>
        <v>0</v>
      </c>
      <c r="AC289" s="87">
        <f t="shared" si="180"/>
        <v>0</v>
      </c>
      <c r="AD289" s="132">
        <f t="shared" si="183"/>
        <v>0</v>
      </c>
      <c r="AE289" s="132">
        <f t="shared" si="155"/>
        <v>0</v>
      </c>
      <c r="AF289" s="132">
        <f t="shared" si="181"/>
        <v>0</v>
      </c>
      <c r="AG289" s="133">
        <f t="shared" si="156"/>
        <v>0</v>
      </c>
      <c r="AH289" s="124">
        <f t="shared" si="182"/>
        <v>0</v>
      </c>
      <c r="AI289" s="125">
        <f t="shared" si="157"/>
        <v>0</v>
      </c>
      <c r="AJ289" s="125">
        <v>0</v>
      </c>
      <c r="AK289" s="126">
        <f t="shared" si="158"/>
        <v>0</v>
      </c>
      <c r="AL289" s="22">
        <f t="shared" si="159"/>
        <v>162822.96878806665</v>
      </c>
      <c r="AM289" s="22">
        <f t="shared" si="159"/>
        <v>1536.0876723213569</v>
      </c>
      <c r="AN289" s="22">
        <f t="shared" si="159"/>
        <v>417.70474596337482</v>
      </c>
      <c r="AO289" s="23">
        <f t="shared" si="147"/>
        <v>1953.7924182847639</v>
      </c>
    </row>
    <row r="290" spans="1:41" x14ac:dyDescent="0.25">
      <c r="A290" s="7">
        <v>268</v>
      </c>
      <c r="B290" s="56">
        <f t="shared" si="160"/>
        <v>68790.674536073522</v>
      </c>
      <c r="C290" s="57">
        <f t="shared" si="161"/>
        <v>704.81947089826133</v>
      </c>
      <c r="D290" s="57">
        <f t="shared" si="162"/>
        <v>71.656952641743246</v>
      </c>
      <c r="E290" s="58">
        <f t="shared" si="148"/>
        <v>776.47642354000459</v>
      </c>
      <c r="F290" s="56">
        <f t="shared" si="163"/>
        <v>92496.206579682825</v>
      </c>
      <c r="G290" s="57">
        <f t="shared" si="164"/>
        <v>835.08003039993287</v>
      </c>
      <c r="H290" s="57">
        <f t="shared" si="165"/>
        <v>342.23596434482647</v>
      </c>
      <c r="I290" s="58">
        <f t="shared" si="149"/>
        <v>1177.3159947447593</v>
      </c>
      <c r="J290" s="56">
        <f t="shared" si="166"/>
        <v>0</v>
      </c>
      <c r="K290" s="57">
        <f t="shared" si="167"/>
        <v>0</v>
      </c>
      <c r="L290" s="57">
        <f t="shared" si="168"/>
        <v>0</v>
      </c>
      <c r="M290" s="58">
        <f t="shared" si="150"/>
        <v>0</v>
      </c>
      <c r="N290" s="56">
        <f t="shared" si="169"/>
        <v>0</v>
      </c>
      <c r="O290" s="57">
        <f t="shared" si="170"/>
        <v>0</v>
      </c>
      <c r="P290" s="57">
        <f t="shared" si="171"/>
        <v>0</v>
      </c>
      <c r="Q290" s="58">
        <f t="shared" si="151"/>
        <v>0</v>
      </c>
      <c r="R290" s="84">
        <f t="shared" si="172"/>
        <v>-1.109183394306865E-8</v>
      </c>
      <c r="S290" s="85">
        <f t="shared" si="173"/>
        <v>0</v>
      </c>
      <c r="T290" s="86">
        <f t="shared" si="152"/>
        <v>-3.2258750384424657E-11</v>
      </c>
      <c r="U290" s="87">
        <f t="shared" si="174"/>
        <v>0</v>
      </c>
      <c r="V290" s="84">
        <f t="shared" si="175"/>
        <v>0</v>
      </c>
      <c r="W290" s="85">
        <f t="shared" si="176"/>
        <v>0</v>
      </c>
      <c r="X290" s="86">
        <f t="shared" si="153"/>
        <v>0</v>
      </c>
      <c r="Y290" s="87">
        <f t="shared" si="177"/>
        <v>0</v>
      </c>
      <c r="Z290" s="101">
        <f t="shared" si="178"/>
        <v>0</v>
      </c>
      <c r="AA290" s="85">
        <f t="shared" si="179"/>
        <v>0</v>
      </c>
      <c r="AB290" s="86">
        <f t="shared" si="154"/>
        <v>0</v>
      </c>
      <c r="AC290" s="87">
        <f t="shared" si="180"/>
        <v>0</v>
      </c>
      <c r="AD290" s="132">
        <f t="shared" si="183"/>
        <v>0</v>
      </c>
      <c r="AE290" s="132">
        <f t="shared" si="155"/>
        <v>0</v>
      </c>
      <c r="AF290" s="132">
        <f t="shared" si="181"/>
        <v>0</v>
      </c>
      <c r="AG290" s="133">
        <f t="shared" si="156"/>
        <v>0</v>
      </c>
      <c r="AH290" s="124">
        <f t="shared" si="182"/>
        <v>0</v>
      </c>
      <c r="AI290" s="125">
        <f t="shared" si="157"/>
        <v>0</v>
      </c>
      <c r="AJ290" s="125">
        <v>0</v>
      </c>
      <c r="AK290" s="126">
        <f t="shared" si="158"/>
        <v>0</v>
      </c>
      <c r="AL290" s="22">
        <f t="shared" si="159"/>
        <v>161286.88111574526</v>
      </c>
      <c r="AM290" s="22">
        <f t="shared" si="159"/>
        <v>1539.8995012981941</v>
      </c>
      <c r="AN290" s="22">
        <f t="shared" si="159"/>
        <v>413.89291698653744</v>
      </c>
      <c r="AO290" s="23">
        <f t="shared" si="147"/>
        <v>1953.7924182847639</v>
      </c>
    </row>
    <row r="291" spans="1:41" x14ac:dyDescent="0.25">
      <c r="A291" s="7">
        <v>269</v>
      </c>
      <c r="B291" s="56">
        <f t="shared" si="160"/>
        <v>68085.855065175259</v>
      </c>
      <c r="C291" s="57">
        <f t="shared" si="161"/>
        <v>705.55365784711375</v>
      </c>
      <c r="D291" s="57">
        <f t="shared" si="162"/>
        <v>70.922765692890891</v>
      </c>
      <c r="E291" s="58">
        <f t="shared" si="148"/>
        <v>776.47642354000459</v>
      </c>
      <c r="F291" s="56">
        <f t="shared" si="163"/>
        <v>91661.126549282897</v>
      </c>
      <c r="G291" s="57">
        <f t="shared" si="164"/>
        <v>838.16982651241256</v>
      </c>
      <c r="H291" s="57">
        <f t="shared" si="165"/>
        <v>339.14616823234672</v>
      </c>
      <c r="I291" s="58">
        <f t="shared" si="149"/>
        <v>1177.3159947447593</v>
      </c>
      <c r="J291" s="56">
        <f t="shared" si="166"/>
        <v>0</v>
      </c>
      <c r="K291" s="57">
        <f t="shared" si="167"/>
        <v>0</v>
      </c>
      <c r="L291" s="57">
        <f t="shared" si="168"/>
        <v>0</v>
      </c>
      <c r="M291" s="58">
        <f t="shared" si="150"/>
        <v>0</v>
      </c>
      <c r="N291" s="56">
        <f t="shared" si="169"/>
        <v>0</v>
      </c>
      <c r="O291" s="57">
        <f t="shared" si="170"/>
        <v>0</v>
      </c>
      <c r="P291" s="57">
        <f t="shared" si="171"/>
        <v>0</v>
      </c>
      <c r="Q291" s="58">
        <f t="shared" si="151"/>
        <v>0</v>
      </c>
      <c r="R291" s="84">
        <f t="shared" si="172"/>
        <v>-1.1110320332973765E-8</v>
      </c>
      <c r="S291" s="85">
        <f t="shared" si="173"/>
        <v>0</v>
      </c>
      <c r="T291" s="86">
        <f t="shared" si="152"/>
        <v>-3.2312514968398703E-11</v>
      </c>
      <c r="U291" s="87">
        <f t="shared" si="174"/>
        <v>0</v>
      </c>
      <c r="V291" s="84">
        <f t="shared" si="175"/>
        <v>0</v>
      </c>
      <c r="W291" s="85">
        <f t="shared" si="176"/>
        <v>0</v>
      </c>
      <c r="X291" s="86">
        <f t="shared" si="153"/>
        <v>0</v>
      </c>
      <c r="Y291" s="87">
        <f t="shared" si="177"/>
        <v>0</v>
      </c>
      <c r="Z291" s="101">
        <f t="shared" si="178"/>
        <v>0</v>
      </c>
      <c r="AA291" s="85">
        <f t="shared" si="179"/>
        <v>0</v>
      </c>
      <c r="AB291" s="86">
        <f t="shared" si="154"/>
        <v>0</v>
      </c>
      <c r="AC291" s="87">
        <f t="shared" si="180"/>
        <v>0</v>
      </c>
      <c r="AD291" s="132">
        <f t="shared" si="183"/>
        <v>0</v>
      </c>
      <c r="AE291" s="132">
        <f t="shared" si="155"/>
        <v>0</v>
      </c>
      <c r="AF291" s="132">
        <f t="shared" si="181"/>
        <v>0</v>
      </c>
      <c r="AG291" s="133">
        <f t="shared" si="156"/>
        <v>0</v>
      </c>
      <c r="AH291" s="124">
        <f t="shared" si="182"/>
        <v>0</v>
      </c>
      <c r="AI291" s="125">
        <f t="shared" si="157"/>
        <v>0</v>
      </c>
      <c r="AJ291" s="125">
        <v>0</v>
      </c>
      <c r="AK291" s="126">
        <f t="shared" si="158"/>
        <v>0</v>
      </c>
      <c r="AL291" s="22">
        <f t="shared" si="159"/>
        <v>159746.98161444702</v>
      </c>
      <c r="AM291" s="22">
        <f t="shared" si="159"/>
        <v>1543.7234843595263</v>
      </c>
      <c r="AN291" s="22">
        <f t="shared" si="159"/>
        <v>410.06893392520533</v>
      </c>
      <c r="AO291" s="23">
        <f t="shared" si="147"/>
        <v>1953.7924182847639</v>
      </c>
    </row>
    <row r="292" spans="1:41" x14ac:dyDescent="0.25">
      <c r="A292" s="7">
        <v>270</v>
      </c>
      <c r="B292" s="56">
        <f t="shared" si="160"/>
        <v>67380.301407328152</v>
      </c>
      <c r="C292" s="57">
        <f t="shared" si="161"/>
        <v>706.28860957403776</v>
      </c>
      <c r="D292" s="57">
        <f t="shared" si="162"/>
        <v>70.187813965966825</v>
      </c>
      <c r="E292" s="58">
        <f t="shared" si="148"/>
        <v>776.47642354000459</v>
      </c>
      <c r="F292" s="56">
        <f t="shared" si="163"/>
        <v>90822.956722770483</v>
      </c>
      <c r="G292" s="57">
        <f t="shared" si="164"/>
        <v>841.27105487050858</v>
      </c>
      <c r="H292" s="57">
        <f t="shared" si="165"/>
        <v>336.04493987425082</v>
      </c>
      <c r="I292" s="58">
        <f t="shared" si="149"/>
        <v>1177.3159947447593</v>
      </c>
      <c r="J292" s="56">
        <f t="shared" si="166"/>
        <v>0</v>
      </c>
      <c r="K292" s="57">
        <f t="shared" si="167"/>
        <v>0</v>
      </c>
      <c r="L292" s="57">
        <f t="shared" si="168"/>
        <v>0</v>
      </c>
      <c r="M292" s="58">
        <f t="shared" si="150"/>
        <v>0</v>
      </c>
      <c r="N292" s="56">
        <f t="shared" si="169"/>
        <v>0</v>
      </c>
      <c r="O292" s="57">
        <f t="shared" si="170"/>
        <v>0</v>
      </c>
      <c r="P292" s="57">
        <f t="shared" si="171"/>
        <v>0</v>
      </c>
      <c r="Q292" s="58">
        <f t="shared" si="151"/>
        <v>0</v>
      </c>
      <c r="R292" s="84">
        <f t="shared" si="172"/>
        <v>-1.1128837533528722E-8</v>
      </c>
      <c r="S292" s="85">
        <f t="shared" si="173"/>
        <v>0</v>
      </c>
      <c r="T292" s="86">
        <f t="shared" si="152"/>
        <v>-3.2366369160012698E-11</v>
      </c>
      <c r="U292" s="87">
        <f t="shared" si="174"/>
        <v>0</v>
      </c>
      <c r="V292" s="84">
        <f t="shared" si="175"/>
        <v>0</v>
      </c>
      <c r="W292" s="85">
        <f t="shared" si="176"/>
        <v>0</v>
      </c>
      <c r="X292" s="86">
        <f t="shared" si="153"/>
        <v>0</v>
      </c>
      <c r="Y292" s="87">
        <f t="shared" si="177"/>
        <v>0</v>
      </c>
      <c r="Z292" s="101">
        <f t="shared" si="178"/>
        <v>0</v>
      </c>
      <c r="AA292" s="85">
        <f t="shared" si="179"/>
        <v>0</v>
      </c>
      <c r="AB292" s="86">
        <f t="shared" si="154"/>
        <v>0</v>
      </c>
      <c r="AC292" s="87">
        <f t="shared" si="180"/>
        <v>0</v>
      </c>
      <c r="AD292" s="132">
        <f t="shared" si="183"/>
        <v>0</v>
      </c>
      <c r="AE292" s="132">
        <f t="shared" si="155"/>
        <v>0</v>
      </c>
      <c r="AF292" s="132">
        <f t="shared" si="181"/>
        <v>0</v>
      </c>
      <c r="AG292" s="133">
        <f t="shared" si="156"/>
        <v>0</v>
      </c>
      <c r="AH292" s="124">
        <f t="shared" si="182"/>
        <v>0</v>
      </c>
      <c r="AI292" s="125">
        <f t="shared" si="157"/>
        <v>0</v>
      </c>
      <c r="AJ292" s="125">
        <v>0</v>
      </c>
      <c r="AK292" s="126">
        <f t="shared" si="158"/>
        <v>0</v>
      </c>
      <c r="AL292" s="22">
        <f t="shared" si="159"/>
        <v>158203.25813008752</v>
      </c>
      <c r="AM292" s="22">
        <f t="shared" si="159"/>
        <v>1547.5596644445463</v>
      </c>
      <c r="AN292" s="22">
        <f t="shared" si="159"/>
        <v>406.2327538401853</v>
      </c>
      <c r="AO292" s="23">
        <f t="shared" si="147"/>
        <v>1953.7924182847639</v>
      </c>
    </row>
    <row r="293" spans="1:41" x14ac:dyDescent="0.25">
      <c r="A293" s="7">
        <v>271</v>
      </c>
      <c r="B293" s="56">
        <f t="shared" si="160"/>
        <v>66674.012797754112</v>
      </c>
      <c r="C293" s="57">
        <f t="shared" si="161"/>
        <v>707.02432687567739</v>
      </c>
      <c r="D293" s="57">
        <f t="shared" si="162"/>
        <v>69.4520966643272</v>
      </c>
      <c r="E293" s="58">
        <f t="shared" si="148"/>
        <v>776.47642354000459</v>
      </c>
      <c r="F293" s="56">
        <f t="shared" si="163"/>
        <v>89981.685667899976</v>
      </c>
      <c r="G293" s="57">
        <f t="shared" si="164"/>
        <v>844.3837577735294</v>
      </c>
      <c r="H293" s="57">
        <f t="shared" si="165"/>
        <v>332.93223697122994</v>
      </c>
      <c r="I293" s="58">
        <f t="shared" si="149"/>
        <v>1177.3159947447593</v>
      </c>
      <c r="J293" s="56">
        <f t="shared" si="166"/>
        <v>0</v>
      </c>
      <c r="K293" s="57">
        <f t="shared" si="167"/>
        <v>0</v>
      </c>
      <c r="L293" s="57">
        <f t="shared" si="168"/>
        <v>0</v>
      </c>
      <c r="M293" s="58">
        <f t="shared" si="150"/>
        <v>0</v>
      </c>
      <c r="N293" s="56">
        <f t="shared" si="169"/>
        <v>0</v>
      </c>
      <c r="O293" s="57">
        <f t="shared" si="170"/>
        <v>0</v>
      </c>
      <c r="P293" s="57">
        <f t="shared" si="171"/>
        <v>0</v>
      </c>
      <c r="Q293" s="58">
        <f t="shared" si="151"/>
        <v>0</v>
      </c>
      <c r="R293" s="84">
        <f t="shared" si="172"/>
        <v>-1.1147385596084603E-8</v>
      </c>
      <c r="S293" s="85">
        <f t="shared" si="173"/>
        <v>0</v>
      </c>
      <c r="T293" s="86">
        <f t="shared" si="152"/>
        <v>-3.242031310861272E-11</v>
      </c>
      <c r="U293" s="87">
        <f t="shared" si="174"/>
        <v>0</v>
      </c>
      <c r="V293" s="84">
        <f t="shared" si="175"/>
        <v>0</v>
      </c>
      <c r="W293" s="85">
        <f t="shared" si="176"/>
        <v>0</v>
      </c>
      <c r="X293" s="86">
        <f t="shared" si="153"/>
        <v>0</v>
      </c>
      <c r="Y293" s="87">
        <f t="shared" si="177"/>
        <v>0</v>
      </c>
      <c r="Z293" s="101">
        <f t="shared" si="178"/>
        <v>0</v>
      </c>
      <c r="AA293" s="85">
        <f t="shared" si="179"/>
        <v>0</v>
      </c>
      <c r="AB293" s="86">
        <f t="shared" si="154"/>
        <v>0</v>
      </c>
      <c r="AC293" s="87">
        <f t="shared" si="180"/>
        <v>0</v>
      </c>
      <c r="AD293" s="132">
        <f t="shared" si="183"/>
        <v>0</v>
      </c>
      <c r="AE293" s="132">
        <f t="shared" si="155"/>
        <v>0</v>
      </c>
      <c r="AF293" s="132">
        <f t="shared" si="181"/>
        <v>0</v>
      </c>
      <c r="AG293" s="133">
        <f t="shared" si="156"/>
        <v>0</v>
      </c>
      <c r="AH293" s="124">
        <f t="shared" si="182"/>
        <v>0</v>
      </c>
      <c r="AI293" s="125">
        <f t="shared" si="157"/>
        <v>0</v>
      </c>
      <c r="AJ293" s="125">
        <v>0</v>
      </c>
      <c r="AK293" s="126">
        <f t="shared" si="158"/>
        <v>0</v>
      </c>
      <c r="AL293" s="22">
        <f t="shared" si="159"/>
        <v>156655.69846564296</v>
      </c>
      <c r="AM293" s="22">
        <f t="shared" si="159"/>
        <v>1551.4080846492068</v>
      </c>
      <c r="AN293" s="22">
        <f t="shared" si="159"/>
        <v>402.38433363552474</v>
      </c>
      <c r="AO293" s="23">
        <f t="shared" si="147"/>
        <v>1953.7924182847639</v>
      </c>
    </row>
    <row r="294" spans="1:41" x14ac:dyDescent="0.25">
      <c r="A294" s="7">
        <v>272</v>
      </c>
      <c r="B294" s="56">
        <f t="shared" si="160"/>
        <v>65966.988470878438</v>
      </c>
      <c r="C294" s="57">
        <f t="shared" si="161"/>
        <v>707.76081054950623</v>
      </c>
      <c r="D294" s="57">
        <f t="shared" si="162"/>
        <v>68.715612990498371</v>
      </c>
      <c r="E294" s="58">
        <f t="shared" si="148"/>
        <v>776.47642354000459</v>
      </c>
      <c r="F294" s="56">
        <f t="shared" si="163"/>
        <v>89137.301910126451</v>
      </c>
      <c r="G294" s="57">
        <f t="shared" si="164"/>
        <v>847.50797767729148</v>
      </c>
      <c r="H294" s="57">
        <f t="shared" si="165"/>
        <v>329.80801706746786</v>
      </c>
      <c r="I294" s="58">
        <f t="shared" si="149"/>
        <v>1177.3159947447593</v>
      </c>
      <c r="J294" s="56">
        <f t="shared" si="166"/>
        <v>0</v>
      </c>
      <c r="K294" s="57">
        <f t="shared" si="167"/>
        <v>0</v>
      </c>
      <c r="L294" s="57">
        <f t="shared" si="168"/>
        <v>0</v>
      </c>
      <c r="M294" s="58">
        <f t="shared" si="150"/>
        <v>0</v>
      </c>
      <c r="N294" s="56">
        <f t="shared" si="169"/>
        <v>0</v>
      </c>
      <c r="O294" s="57">
        <f t="shared" si="170"/>
        <v>0</v>
      </c>
      <c r="P294" s="57">
        <f t="shared" si="171"/>
        <v>0</v>
      </c>
      <c r="Q294" s="58">
        <f t="shared" si="151"/>
        <v>0</v>
      </c>
      <c r="R294" s="84">
        <f t="shared" si="172"/>
        <v>-1.1165964572078078E-8</v>
      </c>
      <c r="S294" s="85">
        <f t="shared" si="173"/>
        <v>0</v>
      </c>
      <c r="T294" s="86">
        <f t="shared" si="152"/>
        <v>-3.2474346963793743E-11</v>
      </c>
      <c r="U294" s="87">
        <f t="shared" si="174"/>
        <v>0</v>
      </c>
      <c r="V294" s="84">
        <f t="shared" si="175"/>
        <v>0</v>
      </c>
      <c r="W294" s="85">
        <f t="shared" si="176"/>
        <v>0</v>
      </c>
      <c r="X294" s="86">
        <f t="shared" si="153"/>
        <v>0</v>
      </c>
      <c r="Y294" s="87">
        <f t="shared" si="177"/>
        <v>0</v>
      </c>
      <c r="Z294" s="101">
        <f t="shared" si="178"/>
        <v>0</v>
      </c>
      <c r="AA294" s="85">
        <f t="shared" si="179"/>
        <v>0</v>
      </c>
      <c r="AB294" s="86">
        <f t="shared" si="154"/>
        <v>0</v>
      </c>
      <c r="AC294" s="87">
        <f t="shared" si="180"/>
        <v>0</v>
      </c>
      <c r="AD294" s="132">
        <f t="shared" si="183"/>
        <v>0</v>
      </c>
      <c r="AE294" s="132">
        <f t="shared" si="155"/>
        <v>0</v>
      </c>
      <c r="AF294" s="132">
        <f t="shared" si="181"/>
        <v>0</v>
      </c>
      <c r="AG294" s="133">
        <f t="shared" si="156"/>
        <v>0</v>
      </c>
      <c r="AH294" s="124">
        <f t="shared" si="182"/>
        <v>0</v>
      </c>
      <c r="AI294" s="125">
        <f t="shared" si="157"/>
        <v>0</v>
      </c>
      <c r="AJ294" s="125">
        <v>0</v>
      </c>
      <c r="AK294" s="126">
        <f t="shared" si="158"/>
        <v>0</v>
      </c>
      <c r="AL294" s="22">
        <f t="shared" si="159"/>
        <v>155104.29038099371</v>
      </c>
      <c r="AM294" s="22">
        <f t="shared" si="159"/>
        <v>1555.2687882267978</v>
      </c>
      <c r="AN294" s="22">
        <f t="shared" si="159"/>
        <v>398.52363005793376</v>
      </c>
      <c r="AO294" s="23">
        <f t="shared" si="147"/>
        <v>1953.7924182847639</v>
      </c>
    </row>
    <row r="295" spans="1:41" x14ac:dyDescent="0.25">
      <c r="A295" s="7">
        <v>273</v>
      </c>
      <c r="B295" s="56">
        <f t="shared" si="160"/>
        <v>65259.227660328928</v>
      </c>
      <c r="C295" s="57">
        <f t="shared" si="161"/>
        <v>708.49806139382861</v>
      </c>
      <c r="D295" s="57">
        <f t="shared" si="162"/>
        <v>67.978362146175968</v>
      </c>
      <c r="E295" s="58">
        <f t="shared" si="148"/>
        <v>776.47642354000459</v>
      </c>
      <c r="F295" s="56">
        <f t="shared" si="163"/>
        <v>88289.79393244916</v>
      </c>
      <c r="G295" s="57">
        <f t="shared" si="164"/>
        <v>850.6437571946974</v>
      </c>
      <c r="H295" s="57">
        <f t="shared" si="165"/>
        <v>326.67223755006188</v>
      </c>
      <c r="I295" s="58">
        <f t="shared" si="149"/>
        <v>1177.3159947447593</v>
      </c>
      <c r="J295" s="56">
        <f t="shared" si="166"/>
        <v>0</v>
      </c>
      <c r="K295" s="57">
        <f t="shared" si="167"/>
        <v>0</v>
      </c>
      <c r="L295" s="57">
        <f t="shared" si="168"/>
        <v>0</v>
      </c>
      <c r="M295" s="58">
        <f t="shared" si="150"/>
        <v>0</v>
      </c>
      <c r="N295" s="56">
        <f t="shared" si="169"/>
        <v>0</v>
      </c>
      <c r="O295" s="57">
        <f t="shared" si="170"/>
        <v>0</v>
      </c>
      <c r="P295" s="57">
        <f t="shared" si="171"/>
        <v>0</v>
      </c>
      <c r="Q295" s="58">
        <f t="shared" si="151"/>
        <v>0</v>
      </c>
      <c r="R295" s="84">
        <f t="shared" si="172"/>
        <v>-1.1184574513031541E-8</v>
      </c>
      <c r="S295" s="85">
        <f t="shared" si="173"/>
        <v>0</v>
      </c>
      <c r="T295" s="86">
        <f t="shared" si="152"/>
        <v>-3.2528470875400071E-11</v>
      </c>
      <c r="U295" s="87">
        <f t="shared" si="174"/>
        <v>0</v>
      </c>
      <c r="V295" s="84">
        <f t="shared" si="175"/>
        <v>0</v>
      </c>
      <c r="W295" s="85">
        <f t="shared" si="176"/>
        <v>0</v>
      </c>
      <c r="X295" s="86">
        <f t="shared" si="153"/>
        <v>0</v>
      </c>
      <c r="Y295" s="87">
        <f t="shared" si="177"/>
        <v>0</v>
      </c>
      <c r="Z295" s="101">
        <f t="shared" si="178"/>
        <v>0</v>
      </c>
      <c r="AA295" s="85">
        <f t="shared" si="179"/>
        <v>0</v>
      </c>
      <c r="AB295" s="86">
        <f t="shared" si="154"/>
        <v>0</v>
      </c>
      <c r="AC295" s="87">
        <f t="shared" si="180"/>
        <v>0</v>
      </c>
      <c r="AD295" s="132">
        <f t="shared" si="183"/>
        <v>0</v>
      </c>
      <c r="AE295" s="132">
        <f t="shared" si="155"/>
        <v>0</v>
      </c>
      <c r="AF295" s="132">
        <f t="shared" si="181"/>
        <v>0</v>
      </c>
      <c r="AG295" s="133">
        <f t="shared" si="156"/>
        <v>0</v>
      </c>
      <c r="AH295" s="124">
        <f t="shared" si="182"/>
        <v>0</v>
      </c>
      <c r="AI295" s="125">
        <f t="shared" si="157"/>
        <v>0</v>
      </c>
      <c r="AJ295" s="125">
        <v>0</v>
      </c>
      <c r="AK295" s="126">
        <f t="shared" si="158"/>
        <v>0</v>
      </c>
      <c r="AL295" s="22">
        <f t="shared" si="159"/>
        <v>153549.02159276692</v>
      </c>
      <c r="AM295" s="22">
        <f t="shared" si="159"/>
        <v>1559.1418185885259</v>
      </c>
      <c r="AN295" s="22">
        <f t="shared" si="159"/>
        <v>394.65059969620535</v>
      </c>
      <c r="AO295" s="23">
        <f t="shared" si="147"/>
        <v>1953.7924182847639</v>
      </c>
    </row>
    <row r="296" spans="1:41" x14ac:dyDescent="0.25">
      <c r="A296" s="7">
        <v>274</v>
      </c>
      <c r="B296" s="56">
        <f t="shared" si="160"/>
        <v>64550.729598935097</v>
      </c>
      <c r="C296" s="57">
        <f t="shared" si="161"/>
        <v>709.23608020778056</v>
      </c>
      <c r="D296" s="57">
        <f t="shared" si="162"/>
        <v>67.240343332224057</v>
      </c>
      <c r="E296" s="58">
        <f t="shared" si="148"/>
        <v>776.47642354000459</v>
      </c>
      <c r="F296" s="56">
        <f t="shared" si="163"/>
        <v>87439.150175254457</v>
      </c>
      <c r="G296" s="57">
        <f t="shared" si="164"/>
        <v>853.79113909631781</v>
      </c>
      <c r="H296" s="57">
        <f t="shared" si="165"/>
        <v>323.52485564844153</v>
      </c>
      <c r="I296" s="58">
        <f t="shared" si="149"/>
        <v>1177.3159947447593</v>
      </c>
      <c r="J296" s="56">
        <f t="shared" si="166"/>
        <v>0</v>
      </c>
      <c r="K296" s="57">
        <f t="shared" si="167"/>
        <v>0</v>
      </c>
      <c r="L296" s="57">
        <f t="shared" si="168"/>
        <v>0</v>
      </c>
      <c r="M296" s="58">
        <f t="shared" si="150"/>
        <v>0</v>
      </c>
      <c r="N296" s="56">
        <f t="shared" si="169"/>
        <v>0</v>
      </c>
      <c r="O296" s="57">
        <f t="shared" si="170"/>
        <v>0</v>
      </c>
      <c r="P296" s="57">
        <f t="shared" si="171"/>
        <v>0</v>
      </c>
      <c r="Q296" s="58">
        <f t="shared" si="151"/>
        <v>0</v>
      </c>
      <c r="R296" s="84">
        <f t="shared" si="172"/>
        <v>-1.1203215470553261E-8</v>
      </c>
      <c r="S296" s="85">
        <f t="shared" si="173"/>
        <v>0</v>
      </c>
      <c r="T296" s="86">
        <f t="shared" si="152"/>
        <v>-3.2582684993525733E-11</v>
      </c>
      <c r="U296" s="87">
        <f t="shared" si="174"/>
        <v>0</v>
      </c>
      <c r="V296" s="84">
        <f t="shared" si="175"/>
        <v>0</v>
      </c>
      <c r="W296" s="85">
        <f t="shared" si="176"/>
        <v>0</v>
      </c>
      <c r="X296" s="86">
        <f t="shared" si="153"/>
        <v>0</v>
      </c>
      <c r="Y296" s="87">
        <f t="shared" si="177"/>
        <v>0</v>
      </c>
      <c r="Z296" s="101">
        <f t="shared" si="178"/>
        <v>0</v>
      </c>
      <c r="AA296" s="85">
        <f t="shared" si="179"/>
        <v>0</v>
      </c>
      <c r="AB296" s="86">
        <f t="shared" si="154"/>
        <v>0</v>
      </c>
      <c r="AC296" s="87">
        <f t="shared" si="180"/>
        <v>0</v>
      </c>
      <c r="AD296" s="132">
        <f t="shared" si="183"/>
        <v>0</v>
      </c>
      <c r="AE296" s="132">
        <f t="shared" si="155"/>
        <v>0</v>
      </c>
      <c r="AF296" s="132">
        <f t="shared" si="181"/>
        <v>0</v>
      </c>
      <c r="AG296" s="133">
        <f t="shared" si="156"/>
        <v>0</v>
      </c>
      <c r="AH296" s="124">
        <f t="shared" si="182"/>
        <v>0</v>
      </c>
      <c r="AI296" s="125">
        <f t="shared" si="157"/>
        <v>0</v>
      </c>
      <c r="AJ296" s="125">
        <v>0</v>
      </c>
      <c r="AK296" s="126">
        <f t="shared" si="158"/>
        <v>0</v>
      </c>
      <c r="AL296" s="22">
        <f t="shared" si="159"/>
        <v>151989.87977417835</v>
      </c>
      <c r="AM296" s="22">
        <f t="shared" si="159"/>
        <v>1563.0272193040983</v>
      </c>
      <c r="AN296" s="22">
        <f t="shared" si="159"/>
        <v>390.76519898063299</v>
      </c>
      <c r="AO296" s="23">
        <f t="shared" si="147"/>
        <v>1953.7924182847639</v>
      </c>
    </row>
    <row r="297" spans="1:41" x14ac:dyDescent="0.25">
      <c r="A297" s="7">
        <v>275</v>
      </c>
      <c r="B297" s="56">
        <f t="shared" si="160"/>
        <v>63841.493518727315</v>
      </c>
      <c r="C297" s="57">
        <f t="shared" si="161"/>
        <v>709.97486779133033</v>
      </c>
      <c r="D297" s="57">
        <f t="shared" si="162"/>
        <v>66.501555748674292</v>
      </c>
      <c r="E297" s="58">
        <f t="shared" si="148"/>
        <v>776.47642354000459</v>
      </c>
      <c r="F297" s="56">
        <f t="shared" si="163"/>
        <v>86585.359036158145</v>
      </c>
      <c r="G297" s="57">
        <f t="shared" si="164"/>
        <v>856.95016631097417</v>
      </c>
      <c r="H297" s="57">
        <f t="shared" si="165"/>
        <v>320.36582843378517</v>
      </c>
      <c r="I297" s="58">
        <f t="shared" si="149"/>
        <v>1177.3159947447593</v>
      </c>
      <c r="J297" s="56">
        <f t="shared" si="166"/>
        <v>0</v>
      </c>
      <c r="K297" s="57">
        <f t="shared" si="167"/>
        <v>0</v>
      </c>
      <c r="L297" s="57">
        <f t="shared" si="168"/>
        <v>0</v>
      </c>
      <c r="M297" s="58">
        <f t="shared" si="150"/>
        <v>0</v>
      </c>
      <c r="N297" s="56">
        <f t="shared" si="169"/>
        <v>0</v>
      </c>
      <c r="O297" s="57">
        <f t="shared" si="170"/>
        <v>0</v>
      </c>
      <c r="P297" s="57">
        <f t="shared" si="171"/>
        <v>0</v>
      </c>
      <c r="Q297" s="58">
        <f t="shared" si="151"/>
        <v>0</v>
      </c>
      <c r="R297" s="84">
        <f t="shared" si="172"/>
        <v>-1.1221887496337517E-8</v>
      </c>
      <c r="S297" s="85">
        <f t="shared" si="173"/>
        <v>0</v>
      </c>
      <c r="T297" s="86">
        <f t="shared" si="152"/>
        <v>-3.2636989468514947E-11</v>
      </c>
      <c r="U297" s="87">
        <f t="shared" si="174"/>
        <v>0</v>
      </c>
      <c r="V297" s="84">
        <f t="shared" si="175"/>
        <v>0</v>
      </c>
      <c r="W297" s="85">
        <f t="shared" si="176"/>
        <v>0</v>
      </c>
      <c r="X297" s="86">
        <f t="shared" si="153"/>
        <v>0</v>
      </c>
      <c r="Y297" s="87">
        <f t="shared" si="177"/>
        <v>0</v>
      </c>
      <c r="Z297" s="101">
        <f t="shared" si="178"/>
        <v>0</v>
      </c>
      <c r="AA297" s="85">
        <f t="shared" si="179"/>
        <v>0</v>
      </c>
      <c r="AB297" s="86">
        <f t="shared" si="154"/>
        <v>0</v>
      </c>
      <c r="AC297" s="87">
        <f t="shared" si="180"/>
        <v>0</v>
      </c>
      <c r="AD297" s="132">
        <f t="shared" si="183"/>
        <v>0</v>
      </c>
      <c r="AE297" s="132">
        <f t="shared" si="155"/>
        <v>0</v>
      </c>
      <c r="AF297" s="132">
        <f t="shared" si="181"/>
        <v>0</v>
      </c>
      <c r="AG297" s="133">
        <f t="shared" si="156"/>
        <v>0</v>
      </c>
      <c r="AH297" s="124">
        <f t="shared" si="182"/>
        <v>0</v>
      </c>
      <c r="AI297" s="125">
        <f t="shared" si="157"/>
        <v>0</v>
      </c>
      <c r="AJ297" s="125">
        <v>0</v>
      </c>
      <c r="AK297" s="126">
        <f t="shared" si="158"/>
        <v>0</v>
      </c>
      <c r="AL297" s="22">
        <f t="shared" si="159"/>
        <v>150426.85255487423</v>
      </c>
      <c r="AM297" s="22">
        <f t="shared" si="159"/>
        <v>1566.9250341023044</v>
      </c>
      <c r="AN297" s="22">
        <f t="shared" si="159"/>
        <v>386.8673841824268</v>
      </c>
      <c r="AO297" s="23">
        <f t="shared" si="147"/>
        <v>1953.7924182847639</v>
      </c>
    </row>
    <row r="298" spans="1:41" x14ac:dyDescent="0.25">
      <c r="A298" s="7">
        <v>276</v>
      </c>
      <c r="B298" s="56">
        <f t="shared" si="160"/>
        <v>63131.518650935985</v>
      </c>
      <c r="C298" s="57">
        <f t="shared" si="161"/>
        <v>710.71442494527957</v>
      </c>
      <c r="D298" s="57">
        <f t="shared" si="162"/>
        <v>65.761998594724986</v>
      </c>
      <c r="E298" s="58">
        <f t="shared" si="148"/>
        <v>776.47642354000459</v>
      </c>
      <c r="F298" s="56">
        <f t="shared" si="163"/>
        <v>85728.408869847175</v>
      </c>
      <c r="G298" s="57">
        <f t="shared" si="164"/>
        <v>860.12088192632473</v>
      </c>
      <c r="H298" s="57">
        <f t="shared" si="165"/>
        <v>317.19511281843455</v>
      </c>
      <c r="I298" s="58">
        <f t="shared" si="149"/>
        <v>1177.3159947447593</v>
      </c>
      <c r="J298" s="56">
        <f t="shared" si="166"/>
        <v>0</v>
      </c>
      <c r="K298" s="57">
        <f t="shared" si="167"/>
        <v>0</v>
      </c>
      <c r="L298" s="57">
        <f t="shared" si="168"/>
        <v>0</v>
      </c>
      <c r="M298" s="58">
        <f t="shared" si="150"/>
        <v>0</v>
      </c>
      <c r="N298" s="56">
        <f t="shared" si="169"/>
        <v>0</v>
      </c>
      <c r="O298" s="57">
        <f t="shared" si="170"/>
        <v>0</v>
      </c>
      <c r="P298" s="57">
        <f t="shared" si="171"/>
        <v>0</v>
      </c>
      <c r="Q298" s="58">
        <f t="shared" si="151"/>
        <v>0</v>
      </c>
      <c r="R298" s="84">
        <f t="shared" si="172"/>
        <v>-1.1240590642164747E-8</v>
      </c>
      <c r="S298" s="85">
        <f t="shared" si="173"/>
        <v>0</v>
      </c>
      <c r="T298" s="86">
        <f t="shared" si="152"/>
        <v>-3.2691384450962478E-11</v>
      </c>
      <c r="U298" s="87">
        <f t="shared" si="174"/>
        <v>0</v>
      </c>
      <c r="V298" s="84">
        <f t="shared" si="175"/>
        <v>0</v>
      </c>
      <c r="W298" s="85">
        <f t="shared" si="176"/>
        <v>0</v>
      </c>
      <c r="X298" s="86">
        <f t="shared" si="153"/>
        <v>0</v>
      </c>
      <c r="Y298" s="87">
        <f t="shared" si="177"/>
        <v>0</v>
      </c>
      <c r="Z298" s="101">
        <f t="shared" si="178"/>
        <v>0</v>
      </c>
      <c r="AA298" s="85">
        <f t="shared" si="179"/>
        <v>0</v>
      </c>
      <c r="AB298" s="86">
        <f t="shared" si="154"/>
        <v>0</v>
      </c>
      <c r="AC298" s="87">
        <f t="shared" si="180"/>
        <v>0</v>
      </c>
      <c r="AD298" s="132">
        <f t="shared" si="183"/>
        <v>0</v>
      </c>
      <c r="AE298" s="132">
        <f t="shared" si="155"/>
        <v>0</v>
      </c>
      <c r="AF298" s="132">
        <f t="shared" si="181"/>
        <v>0</v>
      </c>
      <c r="AG298" s="133">
        <f t="shared" si="156"/>
        <v>0</v>
      </c>
      <c r="AH298" s="124">
        <f t="shared" si="182"/>
        <v>0</v>
      </c>
      <c r="AI298" s="125">
        <f t="shared" si="157"/>
        <v>0</v>
      </c>
      <c r="AJ298" s="125">
        <v>0</v>
      </c>
      <c r="AK298" s="126">
        <f t="shared" si="158"/>
        <v>0</v>
      </c>
      <c r="AL298" s="22">
        <f t="shared" si="159"/>
        <v>148859.92752077192</v>
      </c>
      <c r="AM298" s="22">
        <f t="shared" si="159"/>
        <v>1570.8353068716042</v>
      </c>
      <c r="AN298" s="22">
        <f t="shared" si="159"/>
        <v>382.95711141312682</v>
      </c>
      <c r="AO298" s="23">
        <f t="shared" si="147"/>
        <v>1953.7924182847639</v>
      </c>
    </row>
    <row r="299" spans="1:41" x14ac:dyDescent="0.25">
      <c r="A299" s="7">
        <v>277</v>
      </c>
      <c r="B299" s="56">
        <f t="shared" si="160"/>
        <v>62420.804225990702</v>
      </c>
      <c r="C299" s="57">
        <f t="shared" si="161"/>
        <v>711.45475247126433</v>
      </c>
      <c r="D299" s="57">
        <f t="shared" si="162"/>
        <v>65.021671068740318</v>
      </c>
      <c r="E299" s="58">
        <f t="shared" si="148"/>
        <v>776.47642354000459</v>
      </c>
      <c r="F299" s="56">
        <f t="shared" si="163"/>
        <v>84868.287987920849</v>
      </c>
      <c r="G299" s="57">
        <f t="shared" si="164"/>
        <v>863.30332918945214</v>
      </c>
      <c r="H299" s="57">
        <f t="shared" si="165"/>
        <v>314.01266555530714</v>
      </c>
      <c r="I299" s="58">
        <f t="shared" si="149"/>
        <v>1177.3159947447593</v>
      </c>
      <c r="J299" s="56">
        <f t="shared" si="166"/>
        <v>0</v>
      </c>
      <c r="K299" s="57">
        <f t="shared" si="167"/>
        <v>0</v>
      </c>
      <c r="L299" s="57">
        <f t="shared" si="168"/>
        <v>0</v>
      </c>
      <c r="M299" s="58">
        <f t="shared" si="150"/>
        <v>0</v>
      </c>
      <c r="N299" s="56">
        <f t="shared" si="169"/>
        <v>0</v>
      </c>
      <c r="O299" s="57">
        <f t="shared" si="170"/>
        <v>0</v>
      </c>
      <c r="P299" s="57">
        <f t="shared" si="171"/>
        <v>0</v>
      </c>
      <c r="Q299" s="58">
        <f t="shared" si="151"/>
        <v>0</v>
      </c>
      <c r="R299" s="84">
        <f t="shared" si="172"/>
        <v>-1.125932495990169E-8</v>
      </c>
      <c r="S299" s="85">
        <f t="shared" si="173"/>
        <v>0</v>
      </c>
      <c r="T299" s="86">
        <f t="shared" si="152"/>
        <v>-3.2745870091714081E-11</v>
      </c>
      <c r="U299" s="87">
        <f t="shared" si="174"/>
        <v>0</v>
      </c>
      <c r="V299" s="84">
        <f t="shared" si="175"/>
        <v>0</v>
      </c>
      <c r="W299" s="85">
        <f t="shared" si="176"/>
        <v>0</v>
      </c>
      <c r="X299" s="86">
        <f t="shared" si="153"/>
        <v>0</v>
      </c>
      <c r="Y299" s="87">
        <f t="shared" si="177"/>
        <v>0</v>
      </c>
      <c r="Z299" s="101">
        <f t="shared" si="178"/>
        <v>0</v>
      </c>
      <c r="AA299" s="85">
        <f t="shared" si="179"/>
        <v>0</v>
      </c>
      <c r="AB299" s="86">
        <f t="shared" si="154"/>
        <v>0</v>
      </c>
      <c r="AC299" s="87">
        <f t="shared" si="180"/>
        <v>0</v>
      </c>
      <c r="AD299" s="132">
        <f t="shared" si="183"/>
        <v>0</v>
      </c>
      <c r="AE299" s="132">
        <f t="shared" si="155"/>
        <v>0</v>
      </c>
      <c r="AF299" s="132">
        <f t="shared" si="181"/>
        <v>0</v>
      </c>
      <c r="AG299" s="133">
        <f t="shared" si="156"/>
        <v>0</v>
      </c>
      <c r="AH299" s="124">
        <f t="shared" si="182"/>
        <v>0</v>
      </c>
      <c r="AI299" s="125">
        <f t="shared" si="157"/>
        <v>0</v>
      </c>
      <c r="AJ299" s="125">
        <v>0</v>
      </c>
      <c r="AK299" s="126">
        <f t="shared" si="158"/>
        <v>0</v>
      </c>
      <c r="AL299" s="22">
        <f t="shared" si="159"/>
        <v>147289.09221390029</v>
      </c>
      <c r="AM299" s="22">
        <f t="shared" si="159"/>
        <v>1574.7580816607165</v>
      </c>
      <c r="AN299" s="22">
        <f t="shared" si="159"/>
        <v>379.03433662401471</v>
      </c>
      <c r="AO299" s="23">
        <f t="shared" si="147"/>
        <v>1953.7924182847639</v>
      </c>
    </row>
    <row r="300" spans="1:41" x14ac:dyDescent="0.25">
      <c r="A300" s="7">
        <v>278</v>
      </c>
      <c r="B300" s="56">
        <f t="shared" si="160"/>
        <v>61709.34947351944</v>
      </c>
      <c r="C300" s="57">
        <f t="shared" si="161"/>
        <v>712.19585117175518</v>
      </c>
      <c r="D300" s="57">
        <f t="shared" si="162"/>
        <v>64.280572368249409</v>
      </c>
      <c r="E300" s="58">
        <f t="shared" si="148"/>
        <v>776.47642354000459</v>
      </c>
      <c r="F300" s="56">
        <f t="shared" si="163"/>
        <v>84004.984658731395</v>
      </c>
      <c r="G300" s="57">
        <f t="shared" si="164"/>
        <v>866.49755150745318</v>
      </c>
      <c r="H300" s="57">
        <f t="shared" si="165"/>
        <v>310.81844323730616</v>
      </c>
      <c r="I300" s="58">
        <f t="shared" si="149"/>
        <v>1177.3159947447593</v>
      </c>
      <c r="J300" s="56">
        <f t="shared" si="166"/>
        <v>0</v>
      </c>
      <c r="K300" s="57">
        <f t="shared" si="167"/>
        <v>0</v>
      </c>
      <c r="L300" s="57">
        <f t="shared" si="168"/>
        <v>0</v>
      </c>
      <c r="M300" s="58">
        <f t="shared" si="150"/>
        <v>0</v>
      </c>
      <c r="N300" s="56">
        <f t="shared" si="169"/>
        <v>0</v>
      </c>
      <c r="O300" s="57">
        <f t="shared" si="170"/>
        <v>0</v>
      </c>
      <c r="P300" s="57">
        <f t="shared" si="171"/>
        <v>0</v>
      </c>
      <c r="Q300" s="58">
        <f t="shared" si="151"/>
        <v>0</v>
      </c>
      <c r="R300" s="84">
        <f t="shared" si="172"/>
        <v>-1.1278090501501526E-8</v>
      </c>
      <c r="S300" s="85">
        <f t="shared" si="173"/>
        <v>0</v>
      </c>
      <c r="T300" s="86">
        <f t="shared" si="152"/>
        <v>-3.2800446541866941E-11</v>
      </c>
      <c r="U300" s="87">
        <f t="shared" si="174"/>
        <v>0</v>
      </c>
      <c r="V300" s="84">
        <f t="shared" si="175"/>
        <v>0</v>
      </c>
      <c r="W300" s="85">
        <f t="shared" si="176"/>
        <v>0</v>
      </c>
      <c r="X300" s="86">
        <f t="shared" si="153"/>
        <v>0</v>
      </c>
      <c r="Y300" s="87">
        <f t="shared" si="177"/>
        <v>0</v>
      </c>
      <c r="Z300" s="101">
        <f t="shared" si="178"/>
        <v>0</v>
      </c>
      <c r="AA300" s="85">
        <f t="shared" si="179"/>
        <v>0</v>
      </c>
      <c r="AB300" s="86">
        <f t="shared" si="154"/>
        <v>0</v>
      </c>
      <c r="AC300" s="87">
        <f t="shared" si="180"/>
        <v>0</v>
      </c>
      <c r="AD300" s="132">
        <f t="shared" si="183"/>
        <v>0</v>
      </c>
      <c r="AE300" s="132">
        <f t="shared" si="155"/>
        <v>0</v>
      </c>
      <c r="AF300" s="132">
        <f t="shared" si="181"/>
        <v>0</v>
      </c>
      <c r="AG300" s="133">
        <f t="shared" si="156"/>
        <v>0</v>
      </c>
      <c r="AH300" s="124">
        <f t="shared" si="182"/>
        <v>0</v>
      </c>
      <c r="AI300" s="125">
        <f t="shared" si="157"/>
        <v>0</v>
      </c>
      <c r="AJ300" s="125">
        <v>0</v>
      </c>
      <c r="AK300" s="126">
        <f t="shared" si="158"/>
        <v>0</v>
      </c>
      <c r="AL300" s="22">
        <f t="shared" si="159"/>
        <v>145714.33413223954</v>
      </c>
      <c r="AM300" s="22">
        <f t="shared" si="159"/>
        <v>1578.6934026792082</v>
      </c>
      <c r="AN300" s="22">
        <f t="shared" si="159"/>
        <v>375.09901560552277</v>
      </c>
      <c r="AO300" s="23">
        <f t="shared" si="147"/>
        <v>1953.7924182847639</v>
      </c>
    </row>
    <row r="301" spans="1:41" x14ac:dyDescent="0.25">
      <c r="A301" s="7">
        <v>279</v>
      </c>
      <c r="B301" s="56">
        <f t="shared" si="160"/>
        <v>60997.153622347687</v>
      </c>
      <c r="C301" s="57">
        <f t="shared" si="161"/>
        <v>712.93772185005912</v>
      </c>
      <c r="D301" s="57">
        <f t="shared" si="162"/>
        <v>63.538701689945505</v>
      </c>
      <c r="E301" s="58">
        <f t="shared" si="148"/>
        <v>776.47642354000459</v>
      </c>
      <c r="F301" s="56">
        <f t="shared" si="163"/>
        <v>83138.487107223948</v>
      </c>
      <c r="G301" s="57">
        <f t="shared" si="164"/>
        <v>869.70359244803069</v>
      </c>
      <c r="H301" s="57">
        <f t="shared" si="165"/>
        <v>307.61240229672865</v>
      </c>
      <c r="I301" s="58">
        <f t="shared" si="149"/>
        <v>1177.3159947447593</v>
      </c>
      <c r="J301" s="56">
        <f t="shared" si="166"/>
        <v>0</v>
      </c>
      <c r="K301" s="57">
        <f t="shared" si="167"/>
        <v>0</v>
      </c>
      <c r="L301" s="57">
        <f t="shared" si="168"/>
        <v>0</v>
      </c>
      <c r="M301" s="58">
        <f t="shared" si="150"/>
        <v>0</v>
      </c>
      <c r="N301" s="56">
        <f t="shared" si="169"/>
        <v>0</v>
      </c>
      <c r="O301" s="57">
        <f t="shared" si="170"/>
        <v>0</v>
      </c>
      <c r="P301" s="57">
        <f t="shared" si="171"/>
        <v>0</v>
      </c>
      <c r="Q301" s="58">
        <f t="shared" si="151"/>
        <v>0</v>
      </c>
      <c r="R301" s="84">
        <f t="shared" si="172"/>
        <v>-1.1296887319004029E-8</v>
      </c>
      <c r="S301" s="85">
        <f t="shared" si="173"/>
        <v>0</v>
      </c>
      <c r="T301" s="86">
        <f t="shared" si="152"/>
        <v>-3.2855113952770049E-11</v>
      </c>
      <c r="U301" s="87">
        <f t="shared" si="174"/>
        <v>0</v>
      </c>
      <c r="V301" s="84">
        <f t="shared" si="175"/>
        <v>0</v>
      </c>
      <c r="W301" s="85">
        <f t="shared" si="176"/>
        <v>0</v>
      </c>
      <c r="X301" s="86">
        <f t="shared" si="153"/>
        <v>0</v>
      </c>
      <c r="Y301" s="87">
        <f t="shared" si="177"/>
        <v>0</v>
      </c>
      <c r="Z301" s="101">
        <f t="shared" si="178"/>
        <v>0</v>
      </c>
      <c r="AA301" s="85">
        <f t="shared" si="179"/>
        <v>0</v>
      </c>
      <c r="AB301" s="86">
        <f t="shared" si="154"/>
        <v>0</v>
      </c>
      <c r="AC301" s="87">
        <f t="shared" si="180"/>
        <v>0</v>
      </c>
      <c r="AD301" s="132">
        <f t="shared" si="183"/>
        <v>0</v>
      </c>
      <c r="AE301" s="132">
        <f t="shared" si="155"/>
        <v>0</v>
      </c>
      <c r="AF301" s="132">
        <f t="shared" si="181"/>
        <v>0</v>
      </c>
      <c r="AG301" s="133">
        <f t="shared" si="156"/>
        <v>0</v>
      </c>
      <c r="AH301" s="124">
        <f t="shared" si="182"/>
        <v>0</v>
      </c>
      <c r="AI301" s="125">
        <f t="shared" si="157"/>
        <v>0</v>
      </c>
      <c r="AJ301" s="125">
        <v>0</v>
      </c>
      <c r="AK301" s="126">
        <f t="shared" si="158"/>
        <v>0</v>
      </c>
      <c r="AL301" s="22">
        <f t="shared" si="159"/>
        <v>144135.64072956034</v>
      </c>
      <c r="AM301" s="22">
        <f t="shared" si="159"/>
        <v>1582.6413142980898</v>
      </c>
      <c r="AN301" s="22">
        <f t="shared" si="159"/>
        <v>371.15110398664132</v>
      </c>
      <c r="AO301" s="23">
        <f t="shared" si="147"/>
        <v>1953.7924182847639</v>
      </c>
    </row>
    <row r="302" spans="1:41" x14ac:dyDescent="0.25">
      <c r="A302" s="7">
        <v>280</v>
      </c>
      <c r="B302" s="56">
        <f t="shared" si="160"/>
        <v>60284.215900497627</v>
      </c>
      <c r="C302" s="57">
        <f t="shared" si="161"/>
        <v>713.68036531031953</v>
      </c>
      <c r="D302" s="57">
        <f t="shared" si="162"/>
        <v>62.79605822968503</v>
      </c>
      <c r="E302" s="58">
        <f t="shared" si="148"/>
        <v>776.47642354000459</v>
      </c>
      <c r="F302" s="56">
        <f t="shared" si="163"/>
        <v>82268.783514775918</v>
      </c>
      <c r="G302" s="57">
        <f t="shared" si="164"/>
        <v>872.9214957400884</v>
      </c>
      <c r="H302" s="57">
        <f t="shared" si="165"/>
        <v>304.39449900467093</v>
      </c>
      <c r="I302" s="58">
        <f t="shared" si="149"/>
        <v>1177.3159947447593</v>
      </c>
      <c r="J302" s="56">
        <f t="shared" si="166"/>
        <v>0</v>
      </c>
      <c r="K302" s="57">
        <f t="shared" si="167"/>
        <v>0</v>
      </c>
      <c r="L302" s="57">
        <f t="shared" si="168"/>
        <v>0</v>
      </c>
      <c r="M302" s="58">
        <f t="shared" si="150"/>
        <v>0</v>
      </c>
      <c r="N302" s="56">
        <f t="shared" si="169"/>
        <v>0</v>
      </c>
      <c r="O302" s="57">
        <f t="shared" si="170"/>
        <v>0</v>
      </c>
      <c r="P302" s="57">
        <f t="shared" si="171"/>
        <v>0</v>
      </c>
      <c r="Q302" s="58">
        <f t="shared" si="151"/>
        <v>0</v>
      </c>
      <c r="R302" s="84">
        <f t="shared" si="172"/>
        <v>-1.1315715464535702E-8</v>
      </c>
      <c r="S302" s="85">
        <f t="shared" si="173"/>
        <v>0</v>
      </c>
      <c r="T302" s="86">
        <f t="shared" si="152"/>
        <v>-3.2909872476024668E-11</v>
      </c>
      <c r="U302" s="87">
        <f t="shared" si="174"/>
        <v>0</v>
      </c>
      <c r="V302" s="84">
        <f t="shared" si="175"/>
        <v>0</v>
      </c>
      <c r="W302" s="85">
        <f t="shared" si="176"/>
        <v>0</v>
      </c>
      <c r="X302" s="86">
        <f t="shared" si="153"/>
        <v>0</v>
      </c>
      <c r="Y302" s="87">
        <f t="shared" si="177"/>
        <v>0</v>
      </c>
      <c r="Z302" s="101">
        <f t="shared" si="178"/>
        <v>0</v>
      </c>
      <c r="AA302" s="85">
        <f t="shared" si="179"/>
        <v>0</v>
      </c>
      <c r="AB302" s="86">
        <f t="shared" si="154"/>
        <v>0</v>
      </c>
      <c r="AC302" s="87">
        <f t="shared" si="180"/>
        <v>0</v>
      </c>
      <c r="AD302" s="132">
        <f t="shared" si="183"/>
        <v>0</v>
      </c>
      <c r="AE302" s="132">
        <f t="shared" si="155"/>
        <v>0</v>
      </c>
      <c r="AF302" s="132">
        <f t="shared" si="181"/>
        <v>0</v>
      </c>
      <c r="AG302" s="133">
        <f t="shared" si="156"/>
        <v>0</v>
      </c>
      <c r="AH302" s="124">
        <f t="shared" si="182"/>
        <v>0</v>
      </c>
      <c r="AI302" s="125">
        <f t="shared" si="157"/>
        <v>0</v>
      </c>
      <c r="AJ302" s="125">
        <v>0</v>
      </c>
      <c r="AK302" s="126">
        <f t="shared" si="158"/>
        <v>0</v>
      </c>
      <c r="AL302" s="22">
        <f t="shared" si="159"/>
        <v>142552.99941526222</v>
      </c>
      <c r="AM302" s="22">
        <f t="shared" si="159"/>
        <v>1586.6018610504079</v>
      </c>
      <c r="AN302" s="22">
        <f t="shared" si="159"/>
        <v>367.19055723432308</v>
      </c>
      <c r="AO302" s="23">
        <f t="shared" si="147"/>
        <v>1953.7924182847639</v>
      </c>
    </row>
    <row r="303" spans="1:41" x14ac:dyDescent="0.25">
      <c r="A303" s="7">
        <v>281</v>
      </c>
      <c r="B303" s="56">
        <f t="shared" si="160"/>
        <v>59570.535535187308</v>
      </c>
      <c r="C303" s="57">
        <f t="shared" si="161"/>
        <v>714.42378235751778</v>
      </c>
      <c r="D303" s="57">
        <f t="shared" si="162"/>
        <v>62.052641182486781</v>
      </c>
      <c r="E303" s="58">
        <f t="shared" si="148"/>
        <v>776.47642354000459</v>
      </c>
      <c r="F303" s="56">
        <f t="shared" si="163"/>
        <v>81395.862019035834</v>
      </c>
      <c r="G303" s="57">
        <f t="shared" si="164"/>
        <v>876.15130527432666</v>
      </c>
      <c r="H303" s="57">
        <f t="shared" si="165"/>
        <v>301.16468947043262</v>
      </c>
      <c r="I303" s="58">
        <f t="shared" si="149"/>
        <v>1177.3159947447593</v>
      </c>
      <c r="J303" s="56">
        <f t="shared" si="166"/>
        <v>0</v>
      </c>
      <c r="K303" s="57">
        <f t="shared" si="167"/>
        <v>0</v>
      </c>
      <c r="L303" s="57">
        <f t="shared" si="168"/>
        <v>0</v>
      </c>
      <c r="M303" s="58">
        <f t="shared" si="150"/>
        <v>0</v>
      </c>
      <c r="N303" s="56">
        <f t="shared" si="169"/>
        <v>0</v>
      </c>
      <c r="O303" s="57">
        <f t="shared" si="170"/>
        <v>0</v>
      </c>
      <c r="P303" s="57">
        <f t="shared" si="171"/>
        <v>0</v>
      </c>
      <c r="Q303" s="58">
        <f t="shared" si="151"/>
        <v>0</v>
      </c>
      <c r="R303" s="84">
        <f t="shared" si="172"/>
        <v>-1.1334574990309929E-8</v>
      </c>
      <c r="S303" s="85">
        <f t="shared" si="173"/>
        <v>0</v>
      </c>
      <c r="T303" s="86">
        <f t="shared" si="152"/>
        <v>-3.296472226348471E-11</v>
      </c>
      <c r="U303" s="87">
        <f t="shared" si="174"/>
        <v>0</v>
      </c>
      <c r="V303" s="84">
        <f t="shared" si="175"/>
        <v>0</v>
      </c>
      <c r="W303" s="85">
        <f t="shared" si="176"/>
        <v>0</v>
      </c>
      <c r="X303" s="86">
        <f t="shared" si="153"/>
        <v>0</v>
      </c>
      <c r="Y303" s="87">
        <f t="shared" si="177"/>
        <v>0</v>
      </c>
      <c r="Z303" s="101">
        <f t="shared" si="178"/>
        <v>0</v>
      </c>
      <c r="AA303" s="85">
        <f t="shared" si="179"/>
        <v>0</v>
      </c>
      <c r="AB303" s="86">
        <f t="shared" si="154"/>
        <v>0</v>
      </c>
      <c r="AC303" s="87">
        <f t="shared" si="180"/>
        <v>0</v>
      </c>
      <c r="AD303" s="132">
        <f t="shared" si="183"/>
        <v>0</v>
      </c>
      <c r="AE303" s="132">
        <f t="shared" si="155"/>
        <v>0</v>
      </c>
      <c r="AF303" s="132">
        <f t="shared" si="181"/>
        <v>0</v>
      </c>
      <c r="AG303" s="133">
        <f t="shared" si="156"/>
        <v>0</v>
      </c>
      <c r="AH303" s="124">
        <f t="shared" si="182"/>
        <v>0</v>
      </c>
      <c r="AI303" s="125">
        <f t="shared" si="157"/>
        <v>0</v>
      </c>
      <c r="AJ303" s="125">
        <v>0</v>
      </c>
      <c r="AK303" s="126">
        <f t="shared" si="158"/>
        <v>0</v>
      </c>
      <c r="AL303" s="22">
        <f t="shared" si="159"/>
        <v>140966.39755421181</v>
      </c>
      <c r="AM303" s="22">
        <f t="shared" si="159"/>
        <v>1590.5750876318443</v>
      </c>
      <c r="AN303" s="22">
        <f t="shared" si="159"/>
        <v>363.2173306528864</v>
      </c>
      <c r="AO303" s="23">
        <f t="shared" si="147"/>
        <v>1953.7924182847639</v>
      </c>
    </row>
    <row r="304" spans="1:41" x14ac:dyDescent="0.25">
      <c r="A304" s="7">
        <v>282</v>
      </c>
      <c r="B304" s="56">
        <f t="shared" si="160"/>
        <v>58856.111752829791</v>
      </c>
      <c r="C304" s="57">
        <f t="shared" si="161"/>
        <v>715.16797379747356</v>
      </c>
      <c r="D304" s="57">
        <f t="shared" si="162"/>
        <v>61.308449742531032</v>
      </c>
      <c r="E304" s="58">
        <f t="shared" si="148"/>
        <v>776.47642354000459</v>
      </c>
      <c r="F304" s="56">
        <f t="shared" si="163"/>
        <v>80519.710713761509</v>
      </c>
      <c r="G304" s="57">
        <f t="shared" si="164"/>
        <v>879.39306510384176</v>
      </c>
      <c r="H304" s="57">
        <f t="shared" si="165"/>
        <v>297.92292964091757</v>
      </c>
      <c r="I304" s="58">
        <f t="shared" si="149"/>
        <v>1177.3159947447593</v>
      </c>
      <c r="J304" s="56">
        <f t="shared" si="166"/>
        <v>0</v>
      </c>
      <c r="K304" s="57">
        <f t="shared" si="167"/>
        <v>0</v>
      </c>
      <c r="L304" s="57">
        <f t="shared" si="168"/>
        <v>0</v>
      </c>
      <c r="M304" s="58">
        <f t="shared" si="150"/>
        <v>0</v>
      </c>
      <c r="N304" s="56">
        <f t="shared" si="169"/>
        <v>0</v>
      </c>
      <c r="O304" s="57">
        <f t="shared" si="170"/>
        <v>0</v>
      </c>
      <c r="P304" s="57">
        <f t="shared" si="171"/>
        <v>0</v>
      </c>
      <c r="Q304" s="58">
        <f t="shared" si="151"/>
        <v>0</v>
      </c>
      <c r="R304" s="84">
        <f t="shared" si="172"/>
        <v>-1.1353465948627113E-8</v>
      </c>
      <c r="S304" s="85">
        <f t="shared" si="173"/>
        <v>0</v>
      </c>
      <c r="T304" s="86">
        <f t="shared" si="152"/>
        <v>-3.3019663467257189E-11</v>
      </c>
      <c r="U304" s="87">
        <f t="shared" si="174"/>
        <v>0</v>
      </c>
      <c r="V304" s="84">
        <f t="shared" si="175"/>
        <v>0</v>
      </c>
      <c r="W304" s="85">
        <f t="shared" si="176"/>
        <v>0</v>
      </c>
      <c r="X304" s="86">
        <f t="shared" si="153"/>
        <v>0</v>
      </c>
      <c r="Y304" s="87">
        <f t="shared" si="177"/>
        <v>0</v>
      </c>
      <c r="Z304" s="101">
        <f t="shared" si="178"/>
        <v>0</v>
      </c>
      <c r="AA304" s="85">
        <f t="shared" si="179"/>
        <v>0</v>
      </c>
      <c r="AB304" s="86">
        <f t="shared" si="154"/>
        <v>0</v>
      </c>
      <c r="AC304" s="87">
        <f t="shared" si="180"/>
        <v>0</v>
      </c>
      <c r="AD304" s="132">
        <f t="shared" si="183"/>
        <v>0</v>
      </c>
      <c r="AE304" s="132">
        <f t="shared" si="155"/>
        <v>0</v>
      </c>
      <c r="AF304" s="132">
        <f t="shared" si="181"/>
        <v>0</v>
      </c>
      <c r="AG304" s="133">
        <f t="shared" si="156"/>
        <v>0</v>
      </c>
      <c r="AH304" s="124">
        <f t="shared" si="182"/>
        <v>0</v>
      </c>
      <c r="AI304" s="125">
        <f t="shared" si="157"/>
        <v>0</v>
      </c>
      <c r="AJ304" s="125">
        <v>0</v>
      </c>
      <c r="AK304" s="126">
        <f t="shared" si="158"/>
        <v>0</v>
      </c>
      <c r="AL304" s="22">
        <f t="shared" si="159"/>
        <v>139375.82246657996</v>
      </c>
      <c r="AM304" s="22">
        <f t="shared" si="159"/>
        <v>1594.5610389013154</v>
      </c>
      <c r="AN304" s="22">
        <f t="shared" si="159"/>
        <v>359.23137938341557</v>
      </c>
      <c r="AO304" s="23">
        <f t="shared" si="147"/>
        <v>1953.7924182847639</v>
      </c>
    </row>
    <row r="305" spans="1:41" x14ac:dyDescent="0.25">
      <c r="A305" s="7">
        <v>283</v>
      </c>
      <c r="B305" s="56">
        <f t="shared" si="160"/>
        <v>58140.943779032321</v>
      </c>
      <c r="C305" s="57">
        <f t="shared" si="161"/>
        <v>715.91294043684593</v>
      </c>
      <c r="D305" s="57">
        <f t="shared" si="162"/>
        <v>60.563483103158667</v>
      </c>
      <c r="E305" s="58">
        <f t="shared" si="148"/>
        <v>776.47642354000459</v>
      </c>
      <c r="F305" s="56">
        <f t="shared" si="163"/>
        <v>79640.31764865767</v>
      </c>
      <c r="G305" s="57">
        <f t="shared" si="164"/>
        <v>882.64681944472591</v>
      </c>
      <c r="H305" s="57">
        <f t="shared" si="165"/>
        <v>294.66917530003337</v>
      </c>
      <c r="I305" s="58">
        <f t="shared" si="149"/>
        <v>1177.3159947447593</v>
      </c>
      <c r="J305" s="56">
        <f t="shared" si="166"/>
        <v>0</v>
      </c>
      <c r="K305" s="57">
        <f t="shared" si="167"/>
        <v>0</v>
      </c>
      <c r="L305" s="57">
        <f t="shared" si="168"/>
        <v>0</v>
      </c>
      <c r="M305" s="58">
        <f t="shared" si="150"/>
        <v>0</v>
      </c>
      <c r="N305" s="56">
        <f t="shared" si="169"/>
        <v>0</v>
      </c>
      <c r="O305" s="57">
        <f t="shared" si="170"/>
        <v>0</v>
      </c>
      <c r="P305" s="57">
        <f t="shared" si="171"/>
        <v>0</v>
      </c>
      <c r="Q305" s="58">
        <f t="shared" si="151"/>
        <v>0</v>
      </c>
      <c r="R305" s="84">
        <f t="shared" si="172"/>
        <v>-1.1372388391874825E-8</v>
      </c>
      <c r="S305" s="85">
        <f t="shared" si="173"/>
        <v>0</v>
      </c>
      <c r="T305" s="86">
        <f t="shared" si="152"/>
        <v>-3.3074696239702619E-11</v>
      </c>
      <c r="U305" s="87">
        <f t="shared" si="174"/>
        <v>0</v>
      </c>
      <c r="V305" s="84">
        <f t="shared" si="175"/>
        <v>0</v>
      </c>
      <c r="W305" s="85">
        <f t="shared" si="176"/>
        <v>0</v>
      </c>
      <c r="X305" s="86">
        <f t="shared" si="153"/>
        <v>0</v>
      </c>
      <c r="Y305" s="87">
        <f t="shared" si="177"/>
        <v>0</v>
      </c>
      <c r="Z305" s="101">
        <f t="shared" si="178"/>
        <v>0</v>
      </c>
      <c r="AA305" s="85">
        <f t="shared" si="179"/>
        <v>0</v>
      </c>
      <c r="AB305" s="86">
        <f t="shared" si="154"/>
        <v>0</v>
      </c>
      <c r="AC305" s="87">
        <f t="shared" si="180"/>
        <v>0</v>
      </c>
      <c r="AD305" s="132">
        <f t="shared" si="183"/>
        <v>0</v>
      </c>
      <c r="AE305" s="132">
        <f t="shared" si="155"/>
        <v>0</v>
      </c>
      <c r="AF305" s="132">
        <f t="shared" si="181"/>
        <v>0</v>
      </c>
      <c r="AG305" s="133">
        <f t="shared" si="156"/>
        <v>0</v>
      </c>
      <c r="AH305" s="124">
        <f t="shared" si="182"/>
        <v>0</v>
      </c>
      <c r="AI305" s="125">
        <f t="shared" si="157"/>
        <v>0</v>
      </c>
      <c r="AJ305" s="125">
        <v>0</v>
      </c>
      <c r="AK305" s="126">
        <f t="shared" si="158"/>
        <v>0</v>
      </c>
      <c r="AL305" s="22">
        <f t="shared" si="159"/>
        <v>137781.2614276786</v>
      </c>
      <c r="AM305" s="22">
        <f t="shared" si="159"/>
        <v>1598.5597598815718</v>
      </c>
      <c r="AN305" s="22">
        <f t="shared" si="159"/>
        <v>355.23265840315895</v>
      </c>
      <c r="AO305" s="23">
        <f t="shared" si="147"/>
        <v>1953.7924182847639</v>
      </c>
    </row>
    <row r="306" spans="1:41" x14ac:dyDescent="0.25">
      <c r="A306" s="7">
        <v>284</v>
      </c>
      <c r="B306" s="56">
        <f t="shared" si="160"/>
        <v>57425.030838595478</v>
      </c>
      <c r="C306" s="57">
        <f t="shared" si="161"/>
        <v>716.65868308313429</v>
      </c>
      <c r="D306" s="57">
        <f t="shared" si="162"/>
        <v>59.81774045687029</v>
      </c>
      <c r="E306" s="58">
        <f t="shared" si="148"/>
        <v>776.47642354000459</v>
      </c>
      <c r="F306" s="56">
        <f t="shared" si="163"/>
        <v>78757.670829212948</v>
      </c>
      <c r="G306" s="57">
        <f t="shared" si="164"/>
        <v>885.91261267667142</v>
      </c>
      <c r="H306" s="57">
        <f t="shared" si="165"/>
        <v>291.40338206808792</v>
      </c>
      <c r="I306" s="58">
        <f t="shared" si="149"/>
        <v>1177.3159947447593</v>
      </c>
      <c r="J306" s="56">
        <f t="shared" si="166"/>
        <v>0</v>
      </c>
      <c r="K306" s="57">
        <f t="shared" si="167"/>
        <v>0</v>
      </c>
      <c r="L306" s="57">
        <f t="shared" si="168"/>
        <v>0</v>
      </c>
      <c r="M306" s="58">
        <f t="shared" si="150"/>
        <v>0</v>
      </c>
      <c r="N306" s="56">
        <f t="shared" si="169"/>
        <v>0</v>
      </c>
      <c r="O306" s="57">
        <f t="shared" si="170"/>
        <v>0</v>
      </c>
      <c r="P306" s="57">
        <f t="shared" si="171"/>
        <v>0</v>
      </c>
      <c r="Q306" s="58">
        <f t="shared" si="151"/>
        <v>0</v>
      </c>
      <c r="R306" s="84">
        <f t="shared" si="172"/>
        <v>-1.1391342372527951E-8</v>
      </c>
      <c r="S306" s="85">
        <f t="shared" si="173"/>
        <v>0</v>
      </c>
      <c r="T306" s="86">
        <f t="shared" si="152"/>
        <v>-3.3129820733435457E-11</v>
      </c>
      <c r="U306" s="87">
        <f t="shared" si="174"/>
        <v>0</v>
      </c>
      <c r="V306" s="84">
        <f t="shared" si="175"/>
        <v>0</v>
      </c>
      <c r="W306" s="85">
        <f t="shared" si="176"/>
        <v>0</v>
      </c>
      <c r="X306" s="86">
        <f t="shared" si="153"/>
        <v>0</v>
      </c>
      <c r="Y306" s="87">
        <f t="shared" si="177"/>
        <v>0</v>
      </c>
      <c r="Z306" s="101">
        <f t="shared" si="178"/>
        <v>0</v>
      </c>
      <c r="AA306" s="85">
        <f t="shared" si="179"/>
        <v>0</v>
      </c>
      <c r="AB306" s="86">
        <f t="shared" si="154"/>
        <v>0</v>
      </c>
      <c r="AC306" s="87">
        <f t="shared" si="180"/>
        <v>0</v>
      </c>
      <c r="AD306" s="132">
        <f t="shared" si="183"/>
        <v>0</v>
      </c>
      <c r="AE306" s="132">
        <f t="shared" si="155"/>
        <v>0</v>
      </c>
      <c r="AF306" s="132">
        <f t="shared" si="181"/>
        <v>0</v>
      </c>
      <c r="AG306" s="133">
        <f t="shared" si="156"/>
        <v>0</v>
      </c>
      <c r="AH306" s="124">
        <f t="shared" si="182"/>
        <v>0</v>
      </c>
      <c r="AI306" s="125">
        <f t="shared" si="157"/>
        <v>0</v>
      </c>
      <c r="AJ306" s="125">
        <v>0</v>
      </c>
      <c r="AK306" s="126">
        <f t="shared" si="158"/>
        <v>0</v>
      </c>
      <c r="AL306" s="22">
        <f t="shared" si="159"/>
        <v>136182.70166779705</v>
      </c>
      <c r="AM306" s="22">
        <f t="shared" si="159"/>
        <v>1602.5712957598057</v>
      </c>
      <c r="AN306" s="22">
        <f t="shared" si="159"/>
        <v>351.22112252492508</v>
      </c>
      <c r="AO306" s="23">
        <f t="shared" si="147"/>
        <v>1953.7924182847639</v>
      </c>
    </row>
    <row r="307" spans="1:41" x14ac:dyDescent="0.25">
      <c r="A307" s="7">
        <v>285</v>
      </c>
      <c r="B307" s="56">
        <f t="shared" si="160"/>
        <v>56708.372155512341</v>
      </c>
      <c r="C307" s="57">
        <f t="shared" si="161"/>
        <v>717.40520254467924</v>
      </c>
      <c r="D307" s="57">
        <f t="shared" si="162"/>
        <v>59.071220995325355</v>
      </c>
      <c r="E307" s="58">
        <f t="shared" si="148"/>
        <v>776.47642354000459</v>
      </c>
      <c r="F307" s="56">
        <f t="shared" si="163"/>
        <v>77871.758216536284</v>
      </c>
      <c r="G307" s="57">
        <f t="shared" si="164"/>
        <v>889.19048934357511</v>
      </c>
      <c r="H307" s="57">
        <f t="shared" si="165"/>
        <v>288.12550540118428</v>
      </c>
      <c r="I307" s="58">
        <f t="shared" si="149"/>
        <v>1177.3159947447593</v>
      </c>
      <c r="J307" s="56">
        <f t="shared" si="166"/>
        <v>0</v>
      </c>
      <c r="K307" s="57">
        <f t="shared" si="167"/>
        <v>0</v>
      </c>
      <c r="L307" s="57">
        <f t="shared" si="168"/>
        <v>0</v>
      </c>
      <c r="M307" s="58">
        <f t="shared" si="150"/>
        <v>0</v>
      </c>
      <c r="N307" s="56">
        <f t="shared" si="169"/>
        <v>0</v>
      </c>
      <c r="O307" s="57">
        <f t="shared" si="170"/>
        <v>0</v>
      </c>
      <c r="P307" s="57">
        <f t="shared" si="171"/>
        <v>0</v>
      </c>
      <c r="Q307" s="58">
        <f t="shared" si="151"/>
        <v>0</v>
      </c>
      <c r="R307" s="84">
        <f t="shared" si="172"/>
        <v>-1.1410327943148832E-8</v>
      </c>
      <c r="S307" s="85">
        <f t="shared" si="173"/>
        <v>0</v>
      </c>
      <c r="T307" s="86">
        <f t="shared" si="152"/>
        <v>-3.3185037101324521E-11</v>
      </c>
      <c r="U307" s="87">
        <f t="shared" si="174"/>
        <v>0</v>
      </c>
      <c r="V307" s="84">
        <f t="shared" si="175"/>
        <v>0</v>
      </c>
      <c r="W307" s="85">
        <f t="shared" si="176"/>
        <v>0</v>
      </c>
      <c r="X307" s="86">
        <f t="shared" si="153"/>
        <v>0</v>
      </c>
      <c r="Y307" s="87">
        <f t="shared" si="177"/>
        <v>0</v>
      </c>
      <c r="Z307" s="101">
        <f t="shared" si="178"/>
        <v>0</v>
      </c>
      <c r="AA307" s="85">
        <f t="shared" si="179"/>
        <v>0</v>
      </c>
      <c r="AB307" s="86">
        <f t="shared" si="154"/>
        <v>0</v>
      </c>
      <c r="AC307" s="87">
        <f t="shared" si="180"/>
        <v>0</v>
      </c>
      <c r="AD307" s="132">
        <f t="shared" si="183"/>
        <v>0</v>
      </c>
      <c r="AE307" s="132">
        <f t="shared" si="155"/>
        <v>0</v>
      </c>
      <c r="AF307" s="132">
        <f t="shared" si="181"/>
        <v>0</v>
      </c>
      <c r="AG307" s="133">
        <f t="shared" si="156"/>
        <v>0</v>
      </c>
      <c r="AH307" s="124">
        <f t="shared" si="182"/>
        <v>0</v>
      </c>
      <c r="AI307" s="125">
        <f t="shared" si="157"/>
        <v>0</v>
      </c>
      <c r="AJ307" s="125">
        <v>0</v>
      </c>
      <c r="AK307" s="126">
        <f t="shared" si="158"/>
        <v>0</v>
      </c>
      <c r="AL307" s="22">
        <f t="shared" si="159"/>
        <v>134580.13037203721</v>
      </c>
      <c r="AM307" s="22">
        <f t="shared" si="159"/>
        <v>1606.5956918882544</v>
      </c>
      <c r="AN307" s="22">
        <f t="shared" si="159"/>
        <v>347.19672639647644</v>
      </c>
      <c r="AO307" s="23">
        <f t="shared" si="147"/>
        <v>1953.7924182847639</v>
      </c>
    </row>
    <row r="308" spans="1:41" x14ac:dyDescent="0.25">
      <c r="A308" s="7">
        <v>286</v>
      </c>
      <c r="B308" s="56">
        <f t="shared" si="160"/>
        <v>55990.966952967661</v>
      </c>
      <c r="C308" s="57">
        <f t="shared" si="161"/>
        <v>718.15249963066333</v>
      </c>
      <c r="D308" s="57">
        <f t="shared" si="162"/>
        <v>58.32392390934131</v>
      </c>
      <c r="E308" s="58">
        <f t="shared" si="148"/>
        <v>776.47642354000459</v>
      </c>
      <c r="F308" s="56">
        <f t="shared" si="163"/>
        <v>76982.567727192712</v>
      </c>
      <c r="G308" s="57">
        <f t="shared" si="164"/>
        <v>892.4804941541463</v>
      </c>
      <c r="H308" s="57">
        <f t="shared" si="165"/>
        <v>284.83550059061304</v>
      </c>
      <c r="I308" s="58">
        <f t="shared" si="149"/>
        <v>1177.3159947447593</v>
      </c>
      <c r="J308" s="56">
        <f t="shared" si="166"/>
        <v>0</v>
      </c>
      <c r="K308" s="57">
        <f t="shared" si="167"/>
        <v>0</v>
      </c>
      <c r="L308" s="57">
        <f t="shared" si="168"/>
        <v>0</v>
      </c>
      <c r="M308" s="58">
        <f t="shared" si="150"/>
        <v>0</v>
      </c>
      <c r="N308" s="56">
        <f t="shared" si="169"/>
        <v>0</v>
      </c>
      <c r="O308" s="57">
        <f t="shared" si="170"/>
        <v>0</v>
      </c>
      <c r="P308" s="57">
        <f t="shared" si="171"/>
        <v>0</v>
      </c>
      <c r="Q308" s="58">
        <f t="shared" si="151"/>
        <v>0</v>
      </c>
      <c r="R308" s="84">
        <f t="shared" si="172"/>
        <v>-1.1429345156387414E-8</v>
      </c>
      <c r="S308" s="85">
        <f t="shared" si="173"/>
        <v>0</v>
      </c>
      <c r="T308" s="86">
        <f t="shared" si="152"/>
        <v>-3.3240345496493396E-11</v>
      </c>
      <c r="U308" s="87">
        <f t="shared" si="174"/>
        <v>0</v>
      </c>
      <c r="V308" s="84">
        <f t="shared" si="175"/>
        <v>0</v>
      </c>
      <c r="W308" s="85">
        <f t="shared" si="176"/>
        <v>0</v>
      </c>
      <c r="X308" s="86">
        <f t="shared" si="153"/>
        <v>0</v>
      </c>
      <c r="Y308" s="87">
        <f t="shared" si="177"/>
        <v>0</v>
      </c>
      <c r="Z308" s="101">
        <f t="shared" si="178"/>
        <v>0</v>
      </c>
      <c r="AA308" s="85">
        <f t="shared" si="179"/>
        <v>0</v>
      </c>
      <c r="AB308" s="86">
        <f t="shared" si="154"/>
        <v>0</v>
      </c>
      <c r="AC308" s="87">
        <f t="shared" si="180"/>
        <v>0</v>
      </c>
      <c r="AD308" s="132">
        <f t="shared" si="183"/>
        <v>0</v>
      </c>
      <c r="AE308" s="132">
        <f t="shared" si="155"/>
        <v>0</v>
      </c>
      <c r="AF308" s="132">
        <f t="shared" si="181"/>
        <v>0</v>
      </c>
      <c r="AG308" s="133">
        <f t="shared" si="156"/>
        <v>0</v>
      </c>
      <c r="AH308" s="124">
        <f t="shared" si="182"/>
        <v>0</v>
      </c>
      <c r="AI308" s="125">
        <f t="shared" si="157"/>
        <v>0</v>
      </c>
      <c r="AJ308" s="125">
        <v>0</v>
      </c>
      <c r="AK308" s="126">
        <f t="shared" si="158"/>
        <v>0</v>
      </c>
      <c r="AL308" s="22">
        <f t="shared" si="159"/>
        <v>132973.53468014894</v>
      </c>
      <c r="AM308" s="22">
        <f t="shared" si="159"/>
        <v>1610.6329937848095</v>
      </c>
      <c r="AN308" s="22">
        <f t="shared" si="159"/>
        <v>343.1594244999211</v>
      </c>
      <c r="AO308" s="23">
        <f t="shared" si="147"/>
        <v>1953.7924182847639</v>
      </c>
    </row>
    <row r="309" spans="1:41" x14ac:dyDescent="0.25">
      <c r="A309" s="7">
        <v>287</v>
      </c>
      <c r="B309" s="56">
        <f t="shared" si="160"/>
        <v>55272.814453337</v>
      </c>
      <c r="C309" s="57">
        <f t="shared" si="161"/>
        <v>718.90057515111187</v>
      </c>
      <c r="D309" s="57">
        <f t="shared" si="162"/>
        <v>57.575848388892709</v>
      </c>
      <c r="E309" s="58">
        <f t="shared" si="148"/>
        <v>776.47642354000459</v>
      </c>
      <c r="F309" s="56">
        <f t="shared" si="163"/>
        <v>76090.087233038561</v>
      </c>
      <c r="G309" s="57">
        <f t="shared" si="164"/>
        <v>895.7826719825166</v>
      </c>
      <c r="H309" s="57">
        <f t="shared" si="165"/>
        <v>281.53332276224268</v>
      </c>
      <c r="I309" s="58">
        <f t="shared" si="149"/>
        <v>1177.3159947447593</v>
      </c>
      <c r="J309" s="56">
        <f t="shared" si="166"/>
        <v>0</v>
      </c>
      <c r="K309" s="57">
        <f t="shared" si="167"/>
        <v>0</v>
      </c>
      <c r="L309" s="57">
        <f t="shared" si="168"/>
        <v>0</v>
      </c>
      <c r="M309" s="58">
        <f t="shared" si="150"/>
        <v>0</v>
      </c>
      <c r="N309" s="56">
        <f t="shared" si="169"/>
        <v>0</v>
      </c>
      <c r="O309" s="57">
        <f t="shared" si="170"/>
        <v>0</v>
      </c>
      <c r="P309" s="57">
        <f t="shared" si="171"/>
        <v>0</v>
      </c>
      <c r="Q309" s="58">
        <f t="shared" si="151"/>
        <v>0</v>
      </c>
      <c r="R309" s="84">
        <f t="shared" si="172"/>
        <v>-1.1448394064981392E-8</v>
      </c>
      <c r="S309" s="85">
        <f t="shared" si="173"/>
        <v>0</v>
      </c>
      <c r="T309" s="86">
        <f t="shared" si="152"/>
        <v>-3.3295746072320883E-11</v>
      </c>
      <c r="U309" s="87">
        <f t="shared" si="174"/>
        <v>0</v>
      </c>
      <c r="V309" s="84">
        <f t="shared" si="175"/>
        <v>0</v>
      </c>
      <c r="W309" s="85">
        <f t="shared" si="176"/>
        <v>0</v>
      </c>
      <c r="X309" s="86">
        <f t="shared" si="153"/>
        <v>0</v>
      </c>
      <c r="Y309" s="87">
        <f t="shared" si="177"/>
        <v>0</v>
      </c>
      <c r="Z309" s="101">
        <f t="shared" si="178"/>
        <v>0</v>
      </c>
      <c r="AA309" s="85">
        <f t="shared" si="179"/>
        <v>0</v>
      </c>
      <c r="AB309" s="86">
        <f t="shared" si="154"/>
        <v>0</v>
      </c>
      <c r="AC309" s="87">
        <f t="shared" si="180"/>
        <v>0</v>
      </c>
      <c r="AD309" s="132">
        <f t="shared" si="183"/>
        <v>0</v>
      </c>
      <c r="AE309" s="132">
        <f t="shared" si="155"/>
        <v>0</v>
      </c>
      <c r="AF309" s="132">
        <f t="shared" si="181"/>
        <v>0</v>
      </c>
      <c r="AG309" s="133">
        <f t="shared" si="156"/>
        <v>0</v>
      </c>
      <c r="AH309" s="124">
        <f t="shared" si="182"/>
        <v>0</v>
      </c>
      <c r="AI309" s="125">
        <f t="shared" si="157"/>
        <v>0</v>
      </c>
      <c r="AJ309" s="125">
        <v>0</v>
      </c>
      <c r="AK309" s="126">
        <f t="shared" si="158"/>
        <v>0</v>
      </c>
      <c r="AL309" s="22">
        <f t="shared" si="159"/>
        <v>131362.90168636412</v>
      </c>
      <c r="AM309" s="22">
        <f t="shared" si="159"/>
        <v>1614.6832471336284</v>
      </c>
      <c r="AN309" s="22">
        <f t="shared" si="159"/>
        <v>339.10917115110209</v>
      </c>
      <c r="AO309" s="23">
        <f t="shared" si="147"/>
        <v>1953.7924182847639</v>
      </c>
    </row>
    <row r="310" spans="1:41" x14ac:dyDescent="0.25">
      <c r="A310" s="7">
        <v>288</v>
      </c>
      <c r="B310" s="56">
        <f t="shared" si="160"/>
        <v>54553.913878185886</v>
      </c>
      <c r="C310" s="57">
        <f t="shared" si="161"/>
        <v>719.64942991689429</v>
      </c>
      <c r="D310" s="57">
        <f t="shared" si="162"/>
        <v>56.826993623110297</v>
      </c>
      <c r="E310" s="58">
        <f t="shared" si="148"/>
        <v>776.47642354000459</v>
      </c>
      <c r="F310" s="56">
        <f t="shared" si="163"/>
        <v>75194.304561056051</v>
      </c>
      <c r="G310" s="57">
        <f t="shared" si="164"/>
        <v>899.09706786885192</v>
      </c>
      <c r="H310" s="57">
        <f t="shared" si="165"/>
        <v>278.21892687590741</v>
      </c>
      <c r="I310" s="58">
        <f t="shared" si="149"/>
        <v>1177.3159947447593</v>
      </c>
      <c r="J310" s="56">
        <f t="shared" si="166"/>
        <v>0</v>
      </c>
      <c r="K310" s="57">
        <f t="shared" si="167"/>
        <v>0</v>
      </c>
      <c r="L310" s="57">
        <f t="shared" si="168"/>
        <v>0</v>
      </c>
      <c r="M310" s="58">
        <f t="shared" si="150"/>
        <v>0</v>
      </c>
      <c r="N310" s="56">
        <f t="shared" si="169"/>
        <v>0</v>
      </c>
      <c r="O310" s="57">
        <f t="shared" si="170"/>
        <v>0</v>
      </c>
      <c r="P310" s="57">
        <f t="shared" si="171"/>
        <v>0</v>
      </c>
      <c r="Q310" s="58">
        <f t="shared" si="151"/>
        <v>0</v>
      </c>
      <c r="R310" s="84">
        <f t="shared" si="172"/>
        <v>-1.1467474721756362E-8</v>
      </c>
      <c r="S310" s="85">
        <f t="shared" si="173"/>
        <v>0</v>
      </c>
      <c r="T310" s="86">
        <f t="shared" si="152"/>
        <v>-3.3351238982441422E-11</v>
      </c>
      <c r="U310" s="87">
        <f t="shared" si="174"/>
        <v>0</v>
      </c>
      <c r="V310" s="84">
        <f t="shared" si="175"/>
        <v>0</v>
      </c>
      <c r="W310" s="85">
        <f t="shared" si="176"/>
        <v>0</v>
      </c>
      <c r="X310" s="86">
        <f t="shared" si="153"/>
        <v>0</v>
      </c>
      <c r="Y310" s="87">
        <f t="shared" si="177"/>
        <v>0</v>
      </c>
      <c r="Z310" s="101">
        <f t="shared" si="178"/>
        <v>0</v>
      </c>
      <c r="AA310" s="85">
        <f t="shared" si="179"/>
        <v>0</v>
      </c>
      <c r="AB310" s="86">
        <f t="shared" si="154"/>
        <v>0</v>
      </c>
      <c r="AC310" s="87">
        <f t="shared" si="180"/>
        <v>0</v>
      </c>
      <c r="AD310" s="132">
        <f t="shared" si="183"/>
        <v>0</v>
      </c>
      <c r="AE310" s="132">
        <f t="shared" si="155"/>
        <v>0</v>
      </c>
      <c r="AF310" s="132">
        <f t="shared" si="181"/>
        <v>0</v>
      </c>
      <c r="AG310" s="133">
        <f t="shared" si="156"/>
        <v>0</v>
      </c>
      <c r="AH310" s="124">
        <f t="shared" si="182"/>
        <v>0</v>
      </c>
      <c r="AI310" s="125">
        <f t="shared" si="157"/>
        <v>0</v>
      </c>
      <c r="AJ310" s="125">
        <v>0</v>
      </c>
      <c r="AK310" s="126">
        <f t="shared" si="158"/>
        <v>0</v>
      </c>
      <c r="AL310" s="22">
        <f t="shared" si="159"/>
        <v>129748.21843923046</v>
      </c>
      <c r="AM310" s="22">
        <f t="shared" si="159"/>
        <v>1618.7464977857462</v>
      </c>
      <c r="AN310" s="22">
        <f t="shared" si="159"/>
        <v>335.04592049898434</v>
      </c>
      <c r="AO310" s="23">
        <f t="shared" si="147"/>
        <v>1953.7924182847639</v>
      </c>
    </row>
    <row r="311" spans="1:41" x14ac:dyDescent="0.25">
      <c r="A311" s="7">
        <v>289</v>
      </c>
      <c r="B311" s="56">
        <f t="shared" si="160"/>
        <v>53834.264448268994</v>
      </c>
      <c r="C311" s="57">
        <f t="shared" si="161"/>
        <v>720.39906473972439</v>
      </c>
      <c r="D311" s="57">
        <f t="shared" si="162"/>
        <v>56.077358800280201</v>
      </c>
      <c r="E311" s="58">
        <f t="shared" si="148"/>
        <v>776.47642354000459</v>
      </c>
      <c r="F311" s="56">
        <f t="shared" si="163"/>
        <v>74295.207493187205</v>
      </c>
      <c r="G311" s="57">
        <f t="shared" si="164"/>
        <v>902.42372701996669</v>
      </c>
      <c r="H311" s="57">
        <f t="shared" si="165"/>
        <v>274.89226772479265</v>
      </c>
      <c r="I311" s="58">
        <f t="shared" si="149"/>
        <v>1177.3159947447593</v>
      </c>
      <c r="J311" s="56">
        <f t="shared" si="166"/>
        <v>0</v>
      </c>
      <c r="K311" s="57">
        <f t="shared" si="167"/>
        <v>0</v>
      </c>
      <c r="L311" s="57">
        <f t="shared" si="168"/>
        <v>0</v>
      </c>
      <c r="M311" s="58">
        <f t="shared" si="150"/>
        <v>0</v>
      </c>
      <c r="N311" s="56">
        <f t="shared" si="169"/>
        <v>0</v>
      </c>
      <c r="O311" s="57">
        <f t="shared" si="170"/>
        <v>0</v>
      </c>
      <c r="P311" s="57">
        <f t="shared" si="171"/>
        <v>0</v>
      </c>
      <c r="Q311" s="58">
        <f t="shared" si="151"/>
        <v>0</v>
      </c>
      <c r="R311" s="84">
        <f t="shared" si="172"/>
        <v>-1.1486587179625957E-8</v>
      </c>
      <c r="S311" s="85">
        <f t="shared" si="173"/>
        <v>0</v>
      </c>
      <c r="T311" s="86">
        <f t="shared" si="152"/>
        <v>-3.3406824380745497E-11</v>
      </c>
      <c r="U311" s="87">
        <f t="shared" si="174"/>
        <v>0</v>
      </c>
      <c r="V311" s="84">
        <f t="shared" si="175"/>
        <v>0</v>
      </c>
      <c r="W311" s="85">
        <f t="shared" si="176"/>
        <v>0</v>
      </c>
      <c r="X311" s="86">
        <f t="shared" si="153"/>
        <v>0</v>
      </c>
      <c r="Y311" s="87">
        <f t="shared" si="177"/>
        <v>0</v>
      </c>
      <c r="Z311" s="101">
        <f t="shared" si="178"/>
        <v>0</v>
      </c>
      <c r="AA311" s="85">
        <f t="shared" si="179"/>
        <v>0</v>
      </c>
      <c r="AB311" s="86">
        <f t="shared" si="154"/>
        <v>0</v>
      </c>
      <c r="AC311" s="87">
        <f t="shared" si="180"/>
        <v>0</v>
      </c>
      <c r="AD311" s="132">
        <f t="shared" si="183"/>
        <v>0</v>
      </c>
      <c r="AE311" s="132">
        <f t="shared" si="155"/>
        <v>0</v>
      </c>
      <c r="AF311" s="132">
        <f t="shared" si="181"/>
        <v>0</v>
      </c>
      <c r="AG311" s="133">
        <f t="shared" si="156"/>
        <v>0</v>
      </c>
      <c r="AH311" s="124">
        <f t="shared" si="182"/>
        <v>0</v>
      </c>
      <c r="AI311" s="125">
        <f t="shared" si="157"/>
        <v>0</v>
      </c>
      <c r="AJ311" s="125">
        <v>0</v>
      </c>
      <c r="AK311" s="126">
        <f t="shared" si="158"/>
        <v>0</v>
      </c>
      <c r="AL311" s="22">
        <f t="shared" si="159"/>
        <v>128129.47194144472</v>
      </c>
      <c r="AM311" s="22">
        <f t="shared" si="159"/>
        <v>1622.822791759691</v>
      </c>
      <c r="AN311" s="22">
        <f t="shared" si="159"/>
        <v>330.96962652503942</v>
      </c>
      <c r="AO311" s="23">
        <f t="shared" si="147"/>
        <v>1953.7924182847639</v>
      </c>
    </row>
    <row r="312" spans="1:41" x14ac:dyDescent="0.25">
      <c r="A312" s="7">
        <v>290</v>
      </c>
      <c r="B312" s="56">
        <f t="shared" si="160"/>
        <v>53113.865383529272</v>
      </c>
      <c r="C312" s="57">
        <f t="shared" si="161"/>
        <v>721.14948043216157</v>
      </c>
      <c r="D312" s="57">
        <f t="shared" si="162"/>
        <v>55.326943107842993</v>
      </c>
      <c r="E312" s="58">
        <f t="shared" si="148"/>
        <v>776.47642354000459</v>
      </c>
      <c r="F312" s="56">
        <f t="shared" si="163"/>
        <v>73392.783766167238</v>
      </c>
      <c r="G312" s="57">
        <f t="shared" si="164"/>
        <v>905.76269480994051</v>
      </c>
      <c r="H312" s="57">
        <f t="shared" si="165"/>
        <v>271.55329993481877</v>
      </c>
      <c r="I312" s="58">
        <f t="shared" si="149"/>
        <v>1177.3159947447593</v>
      </c>
      <c r="J312" s="56">
        <f t="shared" si="166"/>
        <v>0</v>
      </c>
      <c r="K312" s="57">
        <f t="shared" si="167"/>
        <v>0</v>
      </c>
      <c r="L312" s="57">
        <f t="shared" si="168"/>
        <v>0</v>
      </c>
      <c r="M312" s="58">
        <f t="shared" si="150"/>
        <v>0</v>
      </c>
      <c r="N312" s="56">
        <f t="shared" si="169"/>
        <v>0</v>
      </c>
      <c r="O312" s="57">
        <f t="shared" si="170"/>
        <v>0</v>
      </c>
      <c r="P312" s="57">
        <f t="shared" si="171"/>
        <v>0</v>
      </c>
      <c r="Q312" s="58">
        <f t="shared" si="151"/>
        <v>0</v>
      </c>
      <c r="R312" s="84">
        <f t="shared" si="172"/>
        <v>-1.1505731491592001E-8</v>
      </c>
      <c r="S312" s="85">
        <f t="shared" si="173"/>
        <v>0</v>
      </c>
      <c r="T312" s="86">
        <f t="shared" si="152"/>
        <v>-3.346250242138007E-11</v>
      </c>
      <c r="U312" s="87">
        <f t="shared" si="174"/>
        <v>0</v>
      </c>
      <c r="V312" s="84">
        <f t="shared" si="175"/>
        <v>0</v>
      </c>
      <c r="W312" s="85">
        <f t="shared" si="176"/>
        <v>0</v>
      </c>
      <c r="X312" s="86">
        <f t="shared" si="153"/>
        <v>0</v>
      </c>
      <c r="Y312" s="87">
        <f t="shared" si="177"/>
        <v>0</v>
      </c>
      <c r="Z312" s="101">
        <f t="shared" si="178"/>
        <v>0</v>
      </c>
      <c r="AA312" s="85">
        <f t="shared" si="179"/>
        <v>0</v>
      </c>
      <c r="AB312" s="86">
        <f t="shared" si="154"/>
        <v>0</v>
      </c>
      <c r="AC312" s="87">
        <f t="shared" si="180"/>
        <v>0</v>
      </c>
      <c r="AD312" s="132">
        <f t="shared" si="183"/>
        <v>0</v>
      </c>
      <c r="AE312" s="132">
        <f t="shared" si="155"/>
        <v>0</v>
      </c>
      <c r="AF312" s="132">
        <f t="shared" si="181"/>
        <v>0</v>
      </c>
      <c r="AG312" s="133">
        <f t="shared" si="156"/>
        <v>0</v>
      </c>
      <c r="AH312" s="124">
        <f t="shared" si="182"/>
        <v>0</v>
      </c>
      <c r="AI312" s="125">
        <f t="shared" si="157"/>
        <v>0</v>
      </c>
      <c r="AJ312" s="125">
        <v>0</v>
      </c>
      <c r="AK312" s="126">
        <f t="shared" si="158"/>
        <v>0</v>
      </c>
      <c r="AL312" s="22">
        <f t="shared" si="159"/>
        <v>126506.64914968501</v>
      </c>
      <c r="AM312" s="22">
        <f t="shared" si="159"/>
        <v>1626.912175242102</v>
      </c>
      <c r="AN312" s="22">
        <f t="shared" si="159"/>
        <v>326.88024304262825</v>
      </c>
      <c r="AO312" s="23">
        <f t="shared" si="147"/>
        <v>1953.7924182847639</v>
      </c>
    </row>
    <row r="313" spans="1:41" x14ac:dyDescent="0.25">
      <c r="A313" s="7">
        <v>291</v>
      </c>
      <c r="B313" s="56">
        <f t="shared" si="160"/>
        <v>52392.715903097109</v>
      </c>
      <c r="C313" s="57">
        <f t="shared" si="161"/>
        <v>721.90067780761183</v>
      </c>
      <c r="D313" s="57">
        <f t="shared" si="162"/>
        <v>54.575745732392818</v>
      </c>
      <c r="E313" s="58">
        <f t="shared" si="148"/>
        <v>776.47642354000459</v>
      </c>
      <c r="F313" s="56">
        <f t="shared" si="163"/>
        <v>72487.021071357303</v>
      </c>
      <c r="G313" s="57">
        <f t="shared" si="164"/>
        <v>909.1140167807373</v>
      </c>
      <c r="H313" s="57">
        <f t="shared" si="165"/>
        <v>268.20197796402203</v>
      </c>
      <c r="I313" s="58">
        <f t="shared" si="149"/>
        <v>1177.3159947447593</v>
      </c>
      <c r="J313" s="56">
        <f t="shared" si="166"/>
        <v>0</v>
      </c>
      <c r="K313" s="57">
        <f t="shared" si="167"/>
        <v>0</v>
      </c>
      <c r="L313" s="57">
        <f t="shared" si="168"/>
        <v>0</v>
      </c>
      <c r="M313" s="58">
        <f t="shared" si="150"/>
        <v>0</v>
      </c>
      <c r="N313" s="56">
        <f t="shared" si="169"/>
        <v>0</v>
      </c>
      <c r="O313" s="57">
        <f t="shared" si="170"/>
        <v>0</v>
      </c>
      <c r="P313" s="57">
        <f t="shared" si="171"/>
        <v>0</v>
      </c>
      <c r="Q313" s="58">
        <f t="shared" si="151"/>
        <v>0</v>
      </c>
      <c r="R313" s="84">
        <f t="shared" si="172"/>
        <v>-1.1524907710744655E-8</v>
      </c>
      <c r="S313" s="85">
        <f t="shared" si="173"/>
        <v>0</v>
      </c>
      <c r="T313" s="86">
        <f t="shared" si="152"/>
        <v>-3.3518273258749039E-11</v>
      </c>
      <c r="U313" s="87">
        <f t="shared" si="174"/>
        <v>0</v>
      </c>
      <c r="V313" s="84">
        <f t="shared" si="175"/>
        <v>0</v>
      </c>
      <c r="W313" s="85">
        <f t="shared" si="176"/>
        <v>0</v>
      </c>
      <c r="X313" s="86">
        <f t="shared" si="153"/>
        <v>0</v>
      </c>
      <c r="Y313" s="87">
        <f t="shared" si="177"/>
        <v>0</v>
      </c>
      <c r="Z313" s="101">
        <f t="shared" si="178"/>
        <v>0</v>
      </c>
      <c r="AA313" s="85">
        <f t="shared" si="179"/>
        <v>0</v>
      </c>
      <c r="AB313" s="86">
        <f t="shared" si="154"/>
        <v>0</v>
      </c>
      <c r="AC313" s="87">
        <f t="shared" si="180"/>
        <v>0</v>
      </c>
      <c r="AD313" s="132">
        <f t="shared" si="183"/>
        <v>0</v>
      </c>
      <c r="AE313" s="132">
        <f t="shared" si="155"/>
        <v>0</v>
      </c>
      <c r="AF313" s="132">
        <f t="shared" si="181"/>
        <v>0</v>
      </c>
      <c r="AG313" s="133">
        <f t="shared" si="156"/>
        <v>0</v>
      </c>
      <c r="AH313" s="124">
        <f t="shared" si="182"/>
        <v>0</v>
      </c>
      <c r="AI313" s="125">
        <f t="shared" si="157"/>
        <v>0</v>
      </c>
      <c r="AJ313" s="125">
        <v>0</v>
      </c>
      <c r="AK313" s="126">
        <f t="shared" si="158"/>
        <v>0</v>
      </c>
      <c r="AL313" s="22">
        <f t="shared" si="159"/>
        <v>124879.73697444289</v>
      </c>
      <c r="AM313" s="22">
        <f t="shared" si="159"/>
        <v>1631.0146945883491</v>
      </c>
      <c r="AN313" s="22">
        <f t="shared" si="159"/>
        <v>322.77772369638132</v>
      </c>
      <c r="AO313" s="23">
        <f t="shared" si="147"/>
        <v>1953.7924182847639</v>
      </c>
    </row>
    <row r="314" spans="1:41" x14ac:dyDescent="0.25">
      <c r="A314" s="7">
        <v>292</v>
      </c>
      <c r="B314" s="56">
        <f t="shared" si="160"/>
        <v>51670.815225289494</v>
      </c>
      <c r="C314" s="57">
        <f t="shared" si="161"/>
        <v>722.65265768032805</v>
      </c>
      <c r="D314" s="57">
        <f t="shared" si="162"/>
        <v>53.823765859676556</v>
      </c>
      <c r="E314" s="58">
        <f t="shared" si="148"/>
        <v>776.47642354000459</v>
      </c>
      <c r="F314" s="56">
        <f t="shared" si="163"/>
        <v>71577.907054576572</v>
      </c>
      <c r="G314" s="57">
        <f t="shared" si="164"/>
        <v>912.47773864282601</v>
      </c>
      <c r="H314" s="57">
        <f t="shared" si="165"/>
        <v>264.83825610193333</v>
      </c>
      <c r="I314" s="58">
        <f t="shared" si="149"/>
        <v>1177.3159947447593</v>
      </c>
      <c r="J314" s="56">
        <f t="shared" si="166"/>
        <v>0</v>
      </c>
      <c r="K314" s="57">
        <f t="shared" si="167"/>
        <v>0</v>
      </c>
      <c r="L314" s="57">
        <f t="shared" si="168"/>
        <v>0</v>
      </c>
      <c r="M314" s="58">
        <f t="shared" si="150"/>
        <v>0</v>
      </c>
      <c r="N314" s="56">
        <f t="shared" si="169"/>
        <v>0</v>
      </c>
      <c r="O314" s="57">
        <f t="shared" si="170"/>
        <v>0</v>
      </c>
      <c r="P314" s="57">
        <f t="shared" si="171"/>
        <v>0</v>
      </c>
      <c r="Q314" s="58">
        <f t="shared" si="151"/>
        <v>0</v>
      </c>
      <c r="R314" s="84">
        <f t="shared" si="172"/>
        <v>-1.1544115890262563E-8</v>
      </c>
      <c r="S314" s="85">
        <f t="shared" si="173"/>
        <v>0</v>
      </c>
      <c r="T314" s="86">
        <f t="shared" si="152"/>
        <v>-3.3574137047513626E-11</v>
      </c>
      <c r="U314" s="87">
        <f t="shared" si="174"/>
        <v>0</v>
      </c>
      <c r="V314" s="84">
        <f t="shared" si="175"/>
        <v>0</v>
      </c>
      <c r="W314" s="85">
        <f t="shared" si="176"/>
        <v>0</v>
      </c>
      <c r="X314" s="86">
        <f t="shared" si="153"/>
        <v>0</v>
      </c>
      <c r="Y314" s="87">
        <f t="shared" si="177"/>
        <v>0</v>
      </c>
      <c r="Z314" s="101">
        <f t="shared" si="178"/>
        <v>0</v>
      </c>
      <c r="AA314" s="85">
        <f t="shared" si="179"/>
        <v>0</v>
      </c>
      <c r="AB314" s="86">
        <f t="shared" si="154"/>
        <v>0</v>
      </c>
      <c r="AC314" s="87">
        <f t="shared" si="180"/>
        <v>0</v>
      </c>
      <c r="AD314" s="132">
        <f t="shared" si="183"/>
        <v>0</v>
      </c>
      <c r="AE314" s="132">
        <f t="shared" si="155"/>
        <v>0</v>
      </c>
      <c r="AF314" s="132">
        <f t="shared" si="181"/>
        <v>0</v>
      </c>
      <c r="AG314" s="133">
        <f t="shared" si="156"/>
        <v>0</v>
      </c>
      <c r="AH314" s="124">
        <f t="shared" si="182"/>
        <v>0</v>
      </c>
      <c r="AI314" s="125">
        <f t="shared" si="157"/>
        <v>0</v>
      </c>
      <c r="AJ314" s="125">
        <v>0</v>
      </c>
      <c r="AK314" s="126">
        <f t="shared" si="158"/>
        <v>0</v>
      </c>
      <c r="AL314" s="22">
        <f t="shared" si="159"/>
        <v>123248.72227985453</v>
      </c>
      <c r="AM314" s="22">
        <f t="shared" si="159"/>
        <v>1635.1303963231539</v>
      </c>
      <c r="AN314" s="22">
        <f t="shared" si="159"/>
        <v>318.66202196157627</v>
      </c>
      <c r="AO314" s="23">
        <f t="shared" si="147"/>
        <v>1953.7924182847639</v>
      </c>
    </row>
    <row r="315" spans="1:41" x14ac:dyDescent="0.25">
      <c r="A315" s="7">
        <v>293</v>
      </c>
      <c r="B315" s="56">
        <f t="shared" si="160"/>
        <v>50948.162567609164</v>
      </c>
      <c r="C315" s="57">
        <f t="shared" si="161"/>
        <v>723.40542086541177</v>
      </c>
      <c r="D315" s="57">
        <f t="shared" si="162"/>
        <v>53.071002674592876</v>
      </c>
      <c r="E315" s="58">
        <f t="shared" si="148"/>
        <v>776.47642354000459</v>
      </c>
      <c r="F315" s="56">
        <f t="shared" si="163"/>
        <v>70665.429315933739</v>
      </c>
      <c r="G315" s="57">
        <f t="shared" si="164"/>
        <v>915.85390627580455</v>
      </c>
      <c r="H315" s="57">
        <f t="shared" si="165"/>
        <v>261.46208846895485</v>
      </c>
      <c r="I315" s="58">
        <f t="shared" si="149"/>
        <v>1177.3159947447593</v>
      </c>
      <c r="J315" s="56">
        <f t="shared" si="166"/>
        <v>0</v>
      </c>
      <c r="K315" s="57">
        <f t="shared" si="167"/>
        <v>0</v>
      </c>
      <c r="L315" s="57">
        <f t="shared" si="168"/>
        <v>0</v>
      </c>
      <c r="M315" s="58">
        <f t="shared" si="150"/>
        <v>0</v>
      </c>
      <c r="N315" s="56">
        <f t="shared" si="169"/>
        <v>0</v>
      </c>
      <c r="O315" s="57">
        <f t="shared" si="170"/>
        <v>0</v>
      </c>
      <c r="P315" s="57">
        <f t="shared" si="171"/>
        <v>0</v>
      </c>
      <c r="Q315" s="58">
        <f t="shared" si="151"/>
        <v>0</v>
      </c>
      <c r="R315" s="84">
        <f t="shared" si="172"/>
        <v>-1.1563356083413002E-8</v>
      </c>
      <c r="S315" s="85">
        <f t="shared" si="173"/>
        <v>0</v>
      </c>
      <c r="T315" s="86">
        <f t="shared" si="152"/>
        <v>-3.3630093942592819E-11</v>
      </c>
      <c r="U315" s="87">
        <f t="shared" si="174"/>
        <v>0</v>
      </c>
      <c r="V315" s="84">
        <f t="shared" si="175"/>
        <v>0</v>
      </c>
      <c r="W315" s="85">
        <f t="shared" si="176"/>
        <v>0</v>
      </c>
      <c r="X315" s="86">
        <f t="shared" si="153"/>
        <v>0</v>
      </c>
      <c r="Y315" s="87">
        <f t="shared" si="177"/>
        <v>0</v>
      </c>
      <c r="Z315" s="101">
        <f t="shared" si="178"/>
        <v>0</v>
      </c>
      <c r="AA315" s="85">
        <f t="shared" si="179"/>
        <v>0</v>
      </c>
      <c r="AB315" s="86">
        <f t="shared" si="154"/>
        <v>0</v>
      </c>
      <c r="AC315" s="87">
        <f t="shared" si="180"/>
        <v>0</v>
      </c>
      <c r="AD315" s="132">
        <f t="shared" si="183"/>
        <v>0</v>
      </c>
      <c r="AE315" s="132">
        <f t="shared" si="155"/>
        <v>0</v>
      </c>
      <c r="AF315" s="132">
        <f t="shared" si="181"/>
        <v>0</v>
      </c>
      <c r="AG315" s="133">
        <f t="shared" si="156"/>
        <v>0</v>
      </c>
      <c r="AH315" s="124">
        <f t="shared" si="182"/>
        <v>0</v>
      </c>
      <c r="AI315" s="125">
        <f t="shared" si="157"/>
        <v>0</v>
      </c>
      <c r="AJ315" s="125">
        <v>0</v>
      </c>
      <c r="AK315" s="126">
        <f t="shared" si="158"/>
        <v>0</v>
      </c>
      <c r="AL315" s="22">
        <f t="shared" si="159"/>
        <v>121613.59188353134</v>
      </c>
      <c r="AM315" s="22">
        <f t="shared" si="159"/>
        <v>1639.2593271412163</v>
      </c>
      <c r="AN315" s="22">
        <f t="shared" si="159"/>
        <v>314.53309114351407</v>
      </c>
      <c r="AO315" s="23">
        <f t="shared" si="147"/>
        <v>1953.7924182847639</v>
      </c>
    </row>
    <row r="316" spans="1:41" x14ac:dyDescent="0.25">
      <c r="A316" s="7">
        <v>294</v>
      </c>
      <c r="B316" s="56">
        <f t="shared" si="160"/>
        <v>50224.757146743752</v>
      </c>
      <c r="C316" s="57">
        <f t="shared" si="161"/>
        <v>724.15896817881321</v>
      </c>
      <c r="D316" s="57">
        <f t="shared" si="162"/>
        <v>52.317455361191406</v>
      </c>
      <c r="E316" s="58">
        <f t="shared" si="148"/>
        <v>776.47642354000459</v>
      </c>
      <c r="F316" s="56">
        <f t="shared" si="163"/>
        <v>69749.575409657933</v>
      </c>
      <c r="G316" s="57">
        <f t="shared" si="164"/>
        <v>919.24256572902505</v>
      </c>
      <c r="H316" s="57">
        <f t="shared" si="165"/>
        <v>258.07342901573435</v>
      </c>
      <c r="I316" s="58">
        <f t="shared" si="149"/>
        <v>1177.3159947447593</v>
      </c>
      <c r="J316" s="56">
        <f t="shared" si="166"/>
        <v>0</v>
      </c>
      <c r="K316" s="57">
        <f t="shared" si="167"/>
        <v>0</v>
      </c>
      <c r="L316" s="57">
        <f t="shared" si="168"/>
        <v>0</v>
      </c>
      <c r="M316" s="58">
        <f t="shared" si="150"/>
        <v>0</v>
      </c>
      <c r="N316" s="56">
        <f t="shared" si="169"/>
        <v>0</v>
      </c>
      <c r="O316" s="57">
        <f t="shared" si="170"/>
        <v>0</v>
      </c>
      <c r="P316" s="57">
        <f t="shared" si="171"/>
        <v>0</v>
      </c>
      <c r="Q316" s="58">
        <f t="shared" si="151"/>
        <v>0</v>
      </c>
      <c r="R316" s="84">
        <f t="shared" si="172"/>
        <v>-1.1582628343552025E-8</v>
      </c>
      <c r="S316" s="85">
        <f t="shared" si="173"/>
        <v>0</v>
      </c>
      <c r="T316" s="86">
        <f t="shared" si="152"/>
        <v>-3.3686144099163807E-11</v>
      </c>
      <c r="U316" s="87">
        <f t="shared" si="174"/>
        <v>0</v>
      </c>
      <c r="V316" s="84">
        <f t="shared" si="175"/>
        <v>0</v>
      </c>
      <c r="W316" s="85">
        <f t="shared" si="176"/>
        <v>0</v>
      </c>
      <c r="X316" s="86">
        <f t="shared" si="153"/>
        <v>0</v>
      </c>
      <c r="Y316" s="87">
        <f t="shared" si="177"/>
        <v>0</v>
      </c>
      <c r="Z316" s="101">
        <f t="shared" si="178"/>
        <v>0</v>
      </c>
      <c r="AA316" s="85">
        <f t="shared" si="179"/>
        <v>0</v>
      </c>
      <c r="AB316" s="86">
        <f t="shared" si="154"/>
        <v>0</v>
      </c>
      <c r="AC316" s="87">
        <f t="shared" si="180"/>
        <v>0</v>
      </c>
      <c r="AD316" s="132">
        <f t="shared" si="183"/>
        <v>0</v>
      </c>
      <c r="AE316" s="132">
        <f t="shared" si="155"/>
        <v>0</v>
      </c>
      <c r="AF316" s="132">
        <f t="shared" si="181"/>
        <v>0</v>
      </c>
      <c r="AG316" s="133">
        <f t="shared" si="156"/>
        <v>0</v>
      </c>
      <c r="AH316" s="124">
        <f t="shared" si="182"/>
        <v>0</v>
      </c>
      <c r="AI316" s="125">
        <f t="shared" si="157"/>
        <v>0</v>
      </c>
      <c r="AJ316" s="125">
        <v>0</v>
      </c>
      <c r="AK316" s="126">
        <f t="shared" si="158"/>
        <v>0</v>
      </c>
      <c r="AL316" s="22">
        <f t="shared" si="159"/>
        <v>119974.3325563901</v>
      </c>
      <c r="AM316" s="22">
        <f t="shared" si="159"/>
        <v>1643.4015339078383</v>
      </c>
      <c r="AN316" s="22">
        <f t="shared" si="159"/>
        <v>310.39088437689207</v>
      </c>
      <c r="AO316" s="23">
        <f t="shared" si="147"/>
        <v>1953.7924182847639</v>
      </c>
    </row>
    <row r="317" spans="1:41" x14ac:dyDescent="0.25">
      <c r="A317" s="7">
        <v>295</v>
      </c>
      <c r="B317" s="56">
        <f t="shared" si="160"/>
        <v>49500.598178564942</v>
      </c>
      <c r="C317" s="57">
        <f t="shared" si="161"/>
        <v>724.91330043733274</v>
      </c>
      <c r="D317" s="57">
        <f t="shared" si="162"/>
        <v>51.563123102671817</v>
      </c>
      <c r="E317" s="58">
        <f t="shared" si="148"/>
        <v>776.47642354000459</v>
      </c>
      <c r="F317" s="56">
        <f t="shared" si="163"/>
        <v>68830.332843928903</v>
      </c>
      <c r="G317" s="57">
        <f t="shared" si="164"/>
        <v>922.64376322222233</v>
      </c>
      <c r="H317" s="57">
        <f t="shared" si="165"/>
        <v>254.67223152253695</v>
      </c>
      <c r="I317" s="58">
        <f t="shared" si="149"/>
        <v>1177.3159947447593</v>
      </c>
      <c r="J317" s="56">
        <f t="shared" si="166"/>
        <v>0</v>
      </c>
      <c r="K317" s="57">
        <f t="shared" si="167"/>
        <v>0</v>
      </c>
      <c r="L317" s="57">
        <f t="shared" si="168"/>
        <v>0</v>
      </c>
      <c r="M317" s="58">
        <f t="shared" si="150"/>
        <v>0</v>
      </c>
      <c r="N317" s="56">
        <f t="shared" si="169"/>
        <v>0</v>
      </c>
      <c r="O317" s="57">
        <f t="shared" si="170"/>
        <v>0</v>
      </c>
      <c r="P317" s="57">
        <f t="shared" si="171"/>
        <v>0</v>
      </c>
      <c r="Q317" s="58">
        <f t="shared" si="151"/>
        <v>0</v>
      </c>
      <c r="R317" s="84">
        <f t="shared" si="172"/>
        <v>-1.1601932724124612E-8</v>
      </c>
      <c r="S317" s="85">
        <f t="shared" si="173"/>
        <v>0</v>
      </c>
      <c r="T317" s="86">
        <f t="shared" si="152"/>
        <v>-3.3742287672662415E-11</v>
      </c>
      <c r="U317" s="87">
        <f t="shared" si="174"/>
        <v>0</v>
      </c>
      <c r="V317" s="84">
        <f t="shared" si="175"/>
        <v>0</v>
      </c>
      <c r="W317" s="85">
        <f t="shared" si="176"/>
        <v>0</v>
      </c>
      <c r="X317" s="86">
        <f t="shared" si="153"/>
        <v>0</v>
      </c>
      <c r="Y317" s="87">
        <f t="shared" si="177"/>
        <v>0</v>
      </c>
      <c r="Z317" s="101">
        <f t="shared" si="178"/>
        <v>0</v>
      </c>
      <c r="AA317" s="85">
        <f t="shared" si="179"/>
        <v>0</v>
      </c>
      <c r="AB317" s="86">
        <f t="shared" si="154"/>
        <v>0</v>
      </c>
      <c r="AC317" s="87">
        <f t="shared" si="180"/>
        <v>0</v>
      </c>
      <c r="AD317" s="132">
        <f t="shared" si="183"/>
        <v>0</v>
      </c>
      <c r="AE317" s="132">
        <f t="shared" si="155"/>
        <v>0</v>
      </c>
      <c r="AF317" s="132">
        <f t="shared" si="181"/>
        <v>0</v>
      </c>
      <c r="AG317" s="133">
        <f t="shared" si="156"/>
        <v>0</v>
      </c>
      <c r="AH317" s="124">
        <f t="shared" si="182"/>
        <v>0</v>
      </c>
      <c r="AI317" s="125">
        <f t="shared" si="157"/>
        <v>0</v>
      </c>
      <c r="AJ317" s="125">
        <v>0</v>
      </c>
      <c r="AK317" s="126">
        <f t="shared" si="158"/>
        <v>0</v>
      </c>
      <c r="AL317" s="22">
        <f t="shared" si="159"/>
        <v>118330.93102248224</v>
      </c>
      <c r="AM317" s="22">
        <f t="shared" si="159"/>
        <v>1647.5570636595551</v>
      </c>
      <c r="AN317" s="22">
        <f t="shared" si="159"/>
        <v>306.23535462517498</v>
      </c>
      <c r="AO317" s="23">
        <f t="shared" si="147"/>
        <v>1953.7924182847639</v>
      </c>
    </row>
    <row r="318" spans="1:41" x14ac:dyDescent="0.25">
      <c r="A318" s="7">
        <v>296</v>
      </c>
      <c r="B318" s="56">
        <f t="shared" si="160"/>
        <v>48775.684878127606</v>
      </c>
      <c r="C318" s="57">
        <f t="shared" si="161"/>
        <v>725.66841845862166</v>
      </c>
      <c r="D318" s="57">
        <f t="shared" si="162"/>
        <v>50.808005081382923</v>
      </c>
      <c r="E318" s="58">
        <f t="shared" si="148"/>
        <v>776.47642354000459</v>
      </c>
      <c r="F318" s="56">
        <f t="shared" si="163"/>
        <v>67907.689080706681</v>
      </c>
      <c r="G318" s="57">
        <f t="shared" si="164"/>
        <v>926.05754514614455</v>
      </c>
      <c r="H318" s="57">
        <f t="shared" si="165"/>
        <v>251.25844959861473</v>
      </c>
      <c r="I318" s="58">
        <f t="shared" si="149"/>
        <v>1177.3159947447593</v>
      </c>
      <c r="J318" s="56">
        <f t="shared" si="166"/>
        <v>0</v>
      </c>
      <c r="K318" s="57">
        <f t="shared" si="167"/>
        <v>0</v>
      </c>
      <c r="L318" s="57">
        <f t="shared" si="168"/>
        <v>0</v>
      </c>
      <c r="M318" s="58">
        <f t="shared" si="150"/>
        <v>0</v>
      </c>
      <c r="N318" s="56">
        <f t="shared" si="169"/>
        <v>0</v>
      </c>
      <c r="O318" s="57">
        <f t="shared" si="170"/>
        <v>0</v>
      </c>
      <c r="P318" s="57">
        <f t="shared" si="171"/>
        <v>0</v>
      </c>
      <c r="Q318" s="58">
        <f t="shared" si="151"/>
        <v>0</v>
      </c>
      <c r="R318" s="84">
        <f t="shared" si="172"/>
        <v>-1.162126927866482E-8</v>
      </c>
      <c r="S318" s="85">
        <f t="shared" si="173"/>
        <v>0</v>
      </c>
      <c r="T318" s="86">
        <f t="shared" si="152"/>
        <v>-3.3798524818783518E-11</v>
      </c>
      <c r="U318" s="87">
        <f t="shared" si="174"/>
        <v>0</v>
      </c>
      <c r="V318" s="84">
        <f t="shared" si="175"/>
        <v>0</v>
      </c>
      <c r="W318" s="85">
        <f t="shared" si="176"/>
        <v>0</v>
      </c>
      <c r="X318" s="86">
        <f t="shared" si="153"/>
        <v>0</v>
      </c>
      <c r="Y318" s="87">
        <f t="shared" si="177"/>
        <v>0</v>
      </c>
      <c r="Z318" s="101">
        <f t="shared" si="178"/>
        <v>0</v>
      </c>
      <c r="AA318" s="85">
        <f t="shared" si="179"/>
        <v>0</v>
      </c>
      <c r="AB318" s="86">
        <f t="shared" si="154"/>
        <v>0</v>
      </c>
      <c r="AC318" s="87">
        <f t="shared" si="180"/>
        <v>0</v>
      </c>
      <c r="AD318" s="132">
        <f t="shared" si="183"/>
        <v>0</v>
      </c>
      <c r="AE318" s="132">
        <f t="shared" si="155"/>
        <v>0</v>
      </c>
      <c r="AF318" s="132">
        <f t="shared" si="181"/>
        <v>0</v>
      </c>
      <c r="AG318" s="133">
        <f t="shared" si="156"/>
        <v>0</v>
      </c>
      <c r="AH318" s="124">
        <f t="shared" si="182"/>
        <v>0</v>
      </c>
      <c r="AI318" s="125">
        <f t="shared" si="157"/>
        <v>0</v>
      </c>
      <c r="AJ318" s="125">
        <v>0</v>
      </c>
      <c r="AK318" s="126">
        <f t="shared" si="158"/>
        <v>0</v>
      </c>
      <c r="AL318" s="22">
        <f t="shared" si="159"/>
        <v>116683.37395882266</v>
      </c>
      <c r="AM318" s="22">
        <f t="shared" si="159"/>
        <v>1651.7259636047661</v>
      </c>
      <c r="AN318" s="22">
        <f t="shared" si="159"/>
        <v>302.06645467996384</v>
      </c>
      <c r="AO318" s="23">
        <f t="shared" si="147"/>
        <v>1953.7924182847639</v>
      </c>
    </row>
    <row r="319" spans="1:41" x14ac:dyDescent="0.25">
      <c r="A319" s="7">
        <v>297</v>
      </c>
      <c r="B319" s="56">
        <f t="shared" si="160"/>
        <v>48050.016459668986</v>
      </c>
      <c r="C319" s="57">
        <f t="shared" si="161"/>
        <v>726.42432306118269</v>
      </c>
      <c r="D319" s="57">
        <f t="shared" si="162"/>
        <v>50.052100478821863</v>
      </c>
      <c r="E319" s="58">
        <f t="shared" si="148"/>
        <v>776.47642354000459</v>
      </c>
      <c r="F319" s="56">
        <f t="shared" si="163"/>
        <v>66981.631535560533</v>
      </c>
      <c r="G319" s="57">
        <f t="shared" si="164"/>
        <v>929.48395806318536</v>
      </c>
      <c r="H319" s="57">
        <f t="shared" si="165"/>
        <v>247.83203668157398</v>
      </c>
      <c r="I319" s="58">
        <f t="shared" si="149"/>
        <v>1177.3159947447593</v>
      </c>
      <c r="J319" s="56">
        <f t="shared" si="166"/>
        <v>0</v>
      </c>
      <c r="K319" s="57">
        <f t="shared" si="167"/>
        <v>0</v>
      </c>
      <c r="L319" s="57">
        <f t="shared" si="168"/>
        <v>0</v>
      </c>
      <c r="M319" s="58">
        <f t="shared" si="150"/>
        <v>0</v>
      </c>
      <c r="N319" s="56">
        <f t="shared" si="169"/>
        <v>0</v>
      </c>
      <c r="O319" s="57">
        <f t="shared" si="170"/>
        <v>0</v>
      </c>
      <c r="P319" s="57">
        <f t="shared" si="171"/>
        <v>0</v>
      </c>
      <c r="Q319" s="58">
        <f t="shared" si="151"/>
        <v>0</v>
      </c>
      <c r="R319" s="84">
        <f t="shared" si="172"/>
        <v>-1.1640638060795929E-8</v>
      </c>
      <c r="S319" s="85">
        <f t="shared" si="173"/>
        <v>0</v>
      </c>
      <c r="T319" s="86">
        <f t="shared" si="152"/>
        <v>-3.3854855693481493E-11</v>
      </c>
      <c r="U319" s="87">
        <f t="shared" si="174"/>
        <v>0</v>
      </c>
      <c r="V319" s="84">
        <f t="shared" si="175"/>
        <v>0</v>
      </c>
      <c r="W319" s="85">
        <f t="shared" si="176"/>
        <v>0</v>
      </c>
      <c r="X319" s="86">
        <f t="shared" si="153"/>
        <v>0</v>
      </c>
      <c r="Y319" s="87">
        <f t="shared" si="177"/>
        <v>0</v>
      </c>
      <c r="Z319" s="101">
        <f t="shared" si="178"/>
        <v>0</v>
      </c>
      <c r="AA319" s="85">
        <f t="shared" si="179"/>
        <v>0</v>
      </c>
      <c r="AB319" s="86">
        <f t="shared" si="154"/>
        <v>0</v>
      </c>
      <c r="AC319" s="87">
        <f t="shared" si="180"/>
        <v>0</v>
      </c>
      <c r="AD319" s="132">
        <f t="shared" si="183"/>
        <v>0</v>
      </c>
      <c r="AE319" s="132">
        <f t="shared" si="155"/>
        <v>0</v>
      </c>
      <c r="AF319" s="132">
        <f t="shared" si="181"/>
        <v>0</v>
      </c>
      <c r="AG319" s="133">
        <f t="shared" si="156"/>
        <v>0</v>
      </c>
      <c r="AH319" s="124">
        <f t="shared" si="182"/>
        <v>0</v>
      </c>
      <c r="AI319" s="125">
        <f t="shared" si="157"/>
        <v>0</v>
      </c>
      <c r="AJ319" s="125">
        <v>0</v>
      </c>
      <c r="AK319" s="126">
        <f t="shared" si="158"/>
        <v>0</v>
      </c>
      <c r="AL319" s="22">
        <f t="shared" si="159"/>
        <v>115031.64799521788</v>
      </c>
      <c r="AM319" s="22">
        <f t="shared" si="159"/>
        <v>1655.9082811243679</v>
      </c>
      <c r="AN319" s="22">
        <f t="shared" si="159"/>
        <v>297.88413716036195</v>
      </c>
      <c r="AO319" s="23">
        <f t="shared" si="147"/>
        <v>1953.7924182847639</v>
      </c>
    </row>
    <row r="320" spans="1:41" x14ac:dyDescent="0.25">
      <c r="A320" s="7">
        <v>298</v>
      </c>
      <c r="B320" s="56">
        <f t="shared" si="160"/>
        <v>47323.592136607804</v>
      </c>
      <c r="C320" s="57">
        <f t="shared" si="161"/>
        <v>727.18101506437142</v>
      </c>
      <c r="D320" s="57">
        <f t="shared" si="162"/>
        <v>49.295408475633131</v>
      </c>
      <c r="E320" s="58">
        <f t="shared" si="148"/>
        <v>776.47642354000459</v>
      </c>
      <c r="F320" s="56">
        <f t="shared" si="163"/>
        <v>66052.147577497351</v>
      </c>
      <c r="G320" s="57">
        <f t="shared" si="164"/>
        <v>932.92304870801911</v>
      </c>
      <c r="H320" s="57">
        <f t="shared" si="165"/>
        <v>244.3929460367402</v>
      </c>
      <c r="I320" s="58">
        <f t="shared" si="149"/>
        <v>1177.3159947447593</v>
      </c>
      <c r="J320" s="56">
        <f t="shared" si="166"/>
        <v>0</v>
      </c>
      <c r="K320" s="57">
        <f t="shared" si="167"/>
        <v>0</v>
      </c>
      <c r="L320" s="57">
        <f t="shared" si="168"/>
        <v>0</v>
      </c>
      <c r="M320" s="58">
        <f t="shared" si="150"/>
        <v>0</v>
      </c>
      <c r="N320" s="56">
        <f t="shared" si="169"/>
        <v>0</v>
      </c>
      <c r="O320" s="57">
        <f t="shared" si="170"/>
        <v>0</v>
      </c>
      <c r="P320" s="57">
        <f t="shared" si="171"/>
        <v>0</v>
      </c>
      <c r="Q320" s="58">
        <f t="shared" si="151"/>
        <v>0</v>
      </c>
      <c r="R320" s="84">
        <f t="shared" si="172"/>
        <v>-1.1660039124230589E-8</v>
      </c>
      <c r="S320" s="85">
        <f t="shared" si="173"/>
        <v>0</v>
      </c>
      <c r="T320" s="86">
        <f t="shared" si="152"/>
        <v>-3.3911280452970635E-11</v>
      </c>
      <c r="U320" s="87">
        <f t="shared" si="174"/>
        <v>0</v>
      </c>
      <c r="V320" s="84">
        <f t="shared" si="175"/>
        <v>0</v>
      </c>
      <c r="W320" s="85">
        <f t="shared" si="176"/>
        <v>0</v>
      </c>
      <c r="X320" s="86">
        <f t="shared" si="153"/>
        <v>0</v>
      </c>
      <c r="Y320" s="87">
        <f t="shared" si="177"/>
        <v>0</v>
      </c>
      <c r="Z320" s="101">
        <f t="shared" si="178"/>
        <v>0</v>
      </c>
      <c r="AA320" s="85">
        <f t="shared" si="179"/>
        <v>0</v>
      </c>
      <c r="AB320" s="86">
        <f t="shared" si="154"/>
        <v>0</v>
      </c>
      <c r="AC320" s="87">
        <f t="shared" si="180"/>
        <v>0</v>
      </c>
      <c r="AD320" s="132">
        <f t="shared" si="183"/>
        <v>0</v>
      </c>
      <c r="AE320" s="132">
        <f t="shared" si="155"/>
        <v>0</v>
      </c>
      <c r="AF320" s="132">
        <f t="shared" si="181"/>
        <v>0</v>
      </c>
      <c r="AG320" s="133">
        <f t="shared" si="156"/>
        <v>0</v>
      </c>
      <c r="AH320" s="124">
        <f t="shared" si="182"/>
        <v>0</v>
      </c>
      <c r="AI320" s="125">
        <f t="shared" si="157"/>
        <v>0</v>
      </c>
      <c r="AJ320" s="125">
        <v>0</v>
      </c>
      <c r="AK320" s="126">
        <f t="shared" si="158"/>
        <v>0</v>
      </c>
      <c r="AL320" s="22">
        <f t="shared" si="159"/>
        <v>113375.73971409349</v>
      </c>
      <c r="AM320" s="22">
        <f t="shared" si="159"/>
        <v>1660.1040637723904</v>
      </c>
      <c r="AN320" s="22">
        <f t="shared" si="159"/>
        <v>293.6883545123394</v>
      </c>
      <c r="AO320" s="23">
        <f t="shared" si="147"/>
        <v>1953.7924182847639</v>
      </c>
    </row>
    <row r="321" spans="1:41" x14ac:dyDescent="0.25">
      <c r="A321" s="7">
        <v>299</v>
      </c>
      <c r="B321" s="56">
        <f t="shared" si="160"/>
        <v>46596.411121543431</v>
      </c>
      <c r="C321" s="57">
        <f t="shared" si="161"/>
        <v>727.93849528839689</v>
      </c>
      <c r="D321" s="57">
        <f t="shared" si="162"/>
        <v>48.537928251607738</v>
      </c>
      <c r="E321" s="58">
        <f t="shared" si="148"/>
        <v>776.47642354000459</v>
      </c>
      <c r="F321" s="56">
        <f t="shared" si="163"/>
        <v>65119.224528789331</v>
      </c>
      <c r="G321" s="57">
        <f t="shared" si="164"/>
        <v>936.37486398823876</v>
      </c>
      <c r="H321" s="57">
        <f t="shared" si="165"/>
        <v>240.94113075652052</v>
      </c>
      <c r="I321" s="58">
        <f t="shared" si="149"/>
        <v>1177.3159947447593</v>
      </c>
      <c r="J321" s="56">
        <f t="shared" si="166"/>
        <v>0</v>
      </c>
      <c r="K321" s="57">
        <f t="shared" si="167"/>
        <v>0</v>
      </c>
      <c r="L321" s="57">
        <f t="shared" si="168"/>
        <v>0</v>
      </c>
      <c r="M321" s="58">
        <f t="shared" si="150"/>
        <v>0</v>
      </c>
      <c r="N321" s="56">
        <f t="shared" si="169"/>
        <v>0</v>
      </c>
      <c r="O321" s="57">
        <f t="shared" si="170"/>
        <v>0</v>
      </c>
      <c r="P321" s="57">
        <f t="shared" si="171"/>
        <v>0</v>
      </c>
      <c r="Q321" s="58">
        <f t="shared" si="151"/>
        <v>0</v>
      </c>
      <c r="R321" s="84">
        <f t="shared" si="172"/>
        <v>-1.1679472522770974E-8</v>
      </c>
      <c r="S321" s="85">
        <f t="shared" si="173"/>
        <v>0</v>
      </c>
      <c r="T321" s="86">
        <f t="shared" si="152"/>
        <v>-3.3967799253725584E-11</v>
      </c>
      <c r="U321" s="87">
        <f t="shared" si="174"/>
        <v>0</v>
      </c>
      <c r="V321" s="84">
        <f t="shared" si="175"/>
        <v>0</v>
      </c>
      <c r="W321" s="85">
        <f t="shared" si="176"/>
        <v>0</v>
      </c>
      <c r="X321" s="86">
        <f t="shared" si="153"/>
        <v>0</v>
      </c>
      <c r="Y321" s="87">
        <f t="shared" si="177"/>
        <v>0</v>
      </c>
      <c r="Z321" s="101">
        <f t="shared" si="178"/>
        <v>0</v>
      </c>
      <c r="AA321" s="85">
        <f t="shared" si="179"/>
        <v>0</v>
      </c>
      <c r="AB321" s="86">
        <f t="shared" si="154"/>
        <v>0</v>
      </c>
      <c r="AC321" s="87">
        <f t="shared" si="180"/>
        <v>0</v>
      </c>
      <c r="AD321" s="132">
        <f t="shared" si="183"/>
        <v>0</v>
      </c>
      <c r="AE321" s="132">
        <f t="shared" si="155"/>
        <v>0</v>
      </c>
      <c r="AF321" s="132">
        <f t="shared" si="181"/>
        <v>0</v>
      </c>
      <c r="AG321" s="133">
        <f t="shared" si="156"/>
        <v>0</v>
      </c>
      <c r="AH321" s="124">
        <f t="shared" si="182"/>
        <v>0</v>
      </c>
      <c r="AI321" s="125">
        <f t="shared" si="157"/>
        <v>0</v>
      </c>
      <c r="AJ321" s="125">
        <v>0</v>
      </c>
      <c r="AK321" s="126">
        <f t="shared" si="158"/>
        <v>0</v>
      </c>
      <c r="AL321" s="22">
        <f t="shared" si="159"/>
        <v>111715.63565032107</v>
      </c>
      <c r="AM321" s="22">
        <f t="shared" si="159"/>
        <v>1664.3133592766358</v>
      </c>
      <c r="AN321" s="22">
        <f t="shared" si="159"/>
        <v>289.47905900809428</v>
      </c>
      <c r="AO321" s="23">
        <f t="shared" si="147"/>
        <v>1953.7924182847639</v>
      </c>
    </row>
    <row r="322" spans="1:41" x14ac:dyDescent="0.25">
      <c r="A322" s="7">
        <v>300</v>
      </c>
      <c r="B322" s="56">
        <f t="shared" si="160"/>
        <v>45868.472626255032</v>
      </c>
      <c r="C322" s="57">
        <f t="shared" si="161"/>
        <v>728.69676455432227</v>
      </c>
      <c r="D322" s="57">
        <f t="shared" si="162"/>
        <v>47.779658985682325</v>
      </c>
      <c r="E322" s="58">
        <f t="shared" si="148"/>
        <v>776.47642354000459</v>
      </c>
      <c r="F322" s="56">
        <f t="shared" si="163"/>
        <v>64182.849664801091</v>
      </c>
      <c r="G322" s="57">
        <f t="shared" si="164"/>
        <v>939.83945098499532</v>
      </c>
      <c r="H322" s="57">
        <f t="shared" si="165"/>
        <v>237.47654375976404</v>
      </c>
      <c r="I322" s="58">
        <f t="shared" si="149"/>
        <v>1177.3159947447593</v>
      </c>
      <c r="J322" s="56">
        <f t="shared" si="166"/>
        <v>0</v>
      </c>
      <c r="K322" s="57">
        <f t="shared" si="167"/>
        <v>0</v>
      </c>
      <c r="L322" s="57">
        <f t="shared" si="168"/>
        <v>0</v>
      </c>
      <c r="M322" s="58">
        <f t="shared" si="150"/>
        <v>0</v>
      </c>
      <c r="N322" s="56">
        <f t="shared" si="169"/>
        <v>0</v>
      </c>
      <c r="O322" s="57">
        <f t="shared" si="170"/>
        <v>0</v>
      </c>
      <c r="P322" s="57">
        <f t="shared" si="171"/>
        <v>0</v>
      </c>
      <c r="Q322" s="58">
        <f t="shared" si="151"/>
        <v>0</v>
      </c>
      <c r="R322" s="84">
        <f t="shared" si="172"/>
        <v>-1.1698938310308925E-8</v>
      </c>
      <c r="S322" s="85">
        <f t="shared" si="173"/>
        <v>0</v>
      </c>
      <c r="T322" s="86">
        <f t="shared" si="152"/>
        <v>-3.4024412252481789E-11</v>
      </c>
      <c r="U322" s="87">
        <f t="shared" si="174"/>
        <v>0</v>
      </c>
      <c r="V322" s="84">
        <f t="shared" si="175"/>
        <v>0</v>
      </c>
      <c r="W322" s="85">
        <f t="shared" si="176"/>
        <v>0</v>
      </c>
      <c r="X322" s="86">
        <f t="shared" si="153"/>
        <v>0</v>
      </c>
      <c r="Y322" s="87">
        <f t="shared" si="177"/>
        <v>0</v>
      </c>
      <c r="Z322" s="101">
        <f t="shared" si="178"/>
        <v>0</v>
      </c>
      <c r="AA322" s="85">
        <f t="shared" si="179"/>
        <v>0</v>
      </c>
      <c r="AB322" s="86">
        <f t="shared" si="154"/>
        <v>0</v>
      </c>
      <c r="AC322" s="87">
        <f t="shared" si="180"/>
        <v>0</v>
      </c>
      <c r="AD322" s="132">
        <f t="shared" si="183"/>
        <v>0</v>
      </c>
      <c r="AE322" s="132">
        <f t="shared" si="155"/>
        <v>0</v>
      </c>
      <c r="AF322" s="132">
        <f t="shared" si="181"/>
        <v>0</v>
      </c>
      <c r="AG322" s="133">
        <f t="shared" si="156"/>
        <v>0</v>
      </c>
      <c r="AH322" s="124">
        <f t="shared" si="182"/>
        <v>0</v>
      </c>
      <c r="AI322" s="125">
        <f t="shared" si="157"/>
        <v>0</v>
      </c>
      <c r="AJ322" s="125">
        <v>0</v>
      </c>
      <c r="AK322" s="126">
        <f t="shared" si="158"/>
        <v>0</v>
      </c>
      <c r="AL322" s="22">
        <f t="shared" si="159"/>
        <v>110051.32229104443</v>
      </c>
      <c r="AM322" s="22">
        <f t="shared" si="159"/>
        <v>1668.5362155393177</v>
      </c>
      <c r="AN322" s="22">
        <f t="shared" si="159"/>
        <v>285.25620274541234</v>
      </c>
      <c r="AO322" s="23">
        <f t="shared" si="147"/>
        <v>1953.7924182847639</v>
      </c>
    </row>
    <row r="323" spans="1:41" x14ac:dyDescent="0.25">
      <c r="A323" s="7">
        <v>301</v>
      </c>
      <c r="B323" s="56">
        <f t="shared" si="160"/>
        <v>45139.775861700713</v>
      </c>
      <c r="C323" s="57">
        <f t="shared" si="161"/>
        <v>729.45582368406633</v>
      </c>
      <c r="D323" s="57">
        <f t="shared" si="162"/>
        <v>47.020599855938244</v>
      </c>
      <c r="E323" s="58">
        <f t="shared" si="148"/>
        <v>776.47642354000459</v>
      </c>
      <c r="F323" s="56">
        <f t="shared" si="163"/>
        <v>63243.010213816095</v>
      </c>
      <c r="G323" s="57">
        <f t="shared" si="164"/>
        <v>943.31685695363979</v>
      </c>
      <c r="H323" s="57">
        <f t="shared" si="165"/>
        <v>233.99913779111955</v>
      </c>
      <c r="I323" s="58">
        <f t="shared" si="149"/>
        <v>1177.3159947447593</v>
      </c>
      <c r="J323" s="56">
        <f t="shared" si="166"/>
        <v>0</v>
      </c>
      <c r="K323" s="57">
        <f t="shared" si="167"/>
        <v>0</v>
      </c>
      <c r="L323" s="57">
        <f t="shared" si="168"/>
        <v>0</v>
      </c>
      <c r="M323" s="58">
        <f t="shared" si="150"/>
        <v>0</v>
      </c>
      <c r="N323" s="56">
        <f t="shared" si="169"/>
        <v>0</v>
      </c>
      <c r="O323" s="57">
        <f t="shared" si="170"/>
        <v>0</v>
      </c>
      <c r="P323" s="57">
        <f t="shared" si="171"/>
        <v>0</v>
      </c>
      <c r="Q323" s="58">
        <f t="shared" si="151"/>
        <v>0</v>
      </c>
      <c r="R323" s="84">
        <f t="shared" si="172"/>
        <v>-1.1718436540826108E-8</v>
      </c>
      <c r="S323" s="85">
        <f t="shared" si="173"/>
        <v>0</v>
      </c>
      <c r="T323" s="86">
        <f t="shared" si="152"/>
        <v>-3.4081119606235934E-11</v>
      </c>
      <c r="U323" s="87">
        <f t="shared" si="174"/>
        <v>0</v>
      </c>
      <c r="V323" s="84">
        <f t="shared" si="175"/>
        <v>0</v>
      </c>
      <c r="W323" s="85">
        <f t="shared" si="176"/>
        <v>0</v>
      </c>
      <c r="X323" s="86">
        <f t="shared" si="153"/>
        <v>0</v>
      </c>
      <c r="Y323" s="87">
        <f t="shared" si="177"/>
        <v>0</v>
      </c>
      <c r="Z323" s="101">
        <f t="shared" si="178"/>
        <v>0</v>
      </c>
      <c r="AA323" s="85">
        <f t="shared" si="179"/>
        <v>0</v>
      </c>
      <c r="AB323" s="86">
        <f t="shared" si="154"/>
        <v>0</v>
      </c>
      <c r="AC323" s="87">
        <f t="shared" si="180"/>
        <v>0</v>
      </c>
      <c r="AD323" s="132">
        <f t="shared" si="183"/>
        <v>0</v>
      </c>
      <c r="AE323" s="132">
        <f t="shared" si="155"/>
        <v>0</v>
      </c>
      <c r="AF323" s="132">
        <f t="shared" si="181"/>
        <v>0</v>
      </c>
      <c r="AG323" s="133">
        <f t="shared" si="156"/>
        <v>0</v>
      </c>
      <c r="AH323" s="124">
        <f t="shared" si="182"/>
        <v>0</v>
      </c>
      <c r="AI323" s="125">
        <f t="shared" si="157"/>
        <v>0</v>
      </c>
      <c r="AJ323" s="125">
        <v>0</v>
      </c>
      <c r="AK323" s="126">
        <f t="shared" si="158"/>
        <v>0</v>
      </c>
      <c r="AL323" s="22">
        <f t="shared" si="159"/>
        <v>108382.78607550509</v>
      </c>
      <c r="AM323" s="22">
        <f t="shared" si="159"/>
        <v>1672.7726806377061</v>
      </c>
      <c r="AN323" s="22">
        <f t="shared" si="159"/>
        <v>281.0197376470237</v>
      </c>
      <c r="AO323" s="23">
        <f t="shared" si="147"/>
        <v>1953.7924182847639</v>
      </c>
    </row>
    <row r="324" spans="1:41" x14ac:dyDescent="0.25">
      <c r="A324" s="7">
        <v>302</v>
      </c>
      <c r="B324" s="56">
        <f t="shared" si="160"/>
        <v>44410.320038016645</v>
      </c>
      <c r="C324" s="57">
        <f t="shared" si="161"/>
        <v>730.21567350040391</v>
      </c>
      <c r="D324" s="57">
        <f t="shared" si="162"/>
        <v>46.260750039600673</v>
      </c>
      <c r="E324" s="58">
        <f t="shared" si="148"/>
        <v>776.47642354000459</v>
      </c>
      <c r="F324" s="56">
        <f t="shared" si="163"/>
        <v>62299.693356862452</v>
      </c>
      <c r="G324" s="57">
        <f t="shared" si="164"/>
        <v>946.80712932436825</v>
      </c>
      <c r="H324" s="57">
        <f t="shared" si="165"/>
        <v>230.50886542039109</v>
      </c>
      <c r="I324" s="58">
        <f t="shared" si="149"/>
        <v>1177.3159947447593</v>
      </c>
      <c r="J324" s="56">
        <f t="shared" si="166"/>
        <v>0</v>
      </c>
      <c r="K324" s="57">
        <f t="shared" si="167"/>
        <v>0</v>
      </c>
      <c r="L324" s="57">
        <f t="shared" si="168"/>
        <v>0</v>
      </c>
      <c r="M324" s="58">
        <f t="shared" si="150"/>
        <v>0</v>
      </c>
      <c r="N324" s="56">
        <f t="shared" si="169"/>
        <v>0</v>
      </c>
      <c r="O324" s="57">
        <f t="shared" si="170"/>
        <v>0</v>
      </c>
      <c r="P324" s="57">
        <f t="shared" si="171"/>
        <v>0</v>
      </c>
      <c r="Q324" s="58">
        <f t="shared" si="151"/>
        <v>0</v>
      </c>
      <c r="R324" s="84">
        <f t="shared" si="172"/>
        <v>-1.1737967268394152E-8</v>
      </c>
      <c r="S324" s="85">
        <f t="shared" si="173"/>
        <v>0</v>
      </c>
      <c r="T324" s="86">
        <f t="shared" si="152"/>
        <v>-3.413792147224633E-11</v>
      </c>
      <c r="U324" s="87">
        <f t="shared" si="174"/>
        <v>0</v>
      </c>
      <c r="V324" s="84">
        <f t="shared" si="175"/>
        <v>0</v>
      </c>
      <c r="W324" s="85">
        <f t="shared" si="176"/>
        <v>0</v>
      </c>
      <c r="X324" s="86">
        <f t="shared" si="153"/>
        <v>0</v>
      </c>
      <c r="Y324" s="87">
        <f t="shared" si="177"/>
        <v>0</v>
      </c>
      <c r="Z324" s="101">
        <f t="shared" si="178"/>
        <v>0</v>
      </c>
      <c r="AA324" s="85">
        <f t="shared" si="179"/>
        <v>0</v>
      </c>
      <c r="AB324" s="86">
        <f t="shared" si="154"/>
        <v>0</v>
      </c>
      <c r="AC324" s="87">
        <f t="shared" si="180"/>
        <v>0</v>
      </c>
      <c r="AD324" s="132">
        <f t="shared" si="183"/>
        <v>0</v>
      </c>
      <c r="AE324" s="132">
        <f t="shared" si="155"/>
        <v>0</v>
      </c>
      <c r="AF324" s="132">
        <f t="shared" si="181"/>
        <v>0</v>
      </c>
      <c r="AG324" s="133">
        <f t="shared" si="156"/>
        <v>0</v>
      </c>
      <c r="AH324" s="124">
        <f t="shared" si="182"/>
        <v>0</v>
      </c>
      <c r="AI324" s="125">
        <f t="shared" si="157"/>
        <v>0</v>
      </c>
      <c r="AJ324" s="125">
        <v>0</v>
      </c>
      <c r="AK324" s="126">
        <f t="shared" si="158"/>
        <v>0</v>
      </c>
      <c r="AL324" s="22">
        <f t="shared" si="159"/>
        <v>106710.01339486735</v>
      </c>
      <c r="AM324" s="22">
        <f t="shared" si="159"/>
        <v>1677.022802824772</v>
      </c>
      <c r="AN324" s="22">
        <f t="shared" si="159"/>
        <v>276.76961545995761</v>
      </c>
      <c r="AO324" s="23">
        <f t="shared" si="147"/>
        <v>1953.7924182847639</v>
      </c>
    </row>
    <row r="325" spans="1:41" x14ac:dyDescent="0.25">
      <c r="A325" s="7">
        <v>303</v>
      </c>
      <c r="B325" s="56">
        <f t="shared" si="160"/>
        <v>43680.104364516243</v>
      </c>
      <c r="C325" s="57">
        <f t="shared" si="161"/>
        <v>730.97631482696681</v>
      </c>
      <c r="D325" s="57">
        <f t="shared" si="162"/>
        <v>45.500108713037754</v>
      </c>
      <c r="E325" s="58">
        <f t="shared" si="148"/>
        <v>776.47642354000459</v>
      </c>
      <c r="F325" s="56">
        <f t="shared" si="163"/>
        <v>61352.886227538082</v>
      </c>
      <c r="G325" s="57">
        <f t="shared" si="164"/>
        <v>950.31031570286837</v>
      </c>
      <c r="H325" s="57">
        <f t="shared" si="165"/>
        <v>227.00567904189091</v>
      </c>
      <c r="I325" s="58">
        <f t="shared" si="149"/>
        <v>1177.3159947447593</v>
      </c>
      <c r="J325" s="56">
        <f t="shared" si="166"/>
        <v>0</v>
      </c>
      <c r="K325" s="57">
        <f t="shared" si="167"/>
        <v>0</v>
      </c>
      <c r="L325" s="57">
        <f t="shared" si="168"/>
        <v>0</v>
      </c>
      <c r="M325" s="58">
        <f t="shared" si="150"/>
        <v>0</v>
      </c>
      <c r="N325" s="56">
        <f t="shared" si="169"/>
        <v>0</v>
      </c>
      <c r="O325" s="57">
        <f t="shared" si="170"/>
        <v>0</v>
      </c>
      <c r="P325" s="57">
        <f t="shared" si="171"/>
        <v>0</v>
      </c>
      <c r="Q325" s="58">
        <f t="shared" si="151"/>
        <v>0</v>
      </c>
      <c r="R325" s="84">
        <f t="shared" si="172"/>
        <v>-1.1757530547174809E-8</v>
      </c>
      <c r="S325" s="85">
        <f t="shared" si="173"/>
        <v>0</v>
      </c>
      <c r="T325" s="86">
        <f t="shared" si="152"/>
        <v>-3.4194818008033406E-11</v>
      </c>
      <c r="U325" s="87">
        <f t="shared" si="174"/>
        <v>0</v>
      </c>
      <c r="V325" s="84">
        <f t="shared" si="175"/>
        <v>0</v>
      </c>
      <c r="W325" s="85">
        <f t="shared" si="176"/>
        <v>0</v>
      </c>
      <c r="X325" s="86">
        <f t="shared" si="153"/>
        <v>0</v>
      </c>
      <c r="Y325" s="87">
        <f t="shared" si="177"/>
        <v>0</v>
      </c>
      <c r="Z325" s="101">
        <f t="shared" si="178"/>
        <v>0</v>
      </c>
      <c r="AA325" s="85">
        <f t="shared" si="179"/>
        <v>0</v>
      </c>
      <c r="AB325" s="86">
        <f t="shared" si="154"/>
        <v>0</v>
      </c>
      <c r="AC325" s="87">
        <f t="shared" si="180"/>
        <v>0</v>
      </c>
      <c r="AD325" s="132">
        <f t="shared" si="183"/>
        <v>0</v>
      </c>
      <c r="AE325" s="132">
        <f t="shared" si="155"/>
        <v>0</v>
      </c>
      <c r="AF325" s="132">
        <f t="shared" si="181"/>
        <v>0</v>
      </c>
      <c r="AG325" s="133">
        <f t="shared" si="156"/>
        <v>0</v>
      </c>
      <c r="AH325" s="124">
        <f t="shared" si="182"/>
        <v>0</v>
      </c>
      <c r="AI325" s="125">
        <f t="shared" si="157"/>
        <v>0</v>
      </c>
      <c r="AJ325" s="125">
        <v>0</v>
      </c>
      <c r="AK325" s="126">
        <f t="shared" si="158"/>
        <v>0</v>
      </c>
      <c r="AL325" s="22">
        <f t="shared" si="159"/>
        <v>105032.99059204257</v>
      </c>
      <c r="AM325" s="22">
        <f t="shared" si="159"/>
        <v>1681.2866305298353</v>
      </c>
      <c r="AN325" s="22">
        <f t="shared" si="159"/>
        <v>272.50578775489447</v>
      </c>
      <c r="AO325" s="23">
        <f t="shared" si="147"/>
        <v>1953.7924182847639</v>
      </c>
    </row>
    <row r="326" spans="1:41" x14ac:dyDescent="0.25">
      <c r="A326" s="7">
        <v>304</v>
      </c>
      <c r="B326" s="56">
        <f t="shared" si="160"/>
        <v>42949.128049689272</v>
      </c>
      <c r="C326" s="57">
        <f t="shared" si="161"/>
        <v>731.73774848824496</v>
      </c>
      <c r="D326" s="57">
        <f t="shared" si="162"/>
        <v>44.738675051759657</v>
      </c>
      <c r="E326" s="58">
        <f t="shared" si="148"/>
        <v>776.47642354000459</v>
      </c>
      <c r="F326" s="56">
        <f t="shared" si="163"/>
        <v>60402.575911835214</v>
      </c>
      <c r="G326" s="57">
        <f t="shared" si="164"/>
        <v>953.82646387096906</v>
      </c>
      <c r="H326" s="57">
        <f t="shared" si="165"/>
        <v>223.4895308737903</v>
      </c>
      <c r="I326" s="58">
        <f t="shared" si="149"/>
        <v>1177.3159947447593</v>
      </c>
      <c r="J326" s="56">
        <f t="shared" si="166"/>
        <v>0</v>
      </c>
      <c r="K326" s="57">
        <f t="shared" si="167"/>
        <v>0</v>
      </c>
      <c r="L326" s="57">
        <f t="shared" si="168"/>
        <v>0</v>
      </c>
      <c r="M326" s="58">
        <f t="shared" si="150"/>
        <v>0</v>
      </c>
      <c r="N326" s="56">
        <f t="shared" si="169"/>
        <v>0</v>
      </c>
      <c r="O326" s="57">
        <f t="shared" si="170"/>
        <v>0</v>
      </c>
      <c r="P326" s="57">
        <f t="shared" si="171"/>
        <v>0</v>
      </c>
      <c r="Q326" s="58">
        <f t="shared" si="151"/>
        <v>0</v>
      </c>
      <c r="R326" s="84">
        <f t="shared" si="172"/>
        <v>-1.1777126431420101E-8</v>
      </c>
      <c r="S326" s="85">
        <f t="shared" si="173"/>
        <v>0</v>
      </c>
      <c r="T326" s="86">
        <f t="shared" si="152"/>
        <v>-3.4251809371380128E-11</v>
      </c>
      <c r="U326" s="87">
        <f t="shared" si="174"/>
        <v>0</v>
      </c>
      <c r="V326" s="84">
        <f t="shared" si="175"/>
        <v>0</v>
      </c>
      <c r="W326" s="85">
        <f t="shared" si="176"/>
        <v>0</v>
      </c>
      <c r="X326" s="86">
        <f t="shared" si="153"/>
        <v>0</v>
      </c>
      <c r="Y326" s="87">
        <f t="shared" si="177"/>
        <v>0</v>
      </c>
      <c r="Z326" s="101">
        <f t="shared" si="178"/>
        <v>0</v>
      </c>
      <c r="AA326" s="85">
        <f t="shared" si="179"/>
        <v>0</v>
      </c>
      <c r="AB326" s="86">
        <f t="shared" si="154"/>
        <v>0</v>
      </c>
      <c r="AC326" s="87">
        <f t="shared" si="180"/>
        <v>0</v>
      </c>
      <c r="AD326" s="132">
        <f t="shared" si="183"/>
        <v>0</v>
      </c>
      <c r="AE326" s="132">
        <f t="shared" si="155"/>
        <v>0</v>
      </c>
      <c r="AF326" s="132">
        <f t="shared" si="181"/>
        <v>0</v>
      </c>
      <c r="AG326" s="133">
        <f t="shared" si="156"/>
        <v>0</v>
      </c>
      <c r="AH326" s="124">
        <f t="shared" si="182"/>
        <v>0</v>
      </c>
      <c r="AI326" s="125">
        <f t="shared" si="157"/>
        <v>0</v>
      </c>
      <c r="AJ326" s="125">
        <v>0</v>
      </c>
      <c r="AK326" s="126">
        <f t="shared" si="158"/>
        <v>0</v>
      </c>
      <c r="AL326" s="22">
        <f t="shared" si="159"/>
        <v>103351.70396151271</v>
      </c>
      <c r="AM326" s="22">
        <f t="shared" si="159"/>
        <v>1685.564212359214</v>
      </c>
      <c r="AN326" s="22">
        <f t="shared" si="159"/>
        <v>268.22820592551568</v>
      </c>
      <c r="AO326" s="23">
        <f t="shared" si="147"/>
        <v>1953.7924182847639</v>
      </c>
    </row>
    <row r="327" spans="1:41" x14ac:dyDescent="0.25">
      <c r="A327" s="7">
        <v>305</v>
      </c>
      <c r="B327" s="56">
        <f t="shared" si="160"/>
        <v>42217.390301201027</v>
      </c>
      <c r="C327" s="57">
        <f t="shared" si="161"/>
        <v>732.49997530958683</v>
      </c>
      <c r="D327" s="57">
        <f t="shared" si="162"/>
        <v>43.976448230417738</v>
      </c>
      <c r="E327" s="58">
        <f t="shared" si="148"/>
        <v>776.47642354000459</v>
      </c>
      <c r="F327" s="56">
        <f t="shared" si="163"/>
        <v>59448.749447964248</v>
      </c>
      <c r="G327" s="57">
        <f t="shared" si="164"/>
        <v>957.35562178729162</v>
      </c>
      <c r="H327" s="57">
        <f t="shared" si="165"/>
        <v>219.96037295746774</v>
      </c>
      <c r="I327" s="58">
        <f t="shared" si="149"/>
        <v>1177.3159947447593</v>
      </c>
      <c r="J327" s="56">
        <f t="shared" si="166"/>
        <v>0</v>
      </c>
      <c r="K327" s="57">
        <f t="shared" si="167"/>
        <v>0</v>
      </c>
      <c r="L327" s="57">
        <f t="shared" si="168"/>
        <v>0</v>
      </c>
      <c r="M327" s="58">
        <f t="shared" si="150"/>
        <v>0</v>
      </c>
      <c r="N327" s="56">
        <f t="shared" si="169"/>
        <v>0</v>
      </c>
      <c r="O327" s="57">
        <f t="shared" si="170"/>
        <v>0</v>
      </c>
      <c r="P327" s="57">
        <f t="shared" si="171"/>
        <v>0</v>
      </c>
      <c r="Q327" s="58">
        <f t="shared" si="151"/>
        <v>0</v>
      </c>
      <c r="R327" s="84">
        <f t="shared" si="172"/>
        <v>-1.1796754975472468E-8</v>
      </c>
      <c r="S327" s="85">
        <f t="shared" si="173"/>
        <v>0</v>
      </c>
      <c r="T327" s="86">
        <f t="shared" si="152"/>
        <v>-3.430889572033243E-11</v>
      </c>
      <c r="U327" s="87">
        <f t="shared" si="174"/>
        <v>0</v>
      </c>
      <c r="V327" s="84">
        <f t="shared" si="175"/>
        <v>0</v>
      </c>
      <c r="W327" s="85">
        <f t="shared" si="176"/>
        <v>0</v>
      </c>
      <c r="X327" s="86">
        <f t="shared" si="153"/>
        <v>0</v>
      </c>
      <c r="Y327" s="87">
        <f t="shared" si="177"/>
        <v>0</v>
      </c>
      <c r="Z327" s="101">
        <f t="shared" si="178"/>
        <v>0</v>
      </c>
      <c r="AA327" s="85">
        <f t="shared" si="179"/>
        <v>0</v>
      </c>
      <c r="AB327" s="86">
        <f t="shared" si="154"/>
        <v>0</v>
      </c>
      <c r="AC327" s="87">
        <f t="shared" si="180"/>
        <v>0</v>
      </c>
      <c r="AD327" s="132">
        <f t="shared" si="183"/>
        <v>0</v>
      </c>
      <c r="AE327" s="132">
        <f t="shared" si="155"/>
        <v>0</v>
      </c>
      <c r="AF327" s="132">
        <f t="shared" si="181"/>
        <v>0</v>
      </c>
      <c r="AG327" s="133">
        <f t="shared" si="156"/>
        <v>0</v>
      </c>
      <c r="AH327" s="124">
        <f t="shared" si="182"/>
        <v>0</v>
      </c>
      <c r="AI327" s="125">
        <f t="shared" si="157"/>
        <v>0</v>
      </c>
      <c r="AJ327" s="125">
        <v>0</v>
      </c>
      <c r="AK327" s="126">
        <f t="shared" si="158"/>
        <v>0</v>
      </c>
      <c r="AL327" s="22">
        <f t="shared" si="159"/>
        <v>101666.13974915347</v>
      </c>
      <c r="AM327" s="22">
        <f t="shared" si="159"/>
        <v>1689.8555970968785</v>
      </c>
      <c r="AN327" s="22">
        <f t="shared" si="159"/>
        <v>263.93682118785114</v>
      </c>
      <c r="AO327" s="23">
        <f t="shared" si="147"/>
        <v>1953.7924182847639</v>
      </c>
    </row>
    <row r="328" spans="1:41" x14ac:dyDescent="0.25">
      <c r="A328" s="7">
        <v>306</v>
      </c>
      <c r="B328" s="56">
        <f t="shared" si="160"/>
        <v>41484.890325891443</v>
      </c>
      <c r="C328" s="57">
        <f t="shared" si="161"/>
        <v>733.26299611720106</v>
      </c>
      <c r="D328" s="57">
        <f t="shared" si="162"/>
        <v>43.213427422803584</v>
      </c>
      <c r="E328" s="58">
        <f t="shared" si="148"/>
        <v>776.47642354000459</v>
      </c>
      <c r="F328" s="56">
        <f t="shared" si="163"/>
        <v>58491.393826176958</v>
      </c>
      <c r="G328" s="57">
        <f t="shared" si="164"/>
        <v>960.89783758790463</v>
      </c>
      <c r="H328" s="57">
        <f t="shared" si="165"/>
        <v>216.41815715685476</v>
      </c>
      <c r="I328" s="58">
        <f t="shared" si="149"/>
        <v>1177.3159947447593</v>
      </c>
      <c r="J328" s="56">
        <f t="shared" si="166"/>
        <v>0</v>
      </c>
      <c r="K328" s="57">
        <f t="shared" si="167"/>
        <v>0</v>
      </c>
      <c r="L328" s="57">
        <f t="shared" si="168"/>
        <v>0</v>
      </c>
      <c r="M328" s="58">
        <f t="shared" si="150"/>
        <v>0</v>
      </c>
      <c r="N328" s="56">
        <f t="shared" si="169"/>
        <v>0</v>
      </c>
      <c r="O328" s="57">
        <f t="shared" si="170"/>
        <v>0</v>
      </c>
      <c r="P328" s="57">
        <f t="shared" si="171"/>
        <v>0</v>
      </c>
      <c r="Q328" s="58">
        <f t="shared" si="151"/>
        <v>0</v>
      </c>
      <c r="R328" s="84">
        <f t="shared" si="172"/>
        <v>-1.1816416233764922E-8</v>
      </c>
      <c r="S328" s="85">
        <f t="shared" si="173"/>
        <v>0</v>
      </c>
      <c r="T328" s="86">
        <f t="shared" si="152"/>
        <v>-3.4366077213199648E-11</v>
      </c>
      <c r="U328" s="87">
        <f t="shared" si="174"/>
        <v>0</v>
      </c>
      <c r="V328" s="84">
        <f t="shared" si="175"/>
        <v>0</v>
      </c>
      <c r="W328" s="85">
        <f t="shared" si="176"/>
        <v>0</v>
      </c>
      <c r="X328" s="86">
        <f t="shared" si="153"/>
        <v>0</v>
      </c>
      <c r="Y328" s="87">
        <f t="shared" si="177"/>
        <v>0</v>
      </c>
      <c r="Z328" s="101">
        <f t="shared" si="178"/>
        <v>0</v>
      </c>
      <c r="AA328" s="85">
        <f t="shared" si="179"/>
        <v>0</v>
      </c>
      <c r="AB328" s="86">
        <f t="shared" si="154"/>
        <v>0</v>
      </c>
      <c r="AC328" s="87">
        <f t="shared" si="180"/>
        <v>0</v>
      </c>
      <c r="AD328" s="132">
        <f t="shared" si="183"/>
        <v>0</v>
      </c>
      <c r="AE328" s="132">
        <f t="shared" si="155"/>
        <v>0</v>
      </c>
      <c r="AF328" s="132">
        <f t="shared" si="181"/>
        <v>0</v>
      </c>
      <c r="AG328" s="133">
        <f t="shared" si="156"/>
        <v>0</v>
      </c>
      <c r="AH328" s="124">
        <f t="shared" si="182"/>
        <v>0</v>
      </c>
      <c r="AI328" s="125">
        <f t="shared" si="157"/>
        <v>0</v>
      </c>
      <c r="AJ328" s="125">
        <v>0</v>
      </c>
      <c r="AK328" s="126">
        <f t="shared" si="158"/>
        <v>0</v>
      </c>
      <c r="AL328" s="22">
        <f t="shared" si="159"/>
        <v>99976.284152056585</v>
      </c>
      <c r="AM328" s="22">
        <f t="shared" si="159"/>
        <v>1694.1608337051057</v>
      </c>
      <c r="AN328" s="22">
        <f t="shared" si="159"/>
        <v>259.63158457962396</v>
      </c>
      <c r="AO328" s="23">
        <f t="shared" si="147"/>
        <v>1953.7924182847639</v>
      </c>
    </row>
    <row r="329" spans="1:41" x14ac:dyDescent="0.25">
      <c r="A329" s="7">
        <v>307</v>
      </c>
      <c r="B329" s="56">
        <f t="shared" si="160"/>
        <v>40751.627329774245</v>
      </c>
      <c r="C329" s="57">
        <f t="shared" si="161"/>
        <v>734.02681173815643</v>
      </c>
      <c r="D329" s="57">
        <f t="shared" si="162"/>
        <v>42.449611801848171</v>
      </c>
      <c r="E329" s="58">
        <f t="shared" si="148"/>
        <v>776.47642354000459</v>
      </c>
      <c r="F329" s="56">
        <f t="shared" si="163"/>
        <v>57530.495988589057</v>
      </c>
      <c r="G329" s="57">
        <f t="shared" si="164"/>
        <v>964.45315958697984</v>
      </c>
      <c r="H329" s="57">
        <f t="shared" si="165"/>
        <v>212.86283515777953</v>
      </c>
      <c r="I329" s="58">
        <f t="shared" si="149"/>
        <v>1177.3159947447593</v>
      </c>
      <c r="J329" s="56">
        <f t="shared" si="166"/>
        <v>0</v>
      </c>
      <c r="K329" s="57">
        <f t="shared" si="167"/>
        <v>0</v>
      </c>
      <c r="L329" s="57">
        <f t="shared" si="168"/>
        <v>0</v>
      </c>
      <c r="M329" s="58">
        <f t="shared" si="150"/>
        <v>0</v>
      </c>
      <c r="N329" s="56">
        <f t="shared" si="169"/>
        <v>0</v>
      </c>
      <c r="O329" s="57">
        <f t="shared" si="170"/>
        <v>0</v>
      </c>
      <c r="P329" s="57">
        <f t="shared" si="171"/>
        <v>0</v>
      </c>
      <c r="Q329" s="58">
        <f t="shared" si="151"/>
        <v>0</v>
      </c>
      <c r="R329" s="84">
        <f t="shared" si="172"/>
        <v>-1.1836110260821197E-8</v>
      </c>
      <c r="S329" s="85">
        <f t="shared" si="173"/>
        <v>0</v>
      </c>
      <c r="T329" s="86">
        <f t="shared" si="152"/>
        <v>-3.4423354008554986E-11</v>
      </c>
      <c r="U329" s="87">
        <f t="shared" si="174"/>
        <v>0</v>
      </c>
      <c r="V329" s="84">
        <f t="shared" si="175"/>
        <v>0</v>
      </c>
      <c r="W329" s="85">
        <f t="shared" si="176"/>
        <v>0</v>
      </c>
      <c r="X329" s="86">
        <f t="shared" si="153"/>
        <v>0</v>
      </c>
      <c r="Y329" s="87">
        <f t="shared" si="177"/>
        <v>0</v>
      </c>
      <c r="Z329" s="101">
        <f t="shared" si="178"/>
        <v>0</v>
      </c>
      <c r="AA329" s="85">
        <f t="shared" si="179"/>
        <v>0</v>
      </c>
      <c r="AB329" s="86">
        <f t="shared" si="154"/>
        <v>0</v>
      </c>
      <c r="AC329" s="87">
        <f t="shared" si="180"/>
        <v>0</v>
      </c>
      <c r="AD329" s="132">
        <f t="shared" si="183"/>
        <v>0</v>
      </c>
      <c r="AE329" s="132">
        <f t="shared" si="155"/>
        <v>0</v>
      </c>
      <c r="AF329" s="132">
        <f t="shared" si="181"/>
        <v>0</v>
      </c>
      <c r="AG329" s="133">
        <f t="shared" si="156"/>
        <v>0</v>
      </c>
      <c r="AH329" s="124">
        <f t="shared" si="182"/>
        <v>0</v>
      </c>
      <c r="AI329" s="125">
        <f t="shared" si="157"/>
        <v>0</v>
      </c>
      <c r="AJ329" s="125">
        <v>0</v>
      </c>
      <c r="AK329" s="126">
        <f t="shared" si="158"/>
        <v>0</v>
      </c>
      <c r="AL329" s="22">
        <f t="shared" si="159"/>
        <v>98282.123318351471</v>
      </c>
      <c r="AM329" s="22">
        <f t="shared" si="159"/>
        <v>1698.4799713251364</v>
      </c>
      <c r="AN329" s="22">
        <f t="shared" si="159"/>
        <v>255.31244695959327</v>
      </c>
      <c r="AO329" s="23">
        <f t="shared" si="147"/>
        <v>1953.7924182847639</v>
      </c>
    </row>
    <row r="330" spans="1:41" x14ac:dyDescent="0.25">
      <c r="A330" s="7">
        <v>308</v>
      </c>
      <c r="B330" s="56">
        <f t="shared" si="160"/>
        <v>40017.600518036088</v>
      </c>
      <c r="C330" s="57">
        <f t="shared" si="161"/>
        <v>734.7914230003837</v>
      </c>
      <c r="D330" s="57">
        <f t="shared" si="162"/>
        <v>41.685000539620923</v>
      </c>
      <c r="E330" s="58">
        <f t="shared" si="148"/>
        <v>776.47642354000459</v>
      </c>
      <c r="F330" s="56">
        <f t="shared" si="163"/>
        <v>56566.042829002079</v>
      </c>
      <c r="G330" s="57">
        <f t="shared" si="164"/>
        <v>968.02163627745165</v>
      </c>
      <c r="H330" s="57">
        <f t="shared" si="165"/>
        <v>209.29435846730769</v>
      </c>
      <c r="I330" s="58">
        <f t="shared" si="149"/>
        <v>1177.3159947447593</v>
      </c>
      <c r="J330" s="56">
        <f t="shared" si="166"/>
        <v>0</v>
      </c>
      <c r="K330" s="57">
        <f t="shared" si="167"/>
        <v>0</v>
      </c>
      <c r="L330" s="57">
        <f t="shared" si="168"/>
        <v>0</v>
      </c>
      <c r="M330" s="58">
        <f t="shared" si="150"/>
        <v>0</v>
      </c>
      <c r="N330" s="56">
        <f t="shared" si="169"/>
        <v>0</v>
      </c>
      <c r="O330" s="57">
        <f t="shared" si="170"/>
        <v>0</v>
      </c>
      <c r="P330" s="57">
        <f t="shared" si="171"/>
        <v>0</v>
      </c>
      <c r="Q330" s="58">
        <f t="shared" si="151"/>
        <v>0</v>
      </c>
      <c r="R330" s="84">
        <f t="shared" si="172"/>
        <v>-1.18558371112559E-8</v>
      </c>
      <c r="S330" s="85">
        <f t="shared" si="173"/>
        <v>0</v>
      </c>
      <c r="T330" s="86">
        <f t="shared" si="152"/>
        <v>-3.4480726265235908E-11</v>
      </c>
      <c r="U330" s="87">
        <f t="shared" si="174"/>
        <v>0</v>
      </c>
      <c r="V330" s="84">
        <f t="shared" si="175"/>
        <v>0</v>
      </c>
      <c r="W330" s="85">
        <f t="shared" si="176"/>
        <v>0</v>
      </c>
      <c r="X330" s="86">
        <f t="shared" si="153"/>
        <v>0</v>
      </c>
      <c r="Y330" s="87">
        <f t="shared" si="177"/>
        <v>0</v>
      </c>
      <c r="Z330" s="101">
        <f t="shared" si="178"/>
        <v>0</v>
      </c>
      <c r="AA330" s="85">
        <f t="shared" si="179"/>
        <v>0</v>
      </c>
      <c r="AB330" s="86">
        <f t="shared" si="154"/>
        <v>0</v>
      </c>
      <c r="AC330" s="87">
        <f t="shared" si="180"/>
        <v>0</v>
      </c>
      <c r="AD330" s="132">
        <f t="shared" si="183"/>
        <v>0</v>
      </c>
      <c r="AE330" s="132">
        <f t="shared" si="155"/>
        <v>0</v>
      </c>
      <c r="AF330" s="132">
        <f t="shared" si="181"/>
        <v>0</v>
      </c>
      <c r="AG330" s="133">
        <f t="shared" si="156"/>
        <v>0</v>
      </c>
      <c r="AH330" s="124">
        <f t="shared" si="182"/>
        <v>0</v>
      </c>
      <c r="AI330" s="125">
        <f t="shared" si="157"/>
        <v>0</v>
      </c>
      <c r="AJ330" s="125">
        <v>0</v>
      </c>
      <c r="AK330" s="126">
        <f t="shared" si="158"/>
        <v>0</v>
      </c>
      <c r="AL330" s="22">
        <f t="shared" si="159"/>
        <v>96583.6433470263</v>
      </c>
      <c r="AM330" s="22">
        <f t="shared" si="159"/>
        <v>1702.8130592778352</v>
      </c>
      <c r="AN330" s="22">
        <f t="shared" si="159"/>
        <v>250.97935900689413</v>
      </c>
      <c r="AO330" s="23">
        <f t="shared" si="147"/>
        <v>1953.7924182847639</v>
      </c>
    </row>
    <row r="331" spans="1:41" x14ac:dyDescent="0.25">
      <c r="A331" s="7">
        <v>309</v>
      </c>
      <c r="B331" s="56">
        <f t="shared" si="160"/>
        <v>39282.809095035707</v>
      </c>
      <c r="C331" s="57">
        <f t="shared" si="161"/>
        <v>735.55683073267573</v>
      </c>
      <c r="D331" s="57">
        <f t="shared" si="162"/>
        <v>40.919592807328861</v>
      </c>
      <c r="E331" s="58">
        <f t="shared" si="148"/>
        <v>776.47642354000459</v>
      </c>
      <c r="F331" s="56">
        <f t="shared" si="163"/>
        <v>55598.021192724627</v>
      </c>
      <c r="G331" s="57">
        <f t="shared" si="164"/>
        <v>971.60331633167823</v>
      </c>
      <c r="H331" s="57">
        <f t="shared" si="165"/>
        <v>205.71267841308114</v>
      </c>
      <c r="I331" s="58">
        <f t="shared" si="149"/>
        <v>1177.3159947447593</v>
      </c>
      <c r="J331" s="56">
        <f t="shared" si="166"/>
        <v>0</v>
      </c>
      <c r="K331" s="57">
        <f t="shared" si="167"/>
        <v>0</v>
      </c>
      <c r="L331" s="57">
        <f t="shared" si="168"/>
        <v>0</v>
      </c>
      <c r="M331" s="58">
        <f t="shared" si="150"/>
        <v>0</v>
      </c>
      <c r="N331" s="56">
        <f t="shared" si="169"/>
        <v>0</v>
      </c>
      <c r="O331" s="57">
        <f t="shared" si="170"/>
        <v>0</v>
      </c>
      <c r="P331" s="57">
        <f t="shared" si="171"/>
        <v>0</v>
      </c>
      <c r="Q331" s="58">
        <f t="shared" si="151"/>
        <v>0</v>
      </c>
      <c r="R331" s="84">
        <f t="shared" si="172"/>
        <v>-1.1875596839774659E-8</v>
      </c>
      <c r="S331" s="85">
        <f t="shared" si="173"/>
        <v>0</v>
      </c>
      <c r="T331" s="86">
        <f t="shared" si="152"/>
        <v>-3.4538194142344635E-11</v>
      </c>
      <c r="U331" s="87">
        <f t="shared" si="174"/>
        <v>0</v>
      </c>
      <c r="V331" s="84">
        <f t="shared" si="175"/>
        <v>0</v>
      </c>
      <c r="W331" s="85">
        <f t="shared" si="176"/>
        <v>0</v>
      </c>
      <c r="X331" s="86">
        <f t="shared" si="153"/>
        <v>0</v>
      </c>
      <c r="Y331" s="87">
        <f t="shared" si="177"/>
        <v>0</v>
      </c>
      <c r="Z331" s="101">
        <f t="shared" si="178"/>
        <v>0</v>
      </c>
      <c r="AA331" s="85">
        <f t="shared" si="179"/>
        <v>0</v>
      </c>
      <c r="AB331" s="86">
        <f t="shared" si="154"/>
        <v>0</v>
      </c>
      <c r="AC331" s="87">
        <f t="shared" si="180"/>
        <v>0</v>
      </c>
      <c r="AD331" s="132">
        <f t="shared" si="183"/>
        <v>0</v>
      </c>
      <c r="AE331" s="132">
        <f t="shared" si="155"/>
        <v>0</v>
      </c>
      <c r="AF331" s="132">
        <f t="shared" si="181"/>
        <v>0</v>
      </c>
      <c r="AG331" s="133">
        <f t="shared" si="156"/>
        <v>0</v>
      </c>
      <c r="AH331" s="124">
        <f t="shared" si="182"/>
        <v>0</v>
      </c>
      <c r="AI331" s="125">
        <f t="shared" si="157"/>
        <v>0</v>
      </c>
      <c r="AJ331" s="125">
        <v>0</v>
      </c>
      <c r="AK331" s="126">
        <f t="shared" si="158"/>
        <v>0</v>
      </c>
      <c r="AL331" s="22">
        <f t="shared" si="159"/>
        <v>94880.830287748453</v>
      </c>
      <c r="AM331" s="22">
        <f t="shared" si="159"/>
        <v>1707.1601470643541</v>
      </c>
      <c r="AN331" s="22">
        <f t="shared" si="159"/>
        <v>246.63227122037546</v>
      </c>
      <c r="AO331" s="23">
        <f t="shared" si="147"/>
        <v>1953.7924182847639</v>
      </c>
    </row>
    <row r="332" spans="1:41" x14ac:dyDescent="0.25">
      <c r="A332" s="7">
        <v>310</v>
      </c>
      <c r="B332" s="56">
        <f t="shared" si="160"/>
        <v>38547.252264303032</v>
      </c>
      <c r="C332" s="57">
        <f t="shared" si="161"/>
        <v>736.32303576468894</v>
      </c>
      <c r="D332" s="57">
        <f t="shared" si="162"/>
        <v>40.153387775315657</v>
      </c>
      <c r="E332" s="58">
        <f t="shared" si="148"/>
        <v>776.47642354000459</v>
      </c>
      <c r="F332" s="56">
        <f t="shared" si="163"/>
        <v>54626.417876392952</v>
      </c>
      <c r="G332" s="57">
        <f t="shared" si="164"/>
        <v>975.19824860210542</v>
      </c>
      <c r="H332" s="57">
        <f t="shared" si="165"/>
        <v>202.11774614265394</v>
      </c>
      <c r="I332" s="58">
        <f t="shared" si="149"/>
        <v>1177.3159947447593</v>
      </c>
      <c r="J332" s="56">
        <f t="shared" si="166"/>
        <v>0</v>
      </c>
      <c r="K332" s="57">
        <f t="shared" si="167"/>
        <v>0</v>
      </c>
      <c r="L332" s="57">
        <f t="shared" si="168"/>
        <v>0</v>
      </c>
      <c r="M332" s="58">
        <f t="shared" si="150"/>
        <v>0</v>
      </c>
      <c r="N332" s="56">
        <f t="shared" si="169"/>
        <v>0</v>
      </c>
      <c r="O332" s="57">
        <f t="shared" si="170"/>
        <v>0</v>
      </c>
      <c r="P332" s="57">
        <f t="shared" si="171"/>
        <v>0</v>
      </c>
      <c r="Q332" s="58">
        <f t="shared" si="151"/>
        <v>0</v>
      </c>
      <c r="R332" s="84">
        <f t="shared" si="172"/>
        <v>-1.1895389501174284E-8</v>
      </c>
      <c r="S332" s="85">
        <f t="shared" si="173"/>
        <v>0</v>
      </c>
      <c r="T332" s="86">
        <f t="shared" si="152"/>
        <v>-3.4595757799248548E-11</v>
      </c>
      <c r="U332" s="87">
        <f t="shared" si="174"/>
        <v>0</v>
      </c>
      <c r="V332" s="84">
        <f t="shared" si="175"/>
        <v>0</v>
      </c>
      <c r="W332" s="85">
        <f t="shared" si="176"/>
        <v>0</v>
      </c>
      <c r="X332" s="86">
        <f t="shared" si="153"/>
        <v>0</v>
      </c>
      <c r="Y332" s="87">
        <f t="shared" si="177"/>
        <v>0</v>
      </c>
      <c r="Z332" s="101">
        <f t="shared" si="178"/>
        <v>0</v>
      </c>
      <c r="AA332" s="85">
        <f t="shared" si="179"/>
        <v>0</v>
      </c>
      <c r="AB332" s="86">
        <f t="shared" si="154"/>
        <v>0</v>
      </c>
      <c r="AC332" s="87">
        <f t="shared" si="180"/>
        <v>0</v>
      </c>
      <c r="AD332" s="132">
        <f t="shared" si="183"/>
        <v>0</v>
      </c>
      <c r="AE332" s="132">
        <f t="shared" si="155"/>
        <v>0</v>
      </c>
      <c r="AF332" s="132">
        <f t="shared" si="181"/>
        <v>0</v>
      </c>
      <c r="AG332" s="133">
        <f t="shared" si="156"/>
        <v>0</v>
      </c>
      <c r="AH332" s="124">
        <f t="shared" si="182"/>
        <v>0</v>
      </c>
      <c r="AI332" s="125">
        <f t="shared" si="157"/>
        <v>0</v>
      </c>
      <c r="AJ332" s="125">
        <v>0</v>
      </c>
      <c r="AK332" s="126">
        <f t="shared" si="158"/>
        <v>0</v>
      </c>
      <c r="AL332" s="22">
        <f t="shared" si="159"/>
        <v>93173.670140684102</v>
      </c>
      <c r="AM332" s="22">
        <f t="shared" si="159"/>
        <v>1711.5212843667944</v>
      </c>
      <c r="AN332" s="22">
        <f t="shared" si="159"/>
        <v>242.271133917935</v>
      </c>
      <c r="AO332" s="23">
        <f t="shared" si="147"/>
        <v>1953.7924182847639</v>
      </c>
    </row>
    <row r="333" spans="1:41" x14ac:dyDescent="0.25">
      <c r="A333" s="7">
        <v>311</v>
      </c>
      <c r="B333" s="56">
        <f t="shared" si="160"/>
        <v>37810.929228538342</v>
      </c>
      <c r="C333" s="57">
        <f t="shared" si="161"/>
        <v>737.09003892694386</v>
      </c>
      <c r="D333" s="57">
        <f t="shared" si="162"/>
        <v>39.38638461306077</v>
      </c>
      <c r="E333" s="58">
        <f t="shared" si="148"/>
        <v>776.47642354000459</v>
      </c>
      <c r="F333" s="56">
        <f t="shared" si="163"/>
        <v>53651.219627790844</v>
      </c>
      <c r="G333" s="57">
        <f t="shared" si="164"/>
        <v>978.80648212193319</v>
      </c>
      <c r="H333" s="57">
        <f t="shared" si="165"/>
        <v>198.50951262282612</v>
      </c>
      <c r="I333" s="58">
        <f t="shared" si="149"/>
        <v>1177.3159947447593</v>
      </c>
      <c r="J333" s="56">
        <f t="shared" si="166"/>
        <v>0</v>
      </c>
      <c r="K333" s="57">
        <f t="shared" si="167"/>
        <v>0</v>
      </c>
      <c r="L333" s="57">
        <f t="shared" si="168"/>
        <v>0</v>
      </c>
      <c r="M333" s="58">
        <f t="shared" si="150"/>
        <v>0</v>
      </c>
      <c r="N333" s="56">
        <f t="shared" si="169"/>
        <v>0</v>
      </c>
      <c r="O333" s="57">
        <f t="shared" si="170"/>
        <v>0</v>
      </c>
      <c r="P333" s="57">
        <f t="shared" si="171"/>
        <v>0</v>
      </c>
      <c r="Q333" s="58">
        <f t="shared" si="151"/>
        <v>0</v>
      </c>
      <c r="R333" s="84">
        <f t="shared" si="172"/>
        <v>-1.1915215150342909E-8</v>
      </c>
      <c r="S333" s="85">
        <f t="shared" si="173"/>
        <v>0</v>
      </c>
      <c r="T333" s="86">
        <f t="shared" si="152"/>
        <v>-3.4653417395580626E-11</v>
      </c>
      <c r="U333" s="87">
        <f t="shared" si="174"/>
        <v>0</v>
      </c>
      <c r="V333" s="84">
        <f t="shared" si="175"/>
        <v>0</v>
      </c>
      <c r="W333" s="85">
        <f t="shared" si="176"/>
        <v>0</v>
      </c>
      <c r="X333" s="86">
        <f t="shared" si="153"/>
        <v>0</v>
      </c>
      <c r="Y333" s="87">
        <f t="shared" si="177"/>
        <v>0</v>
      </c>
      <c r="Z333" s="101">
        <f t="shared" si="178"/>
        <v>0</v>
      </c>
      <c r="AA333" s="85">
        <f t="shared" si="179"/>
        <v>0</v>
      </c>
      <c r="AB333" s="86">
        <f t="shared" si="154"/>
        <v>0</v>
      </c>
      <c r="AC333" s="87">
        <f t="shared" si="180"/>
        <v>0</v>
      </c>
      <c r="AD333" s="132">
        <f t="shared" si="183"/>
        <v>0</v>
      </c>
      <c r="AE333" s="132">
        <f t="shared" si="155"/>
        <v>0</v>
      </c>
      <c r="AF333" s="132">
        <f t="shared" si="181"/>
        <v>0</v>
      </c>
      <c r="AG333" s="133">
        <f t="shared" si="156"/>
        <v>0</v>
      </c>
      <c r="AH333" s="124">
        <f t="shared" si="182"/>
        <v>0</v>
      </c>
      <c r="AI333" s="125">
        <f t="shared" si="157"/>
        <v>0</v>
      </c>
      <c r="AJ333" s="125">
        <v>0</v>
      </c>
      <c r="AK333" s="126">
        <f t="shared" si="158"/>
        <v>0</v>
      </c>
      <c r="AL333" s="22">
        <f t="shared" si="159"/>
        <v>91462.148856317261</v>
      </c>
      <c r="AM333" s="22">
        <f t="shared" si="159"/>
        <v>1715.896521048877</v>
      </c>
      <c r="AN333" s="22">
        <f t="shared" si="159"/>
        <v>237.89589723585223</v>
      </c>
      <c r="AO333" s="23">
        <f t="shared" si="147"/>
        <v>1953.7924182847639</v>
      </c>
    </row>
    <row r="334" spans="1:41" x14ac:dyDescent="0.25">
      <c r="A334" s="7">
        <v>312</v>
      </c>
      <c r="B334" s="56">
        <f t="shared" si="160"/>
        <v>37073.839189611397</v>
      </c>
      <c r="C334" s="57">
        <f t="shared" si="161"/>
        <v>737.8578410508261</v>
      </c>
      <c r="D334" s="57">
        <f t="shared" si="162"/>
        <v>38.618582489178536</v>
      </c>
      <c r="E334" s="58">
        <f t="shared" si="148"/>
        <v>776.47642354000459</v>
      </c>
      <c r="F334" s="56">
        <f t="shared" si="163"/>
        <v>52672.413145668914</v>
      </c>
      <c r="G334" s="57">
        <f t="shared" si="164"/>
        <v>982.42806610578441</v>
      </c>
      <c r="H334" s="57">
        <f t="shared" si="165"/>
        <v>194.88792863897498</v>
      </c>
      <c r="I334" s="58">
        <f t="shared" si="149"/>
        <v>1177.3159947447593</v>
      </c>
      <c r="J334" s="56">
        <f t="shared" si="166"/>
        <v>0</v>
      </c>
      <c r="K334" s="57">
        <f t="shared" si="167"/>
        <v>0</v>
      </c>
      <c r="L334" s="57">
        <f t="shared" si="168"/>
        <v>0</v>
      </c>
      <c r="M334" s="58">
        <f t="shared" si="150"/>
        <v>0</v>
      </c>
      <c r="N334" s="56">
        <f t="shared" si="169"/>
        <v>0</v>
      </c>
      <c r="O334" s="57">
        <f t="shared" si="170"/>
        <v>0</v>
      </c>
      <c r="P334" s="57">
        <f t="shared" si="171"/>
        <v>0</v>
      </c>
      <c r="Q334" s="58">
        <f t="shared" si="151"/>
        <v>0</v>
      </c>
      <c r="R334" s="84">
        <f t="shared" si="172"/>
        <v>-1.1935073842260147E-8</v>
      </c>
      <c r="S334" s="85">
        <f t="shared" si="173"/>
        <v>0</v>
      </c>
      <c r="T334" s="86">
        <f t="shared" si="152"/>
        <v>-3.4711173091239929E-11</v>
      </c>
      <c r="U334" s="87">
        <f t="shared" si="174"/>
        <v>0</v>
      </c>
      <c r="V334" s="84">
        <f t="shared" si="175"/>
        <v>0</v>
      </c>
      <c r="W334" s="85">
        <f t="shared" si="176"/>
        <v>0</v>
      </c>
      <c r="X334" s="86">
        <f t="shared" si="153"/>
        <v>0</v>
      </c>
      <c r="Y334" s="87">
        <f t="shared" si="177"/>
        <v>0</v>
      </c>
      <c r="Z334" s="101">
        <f t="shared" si="178"/>
        <v>0</v>
      </c>
      <c r="AA334" s="85">
        <f t="shared" si="179"/>
        <v>0</v>
      </c>
      <c r="AB334" s="86">
        <f t="shared" si="154"/>
        <v>0</v>
      </c>
      <c r="AC334" s="87">
        <f t="shared" si="180"/>
        <v>0</v>
      </c>
      <c r="AD334" s="132">
        <f t="shared" si="183"/>
        <v>0</v>
      </c>
      <c r="AE334" s="132">
        <f t="shared" si="155"/>
        <v>0</v>
      </c>
      <c r="AF334" s="132">
        <f t="shared" si="181"/>
        <v>0</v>
      </c>
      <c r="AG334" s="133">
        <f t="shared" si="156"/>
        <v>0</v>
      </c>
      <c r="AH334" s="124">
        <f t="shared" si="182"/>
        <v>0</v>
      </c>
      <c r="AI334" s="125">
        <f t="shared" si="157"/>
        <v>0</v>
      </c>
      <c r="AJ334" s="125">
        <v>0</v>
      </c>
      <c r="AK334" s="126">
        <f t="shared" si="158"/>
        <v>0</v>
      </c>
      <c r="AL334" s="22">
        <f t="shared" si="159"/>
        <v>89746.252335268378</v>
      </c>
      <c r="AM334" s="22">
        <f t="shared" si="159"/>
        <v>1720.2859071566104</v>
      </c>
      <c r="AN334" s="22">
        <f t="shared" si="159"/>
        <v>233.50651112811883</v>
      </c>
      <c r="AO334" s="23">
        <f t="shared" si="147"/>
        <v>1953.7924182847639</v>
      </c>
    </row>
    <row r="335" spans="1:41" x14ac:dyDescent="0.25">
      <c r="A335" s="7">
        <v>313</v>
      </c>
      <c r="B335" s="56">
        <f t="shared" si="160"/>
        <v>36335.98134856057</v>
      </c>
      <c r="C335" s="57">
        <f t="shared" si="161"/>
        <v>738.6264429685873</v>
      </c>
      <c r="D335" s="57">
        <f t="shared" si="162"/>
        <v>37.849980571417262</v>
      </c>
      <c r="E335" s="58">
        <f t="shared" si="148"/>
        <v>776.47642354000459</v>
      </c>
      <c r="F335" s="56">
        <f t="shared" si="163"/>
        <v>51689.985079563128</v>
      </c>
      <c r="G335" s="57">
        <f t="shared" si="164"/>
        <v>986.06304995037578</v>
      </c>
      <c r="H335" s="57">
        <f t="shared" si="165"/>
        <v>191.25294479438358</v>
      </c>
      <c r="I335" s="58">
        <f t="shared" si="149"/>
        <v>1177.3159947447593</v>
      </c>
      <c r="J335" s="56">
        <f t="shared" si="166"/>
        <v>0</v>
      </c>
      <c r="K335" s="57">
        <f t="shared" si="167"/>
        <v>0</v>
      </c>
      <c r="L335" s="57">
        <f t="shared" si="168"/>
        <v>0</v>
      </c>
      <c r="M335" s="58">
        <f t="shared" si="150"/>
        <v>0</v>
      </c>
      <c r="N335" s="56">
        <f t="shared" si="169"/>
        <v>0</v>
      </c>
      <c r="O335" s="57">
        <f t="shared" si="170"/>
        <v>0</v>
      </c>
      <c r="P335" s="57">
        <f t="shared" si="171"/>
        <v>0</v>
      </c>
      <c r="Q335" s="58">
        <f t="shared" si="151"/>
        <v>0</v>
      </c>
      <c r="R335" s="84">
        <f t="shared" si="172"/>
        <v>-1.1954965631997248E-8</v>
      </c>
      <c r="S335" s="85">
        <f t="shared" si="173"/>
        <v>0</v>
      </c>
      <c r="T335" s="86">
        <f t="shared" si="152"/>
        <v>-3.4769025046391997E-11</v>
      </c>
      <c r="U335" s="87">
        <f t="shared" si="174"/>
        <v>0</v>
      </c>
      <c r="V335" s="84">
        <f t="shared" si="175"/>
        <v>0</v>
      </c>
      <c r="W335" s="85">
        <f t="shared" si="176"/>
        <v>0</v>
      </c>
      <c r="X335" s="86">
        <f t="shared" si="153"/>
        <v>0</v>
      </c>
      <c r="Y335" s="87">
        <f t="shared" si="177"/>
        <v>0</v>
      </c>
      <c r="Z335" s="101">
        <f t="shared" si="178"/>
        <v>0</v>
      </c>
      <c r="AA335" s="85">
        <f t="shared" si="179"/>
        <v>0</v>
      </c>
      <c r="AB335" s="86">
        <f t="shared" si="154"/>
        <v>0</v>
      </c>
      <c r="AC335" s="87">
        <f t="shared" si="180"/>
        <v>0</v>
      </c>
      <c r="AD335" s="132">
        <f t="shared" si="183"/>
        <v>0</v>
      </c>
      <c r="AE335" s="132">
        <f t="shared" si="155"/>
        <v>0</v>
      </c>
      <c r="AF335" s="132">
        <f t="shared" si="181"/>
        <v>0</v>
      </c>
      <c r="AG335" s="133">
        <f t="shared" si="156"/>
        <v>0</v>
      </c>
      <c r="AH335" s="124">
        <f t="shared" si="182"/>
        <v>0</v>
      </c>
      <c r="AI335" s="125">
        <f t="shared" si="157"/>
        <v>0</v>
      </c>
      <c r="AJ335" s="125">
        <v>0</v>
      </c>
      <c r="AK335" s="126">
        <f t="shared" si="158"/>
        <v>0</v>
      </c>
      <c r="AL335" s="22">
        <f t="shared" si="159"/>
        <v>88025.966428111744</v>
      </c>
      <c r="AM335" s="22">
        <f t="shared" si="159"/>
        <v>1724.689492918963</v>
      </c>
      <c r="AN335" s="22">
        <f t="shared" si="159"/>
        <v>229.10292536576608</v>
      </c>
      <c r="AO335" s="23">
        <f t="shared" si="147"/>
        <v>1953.7924182847639</v>
      </c>
    </row>
    <row r="336" spans="1:41" x14ac:dyDescent="0.25">
      <c r="A336" s="7">
        <v>314</v>
      </c>
      <c r="B336" s="56">
        <f t="shared" si="160"/>
        <v>35597.354905591979</v>
      </c>
      <c r="C336" s="57">
        <f t="shared" si="161"/>
        <v>739.39584551334633</v>
      </c>
      <c r="D336" s="57">
        <f t="shared" si="162"/>
        <v>37.080578026658308</v>
      </c>
      <c r="E336" s="58">
        <f t="shared" si="148"/>
        <v>776.47642354000459</v>
      </c>
      <c r="F336" s="56">
        <f t="shared" si="163"/>
        <v>50703.922029612753</v>
      </c>
      <c r="G336" s="57">
        <f t="shared" si="164"/>
        <v>989.71148323519219</v>
      </c>
      <c r="H336" s="57">
        <f t="shared" si="165"/>
        <v>187.6045115095672</v>
      </c>
      <c r="I336" s="58">
        <f t="shared" si="149"/>
        <v>1177.3159947447593</v>
      </c>
      <c r="J336" s="56">
        <f t="shared" si="166"/>
        <v>0</v>
      </c>
      <c r="K336" s="57">
        <f t="shared" si="167"/>
        <v>0</v>
      </c>
      <c r="L336" s="57">
        <f t="shared" si="168"/>
        <v>0</v>
      </c>
      <c r="M336" s="58">
        <f t="shared" si="150"/>
        <v>0</v>
      </c>
      <c r="N336" s="56">
        <f t="shared" si="169"/>
        <v>0</v>
      </c>
      <c r="O336" s="57">
        <f t="shared" si="170"/>
        <v>0</v>
      </c>
      <c r="P336" s="57">
        <f t="shared" si="171"/>
        <v>0</v>
      </c>
      <c r="Q336" s="58">
        <f t="shared" si="151"/>
        <v>0</v>
      </c>
      <c r="R336" s="84">
        <f t="shared" si="172"/>
        <v>-1.1974890574717244E-8</v>
      </c>
      <c r="S336" s="85">
        <f t="shared" si="173"/>
        <v>0</v>
      </c>
      <c r="T336" s="86">
        <f t="shared" si="152"/>
        <v>-3.4826973421469319E-11</v>
      </c>
      <c r="U336" s="87">
        <f t="shared" si="174"/>
        <v>0</v>
      </c>
      <c r="V336" s="84">
        <f t="shared" si="175"/>
        <v>0</v>
      </c>
      <c r="W336" s="85">
        <f t="shared" si="176"/>
        <v>0</v>
      </c>
      <c r="X336" s="86">
        <f t="shared" si="153"/>
        <v>0</v>
      </c>
      <c r="Y336" s="87">
        <f t="shared" si="177"/>
        <v>0</v>
      </c>
      <c r="Z336" s="101">
        <f t="shared" si="178"/>
        <v>0</v>
      </c>
      <c r="AA336" s="85">
        <f t="shared" si="179"/>
        <v>0</v>
      </c>
      <c r="AB336" s="86">
        <f t="shared" si="154"/>
        <v>0</v>
      </c>
      <c r="AC336" s="87">
        <f t="shared" si="180"/>
        <v>0</v>
      </c>
      <c r="AD336" s="132">
        <f t="shared" si="183"/>
        <v>0</v>
      </c>
      <c r="AE336" s="132">
        <f t="shared" si="155"/>
        <v>0</v>
      </c>
      <c r="AF336" s="132">
        <f t="shared" si="181"/>
        <v>0</v>
      </c>
      <c r="AG336" s="133">
        <f t="shared" si="156"/>
        <v>0</v>
      </c>
      <c r="AH336" s="124">
        <f t="shared" si="182"/>
        <v>0</v>
      </c>
      <c r="AI336" s="125">
        <f t="shared" si="157"/>
        <v>0</v>
      </c>
      <c r="AJ336" s="125">
        <v>0</v>
      </c>
      <c r="AK336" s="126">
        <f t="shared" si="158"/>
        <v>0</v>
      </c>
      <c r="AL336" s="22">
        <f t="shared" si="159"/>
        <v>86301.276935192756</v>
      </c>
      <c r="AM336" s="22">
        <f t="shared" si="159"/>
        <v>1729.1073287485385</v>
      </c>
      <c r="AN336" s="22">
        <f t="shared" si="159"/>
        <v>224.6850895361907</v>
      </c>
      <c r="AO336" s="23">
        <f t="shared" si="147"/>
        <v>1953.7924182847639</v>
      </c>
    </row>
    <row r="337" spans="1:41" x14ac:dyDescent="0.25">
      <c r="A337" s="7">
        <v>315</v>
      </c>
      <c r="B337" s="56">
        <f t="shared" si="160"/>
        <v>34857.959060078632</v>
      </c>
      <c r="C337" s="57">
        <f t="shared" si="161"/>
        <v>740.16604951908937</v>
      </c>
      <c r="D337" s="57">
        <f t="shared" si="162"/>
        <v>36.310374020915241</v>
      </c>
      <c r="E337" s="58">
        <f t="shared" si="148"/>
        <v>776.47642354000459</v>
      </c>
      <c r="F337" s="56">
        <f t="shared" si="163"/>
        <v>49714.210546377559</v>
      </c>
      <c r="G337" s="57">
        <f t="shared" si="164"/>
        <v>993.37341572316234</v>
      </c>
      <c r="H337" s="57">
        <f t="shared" si="165"/>
        <v>183.94257902159697</v>
      </c>
      <c r="I337" s="58">
        <f t="shared" si="149"/>
        <v>1177.3159947447593</v>
      </c>
      <c r="J337" s="56">
        <f t="shared" si="166"/>
        <v>0</v>
      </c>
      <c r="K337" s="57">
        <f t="shared" si="167"/>
        <v>0</v>
      </c>
      <c r="L337" s="57">
        <f t="shared" si="168"/>
        <v>0</v>
      </c>
      <c r="M337" s="58">
        <f t="shared" si="150"/>
        <v>0</v>
      </c>
      <c r="N337" s="56">
        <f t="shared" si="169"/>
        <v>0</v>
      </c>
      <c r="O337" s="57">
        <f t="shared" si="170"/>
        <v>0</v>
      </c>
      <c r="P337" s="57">
        <f t="shared" si="171"/>
        <v>0</v>
      </c>
      <c r="Q337" s="58">
        <f t="shared" si="151"/>
        <v>0</v>
      </c>
      <c r="R337" s="84">
        <f t="shared" si="172"/>
        <v>-1.1994848725675106E-8</v>
      </c>
      <c r="S337" s="85">
        <f t="shared" si="173"/>
        <v>0</v>
      </c>
      <c r="T337" s="86">
        <f t="shared" si="152"/>
        <v>-3.4885018377171769E-11</v>
      </c>
      <c r="U337" s="87">
        <f t="shared" si="174"/>
        <v>0</v>
      </c>
      <c r="V337" s="84">
        <f t="shared" si="175"/>
        <v>0</v>
      </c>
      <c r="W337" s="85">
        <f t="shared" si="176"/>
        <v>0</v>
      </c>
      <c r="X337" s="86">
        <f t="shared" si="153"/>
        <v>0</v>
      </c>
      <c r="Y337" s="87">
        <f t="shared" si="177"/>
        <v>0</v>
      </c>
      <c r="Z337" s="101">
        <f t="shared" si="178"/>
        <v>0</v>
      </c>
      <c r="AA337" s="85">
        <f t="shared" si="179"/>
        <v>0</v>
      </c>
      <c r="AB337" s="86">
        <f t="shared" si="154"/>
        <v>0</v>
      </c>
      <c r="AC337" s="87">
        <f t="shared" si="180"/>
        <v>0</v>
      </c>
      <c r="AD337" s="132">
        <f t="shared" si="183"/>
        <v>0</v>
      </c>
      <c r="AE337" s="132">
        <f t="shared" si="155"/>
        <v>0</v>
      </c>
      <c r="AF337" s="132">
        <f t="shared" si="181"/>
        <v>0</v>
      </c>
      <c r="AG337" s="133">
        <f t="shared" si="156"/>
        <v>0</v>
      </c>
      <c r="AH337" s="124">
        <f t="shared" si="182"/>
        <v>0</v>
      </c>
      <c r="AI337" s="125">
        <f t="shared" si="157"/>
        <v>0</v>
      </c>
      <c r="AJ337" s="125">
        <v>0</v>
      </c>
      <c r="AK337" s="126">
        <f t="shared" si="158"/>
        <v>0</v>
      </c>
      <c r="AL337" s="22">
        <f t="shared" si="159"/>
        <v>84572.169606444193</v>
      </c>
      <c r="AM337" s="22">
        <f t="shared" si="159"/>
        <v>1733.5394652422517</v>
      </c>
      <c r="AN337" s="22">
        <f t="shared" si="159"/>
        <v>220.25295304247734</v>
      </c>
      <c r="AO337" s="23">
        <f t="shared" si="147"/>
        <v>1953.7924182847639</v>
      </c>
    </row>
    <row r="338" spans="1:41" x14ac:dyDescent="0.25">
      <c r="A338" s="7">
        <v>316</v>
      </c>
      <c r="B338" s="56">
        <f t="shared" si="160"/>
        <v>34117.793010559544</v>
      </c>
      <c r="C338" s="57">
        <f t="shared" si="161"/>
        <v>740.93705582067173</v>
      </c>
      <c r="D338" s="57">
        <f t="shared" si="162"/>
        <v>35.539367719332859</v>
      </c>
      <c r="E338" s="58">
        <f t="shared" si="148"/>
        <v>776.47642354000459</v>
      </c>
      <c r="F338" s="56">
        <f t="shared" si="163"/>
        <v>48720.8371306544</v>
      </c>
      <c r="G338" s="57">
        <f t="shared" si="164"/>
        <v>997.04889736133805</v>
      </c>
      <c r="H338" s="57">
        <f t="shared" si="165"/>
        <v>180.26709738342129</v>
      </c>
      <c r="I338" s="58">
        <f t="shared" si="149"/>
        <v>1177.3159947447593</v>
      </c>
      <c r="J338" s="56">
        <f t="shared" si="166"/>
        <v>0</v>
      </c>
      <c r="K338" s="57">
        <f t="shared" si="167"/>
        <v>0</v>
      </c>
      <c r="L338" s="57">
        <f t="shared" si="168"/>
        <v>0</v>
      </c>
      <c r="M338" s="58">
        <f t="shared" si="150"/>
        <v>0</v>
      </c>
      <c r="N338" s="56">
        <f t="shared" si="169"/>
        <v>0</v>
      </c>
      <c r="O338" s="57">
        <f t="shared" si="170"/>
        <v>0</v>
      </c>
      <c r="P338" s="57">
        <f t="shared" si="171"/>
        <v>0</v>
      </c>
      <c r="Q338" s="58">
        <f t="shared" si="151"/>
        <v>0</v>
      </c>
      <c r="R338" s="84">
        <f t="shared" si="172"/>
        <v>-1.2014840140217899E-8</v>
      </c>
      <c r="S338" s="85">
        <f t="shared" si="173"/>
        <v>0</v>
      </c>
      <c r="T338" s="86">
        <f t="shared" si="152"/>
        <v>-3.4943160074467057E-11</v>
      </c>
      <c r="U338" s="87">
        <f t="shared" si="174"/>
        <v>0</v>
      </c>
      <c r="V338" s="84">
        <f t="shared" si="175"/>
        <v>0</v>
      </c>
      <c r="W338" s="85">
        <f t="shared" si="176"/>
        <v>0</v>
      </c>
      <c r="X338" s="86">
        <f t="shared" si="153"/>
        <v>0</v>
      </c>
      <c r="Y338" s="87">
        <f t="shared" si="177"/>
        <v>0</v>
      </c>
      <c r="Z338" s="101">
        <f t="shared" si="178"/>
        <v>0</v>
      </c>
      <c r="AA338" s="85">
        <f t="shared" si="179"/>
        <v>0</v>
      </c>
      <c r="AB338" s="86">
        <f t="shared" si="154"/>
        <v>0</v>
      </c>
      <c r="AC338" s="87">
        <f t="shared" si="180"/>
        <v>0</v>
      </c>
      <c r="AD338" s="132">
        <f t="shared" si="183"/>
        <v>0</v>
      </c>
      <c r="AE338" s="132">
        <f t="shared" si="155"/>
        <v>0</v>
      </c>
      <c r="AF338" s="132">
        <f t="shared" si="181"/>
        <v>0</v>
      </c>
      <c r="AG338" s="133">
        <f t="shared" si="156"/>
        <v>0</v>
      </c>
      <c r="AH338" s="124">
        <f t="shared" si="182"/>
        <v>0</v>
      </c>
      <c r="AI338" s="125">
        <f t="shared" si="157"/>
        <v>0</v>
      </c>
      <c r="AJ338" s="125">
        <v>0</v>
      </c>
      <c r="AK338" s="126">
        <f t="shared" si="158"/>
        <v>0</v>
      </c>
      <c r="AL338" s="22">
        <f t="shared" si="159"/>
        <v>82838.630141201924</v>
      </c>
      <c r="AM338" s="22">
        <f t="shared" si="159"/>
        <v>1737.9859531820098</v>
      </c>
      <c r="AN338" s="22">
        <f t="shared" si="159"/>
        <v>215.80646510271922</v>
      </c>
      <c r="AO338" s="23">
        <f t="shared" si="147"/>
        <v>1953.7924182847639</v>
      </c>
    </row>
    <row r="339" spans="1:41" x14ac:dyDescent="0.25">
      <c r="A339" s="7">
        <v>317</v>
      </c>
      <c r="B339" s="56">
        <f t="shared" si="160"/>
        <v>33376.855954738872</v>
      </c>
      <c r="C339" s="57">
        <f t="shared" si="161"/>
        <v>741.70886525381832</v>
      </c>
      <c r="D339" s="57">
        <f t="shared" si="162"/>
        <v>34.767558286186322</v>
      </c>
      <c r="E339" s="58">
        <f t="shared" si="148"/>
        <v>776.47642354000459</v>
      </c>
      <c r="F339" s="56">
        <f t="shared" si="163"/>
        <v>47723.78823329306</v>
      </c>
      <c r="G339" s="57">
        <f t="shared" si="164"/>
        <v>1000.737978281575</v>
      </c>
      <c r="H339" s="57">
        <f t="shared" si="165"/>
        <v>176.57801646318433</v>
      </c>
      <c r="I339" s="58">
        <f t="shared" si="149"/>
        <v>1177.3159947447593</v>
      </c>
      <c r="J339" s="56">
        <f t="shared" si="166"/>
        <v>0</v>
      </c>
      <c r="K339" s="57">
        <f t="shared" si="167"/>
        <v>0</v>
      </c>
      <c r="L339" s="57">
        <f t="shared" si="168"/>
        <v>0</v>
      </c>
      <c r="M339" s="58">
        <f t="shared" si="150"/>
        <v>0</v>
      </c>
      <c r="N339" s="56">
        <f t="shared" si="169"/>
        <v>0</v>
      </c>
      <c r="O339" s="57">
        <f t="shared" si="170"/>
        <v>0</v>
      </c>
      <c r="P339" s="57">
        <f t="shared" si="171"/>
        <v>0</v>
      </c>
      <c r="Q339" s="58">
        <f t="shared" si="151"/>
        <v>0</v>
      </c>
      <c r="R339" s="84">
        <f t="shared" si="172"/>
        <v>-1.2034864873784929E-8</v>
      </c>
      <c r="S339" s="85">
        <f t="shared" si="173"/>
        <v>0</v>
      </c>
      <c r="T339" s="86">
        <f t="shared" si="152"/>
        <v>-3.5001398674591168E-11</v>
      </c>
      <c r="U339" s="87">
        <f t="shared" si="174"/>
        <v>0</v>
      </c>
      <c r="V339" s="84">
        <f t="shared" si="175"/>
        <v>0</v>
      </c>
      <c r="W339" s="85">
        <f t="shared" si="176"/>
        <v>0</v>
      </c>
      <c r="X339" s="86">
        <f t="shared" si="153"/>
        <v>0</v>
      </c>
      <c r="Y339" s="87">
        <f t="shared" si="177"/>
        <v>0</v>
      </c>
      <c r="Z339" s="101">
        <f t="shared" si="178"/>
        <v>0</v>
      </c>
      <c r="AA339" s="85">
        <f t="shared" si="179"/>
        <v>0</v>
      </c>
      <c r="AB339" s="86">
        <f t="shared" si="154"/>
        <v>0</v>
      </c>
      <c r="AC339" s="87">
        <f t="shared" si="180"/>
        <v>0</v>
      </c>
      <c r="AD339" s="132">
        <f t="shared" si="183"/>
        <v>0</v>
      </c>
      <c r="AE339" s="132">
        <f t="shared" si="155"/>
        <v>0</v>
      </c>
      <c r="AF339" s="132">
        <f t="shared" si="181"/>
        <v>0</v>
      </c>
      <c r="AG339" s="133">
        <f t="shared" si="156"/>
        <v>0</v>
      </c>
      <c r="AH339" s="124">
        <f t="shared" si="182"/>
        <v>0</v>
      </c>
      <c r="AI339" s="125">
        <f t="shared" si="157"/>
        <v>0</v>
      </c>
      <c r="AJ339" s="125">
        <v>0</v>
      </c>
      <c r="AK339" s="126">
        <f t="shared" si="158"/>
        <v>0</v>
      </c>
      <c r="AL339" s="22">
        <f t="shared" si="159"/>
        <v>81100.644188019898</v>
      </c>
      <c r="AM339" s="22">
        <f t="shared" si="159"/>
        <v>1742.4468435353933</v>
      </c>
      <c r="AN339" s="22">
        <f t="shared" si="159"/>
        <v>211.34557474933564</v>
      </c>
      <c r="AO339" s="23">
        <f t="shared" si="147"/>
        <v>1953.7924182847639</v>
      </c>
    </row>
    <row r="340" spans="1:41" x14ac:dyDescent="0.25">
      <c r="A340" s="7">
        <v>318</v>
      </c>
      <c r="B340" s="56">
        <f t="shared" si="160"/>
        <v>32635.147089485054</v>
      </c>
      <c r="C340" s="57">
        <f t="shared" si="161"/>
        <v>742.48147865512431</v>
      </c>
      <c r="D340" s="57">
        <f t="shared" si="162"/>
        <v>33.994944884880262</v>
      </c>
      <c r="E340" s="58">
        <f t="shared" si="148"/>
        <v>776.47642354000459</v>
      </c>
      <c r="F340" s="56">
        <f t="shared" si="163"/>
        <v>46723.050255011483</v>
      </c>
      <c r="G340" s="57">
        <f t="shared" si="164"/>
        <v>1004.4407088012168</v>
      </c>
      <c r="H340" s="57">
        <f t="shared" si="165"/>
        <v>172.87528594354251</v>
      </c>
      <c r="I340" s="58">
        <f t="shared" si="149"/>
        <v>1177.3159947447593</v>
      </c>
      <c r="J340" s="56">
        <f t="shared" si="166"/>
        <v>0</v>
      </c>
      <c r="K340" s="57">
        <f t="shared" si="167"/>
        <v>0</v>
      </c>
      <c r="L340" s="57">
        <f t="shared" si="168"/>
        <v>0</v>
      </c>
      <c r="M340" s="58">
        <f t="shared" si="150"/>
        <v>0</v>
      </c>
      <c r="N340" s="56">
        <f t="shared" si="169"/>
        <v>0</v>
      </c>
      <c r="O340" s="57">
        <f t="shared" si="170"/>
        <v>0</v>
      </c>
      <c r="P340" s="57">
        <f t="shared" si="171"/>
        <v>0</v>
      </c>
      <c r="Q340" s="58">
        <f t="shared" si="151"/>
        <v>0</v>
      </c>
      <c r="R340" s="84">
        <f t="shared" si="172"/>
        <v>-1.2054922981907904E-8</v>
      </c>
      <c r="S340" s="85">
        <f t="shared" si="173"/>
        <v>0</v>
      </c>
      <c r="T340" s="86">
        <f t="shared" si="152"/>
        <v>-3.5059734339048823E-11</v>
      </c>
      <c r="U340" s="87">
        <f t="shared" si="174"/>
        <v>0</v>
      </c>
      <c r="V340" s="84">
        <f t="shared" si="175"/>
        <v>0</v>
      </c>
      <c r="W340" s="85">
        <f t="shared" si="176"/>
        <v>0</v>
      </c>
      <c r="X340" s="86">
        <f t="shared" si="153"/>
        <v>0</v>
      </c>
      <c r="Y340" s="87">
        <f t="shared" si="177"/>
        <v>0</v>
      </c>
      <c r="Z340" s="101">
        <f t="shared" si="178"/>
        <v>0</v>
      </c>
      <c r="AA340" s="85">
        <f t="shared" si="179"/>
        <v>0</v>
      </c>
      <c r="AB340" s="86">
        <f t="shared" si="154"/>
        <v>0</v>
      </c>
      <c r="AC340" s="87">
        <f t="shared" si="180"/>
        <v>0</v>
      </c>
      <c r="AD340" s="132">
        <f t="shared" si="183"/>
        <v>0</v>
      </c>
      <c r="AE340" s="132">
        <f t="shared" si="155"/>
        <v>0</v>
      </c>
      <c r="AF340" s="132">
        <f t="shared" si="181"/>
        <v>0</v>
      </c>
      <c r="AG340" s="133">
        <f t="shared" si="156"/>
        <v>0</v>
      </c>
      <c r="AH340" s="124">
        <f t="shared" si="182"/>
        <v>0</v>
      </c>
      <c r="AI340" s="125">
        <f t="shared" si="157"/>
        <v>0</v>
      </c>
      <c r="AJ340" s="125">
        <v>0</v>
      </c>
      <c r="AK340" s="126">
        <f t="shared" si="158"/>
        <v>0</v>
      </c>
      <c r="AL340" s="22">
        <f t="shared" si="159"/>
        <v>79358.197344484492</v>
      </c>
      <c r="AM340" s="22">
        <f t="shared" si="159"/>
        <v>1746.9221874563411</v>
      </c>
      <c r="AN340" s="22">
        <f t="shared" si="159"/>
        <v>206.87023082838769</v>
      </c>
      <c r="AO340" s="23">
        <f t="shared" si="147"/>
        <v>1953.7924182847639</v>
      </c>
    </row>
    <row r="341" spans="1:41" x14ac:dyDescent="0.25">
      <c r="A341" s="7">
        <v>319</v>
      </c>
      <c r="B341" s="56">
        <f t="shared" si="160"/>
        <v>31892.665610829928</v>
      </c>
      <c r="C341" s="57">
        <f t="shared" si="161"/>
        <v>743.25489686205674</v>
      </c>
      <c r="D341" s="57">
        <f t="shared" si="162"/>
        <v>33.221526677947843</v>
      </c>
      <c r="E341" s="58">
        <f t="shared" si="148"/>
        <v>776.47642354000459</v>
      </c>
      <c r="F341" s="56">
        <f t="shared" si="163"/>
        <v>45718.609546210268</v>
      </c>
      <c r="G341" s="57">
        <f t="shared" si="164"/>
        <v>1008.1571394237814</v>
      </c>
      <c r="H341" s="57">
        <f t="shared" si="165"/>
        <v>169.15885532097801</v>
      </c>
      <c r="I341" s="58">
        <f t="shared" si="149"/>
        <v>1177.3159947447593</v>
      </c>
      <c r="J341" s="56">
        <f t="shared" si="166"/>
        <v>0</v>
      </c>
      <c r="K341" s="57">
        <f t="shared" si="167"/>
        <v>0</v>
      </c>
      <c r="L341" s="57">
        <f t="shared" si="168"/>
        <v>0</v>
      </c>
      <c r="M341" s="58">
        <f t="shared" si="150"/>
        <v>0</v>
      </c>
      <c r="N341" s="56">
        <f t="shared" si="169"/>
        <v>0</v>
      </c>
      <c r="O341" s="57">
        <f t="shared" si="170"/>
        <v>0</v>
      </c>
      <c r="P341" s="57">
        <f t="shared" si="171"/>
        <v>0</v>
      </c>
      <c r="Q341" s="58">
        <f t="shared" si="151"/>
        <v>0</v>
      </c>
      <c r="R341" s="84">
        <f t="shared" si="172"/>
        <v>-1.2075014520211083E-8</v>
      </c>
      <c r="S341" s="85">
        <f t="shared" si="173"/>
        <v>0</v>
      </c>
      <c r="T341" s="86">
        <f t="shared" si="152"/>
        <v>-3.5118167229613905E-11</v>
      </c>
      <c r="U341" s="87">
        <f t="shared" si="174"/>
        <v>0</v>
      </c>
      <c r="V341" s="84">
        <f t="shared" si="175"/>
        <v>0</v>
      </c>
      <c r="W341" s="85">
        <f t="shared" si="176"/>
        <v>0</v>
      </c>
      <c r="X341" s="86">
        <f t="shared" si="153"/>
        <v>0</v>
      </c>
      <c r="Y341" s="87">
        <f t="shared" si="177"/>
        <v>0</v>
      </c>
      <c r="Z341" s="101">
        <f t="shared" si="178"/>
        <v>0</v>
      </c>
      <c r="AA341" s="85">
        <f t="shared" si="179"/>
        <v>0</v>
      </c>
      <c r="AB341" s="86">
        <f t="shared" si="154"/>
        <v>0</v>
      </c>
      <c r="AC341" s="87">
        <f t="shared" si="180"/>
        <v>0</v>
      </c>
      <c r="AD341" s="132">
        <f t="shared" si="183"/>
        <v>0</v>
      </c>
      <c r="AE341" s="132">
        <f t="shared" si="155"/>
        <v>0</v>
      </c>
      <c r="AF341" s="132">
        <f t="shared" si="181"/>
        <v>0</v>
      </c>
      <c r="AG341" s="133">
        <f t="shared" si="156"/>
        <v>0</v>
      </c>
      <c r="AH341" s="124">
        <f t="shared" si="182"/>
        <v>0</v>
      </c>
      <c r="AI341" s="125">
        <f t="shared" si="157"/>
        <v>0</v>
      </c>
      <c r="AJ341" s="125">
        <v>0</v>
      </c>
      <c r="AK341" s="126">
        <f t="shared" si="158"/>
        <v>0</v>
      </c>
      <c r="AL341" s="22">
        <f t="shared" si="159"/>
        <v>77611.275157028111</v>
      </c>
      <c r="AM341" s="22">
        <f t="shared" si="159"/>
        <v>1751.412036285838</v>
      </c>
      <c r="AN341" s="22">
        <f t="shared" si="159"/>
        <v>202.38038199889073</v>
      </c>
      <c r="AO341" s="23">
        <f t="shared" si="147"/>
        <v>1953.7924182847639</v>
      </c>
    </row>
    <row r="342" spans="1:41" x14ac:dyDescent="0.25">
      <c r="A342" s="7">
        <v>320</v>
      </c>
      <c r="B342" s="56">
        <f t="shared" si="160"/>
        <v>31149.410713967871</v>
      </c>
      <c r="C342" s="57">
        <f t="shared" si="161"/>
        <v>744.02912071295475</v>
      </c>
      <c r="D342" s="57">
        <f t="shared" si="162"/>
        <v>32.447302827049867</v>
      </c>
      <c r="E342" s="58">
        <f t="shared" si="148"/>
        <v>776.47642354000459</v>
      </c>
      <c r="F342" s="56">
        <f t="shared" si="163"/>
        <v>44710.452406786484</v>
      </c>
      <c r="G342" s="57">
        <f t="shared" si="164"/>
        <v>1011.8873208396493</v>
      </c>
      <c r="H342" s="57">
        <f t="shared" si="165"/>
        <v>165.42867390511</v>
      </c>
      <c r="I342" s="58">
        <f t="shared" si="149"/>
        <v>1177.3159947447593</v>
      </c>
      <c r="J342" s="56">
        <f t="shared" si="166"/>
        <v>0</v>
      </c>
      <c r="K342" s="57">
        <f t="shared" si="167"/>
        <v>0</v>
      </c>
      <c r="L342" s="57">
        <f t="shared" si="168"/>
        <v>0</v>
      </c>
      <c r="M342" s="58">
        <f t="shared" si="150"/>
        <v>0</v>
      </c>
      <c r="N342" s="56">
        <f t="shared" si="169"/>
        <v>0</v>
      </c>
      <c r="O342" s="57">
        <f t="shared" si="170"/>
        <v>0</v>
      </c>
      <c r="P342" s="57">
        <f t="shared" si="171"/>
        <v>0</v>
      </c>
      <c r="Q342" s="58">
        <f t="shared" si="151"/>
        <v>0</v>
      </c>
      <c r="R342" s="84">
        <f t="shared" si="172"/>
        <v>-1.2095139544411436E-8</v>
      </c>
      <c r="S342" s="85">
        <f t="shared" si="173"/>
        <v>0</v>
      </c>
      <c r="T342" s="86">
        <f t="shared" si="152"/>
        <v>-3.5176697508329927E-11</v>
      </c>
      <c r="U342" s="87">
        <f t="shared" si="174"/>
        <v>0</v>
      </c>
      <c r="V342" s="84">
        <f t="shared" si="175"/>
        <v>0</v>
      </c>
      <c r="W342" s="85">
        <f t="shared" si="176"/>
        <v>0</v>
      </c>
      <c r="X342" s="86">
        <f t="shared" si="153"/>
        <v>0</v>
      </c>
      <c r="Y342" s="87">
        <f t="shared" si="177"/>
        <v>0</v>
      </c>
      <c r="Z342" s="101">
        <f t="shared" si="178"/>
        <v>0</v>
      </c>
      <c r="AA342" s="85">
        <f t="shared" si="179"/>
        <v>0</v>
      </c>
      <c r="AB342" s="86">
        <f t="shared" si="154"/>
        <v>0</v>
      </c>
      <c r="AC342" s="87">
        <f t="shared" si="180"/>
        <v>0</v>
      </c>
      <c r="AD342" s="132">
        <f t="shared" si="183"/>
        <v>0</v>
      </c>
      <c r="AE342" s="132">
        <f t="shared" si="155"/>
        <v>0</v>
      </c>
      <c r="AF342" s="132">
        <f t="shared" si="181"/>
        <v>0</v>
      </c>
      <c r="AG342" s="133">
        <f t="shared" si="156"/>
        <v>0</v>
      </c>
      <c r="AH342" s="124">
        <f t="shared" si="182"/>
        <v>0</v>
      </c>
      <c r="AI342" s="125">
        <f t="shared" si="157"/>
        <v>0</v>
      </c>
      <c r="AJ342" s="125">
        <v>0</v>
      </c>
      <c r="AK342" s="126">
        <f t="shared" si="158"/>
        <v>0</v>
      </c>
      <c r="AL342" s="22">
        <f t="shared" si="159"/>
        <v>75859.863120742259</v>
      </c>
      <c r="AM342" s="22">
        <f t="shared" si="159"/>
        <v>1755.9164415526041</v>
      </c>
      <c r="AN342" s="22">
        <f t="shared" si="159"/>
        <v>197.87597673212468</v>
      </c>
      <c r="AO342" s="23">
        <f t="shared" si="147"/>
        <v>1953.7924182847639</v>
      </c>
    </row>
    <row r="343" spans="1:41" x14ac:dyDescent="0.25">
      <c r="A343" s="7">
        <v>321</v>
      </c>
      <c r="B343" s="56">
        <f t="shared" si="160"/>
        <v>30405.381593254915</v>
      </c>
      <c r="C343" s="57">
        <f t="shared" si="161"/>
        <v>744.8041510470307</v>
      </c>
      <c r="D343" s="57">
        <f t="shared" si="162"/>
        <v>31.672272492973871</v>
      </c>
      <c r="E343" s="58">
        <f t="shared" si="148"/>
        <v>776.47642354000459</v>
      </c>
      <c r="F343" s="56">
        <f t="shared" si="163"/>
        <v>43698.565085946837</v>
      </c>
      <c r="G343" s="57">
        <f t="shared" si="164"/>
        <v>1015.631303926756</v>
      </c>
      <c r="H343" s="57">
        <f t="shared" si="165"/>
        <v>161.6846908180033</v>
      </c>
      <c r="I343" s="58">
        <f t="shared" si="149"/>
        <v>1177.3159947447593</v>
      </c>
      <c r="J343" s="56">
        <f t="shared" si="166"/>
        <v>0</v>
      </c>
      <c r="K343" s="57">
        <f t="shared" si="167"/>
        <v>0</v>
      </c>
      <c r="L343" s="57">
        <f t="shared" si="168"/>
        <v>0</v>
      </c>
      <c r="M343" s="58">
        <f t="shared" si="150"/>
        <v>0</v>
      </c>
      <c r="N343" s="56">
        <f t="shared" si="169"/>
        <v>0</v>
      </c>
      <c r="O343" s="57">
        <f t="shared" si="170"/>
        <v>0</v>
      </c>
      <c r="P343" s="57">
        <f t="shared" si="171"/>
        <v>0</v>
      </c>
      <c r="Q343" s="58">
        <f t="shared" si="151"/>
        <v>0</v>
      </c>
      <c r="R343" s="84">
        <f t="shared" si="172"/>
        <v>-1.2115298110318789E-8</v>
      </c>
      <c r="S343" s="85">
        <f t="shared" si="173"/>
        <v>0</v>
      </c>
      <c r="T343" s="86">
        <f t="shared" si="152"/>
        <v>-3.5235325337510481E-11</v>
      </c>
      <c r="U343" s="87">
        <f t="shared" si="174"/>
        <v>0</v>
      </c>
      <c r="V343" s="84">
        <f t="shared" si="175"/>
        <v>0</v>
      </c>
      <c r="W343" s="85">
        <f t="shared" si="176"/>
        <v>0</v>
      </c>
      <c r="X343" s="86">
        <f t="shared" si="153"/>
        <v>0</v>
      </c>
      <c r="Y343" s="87">
        <f t="shared" si="177"/>
        <v>0</v>
      </c>
      <c r="Z343" s="101">
        <f t="shared" si="178"/>
        <v>0</v>
      </c>
      <c r="AA343" s="85">
        <f t="shared" si="179"/>
        <v>0</v>
      </c>
      <c r="AB343" s="86">
        <f t="shared" si="154"/>
        <v>0</v>
      </c>
      <c r="AC343" s="87">
        <f t="shared" si="180"/>
        <v>0</v>
      </c>
      <c r="AD343" s="132">
        <f t="shared" si="183"/>
        <v>0</v>
      </c>
      <c r="AE343" s="132">
        <f t="shared" si="155"/>
        <v>0</v>
      </c>
      <c r="AF343" s="132">
        <f t="shared" si="181"/>
        <v>0</v>
      </c>
      <c r="AG343" s="133">
        <f t="shared" si="156"/>
        <v>0</v>
      </c>
      <c r="AH343" s="124">
        <f t="shared" si="182"/>
        <v>0</v>
      </c>
      <c r="AI343" s="125">
        <f t="shared" si="157"/>
        <v>0</v>
      </c>
      <c r="AJ343" s="125">
        <v>0</v>
      </c>
      <c r="AK343" s="126">
        <f t="shared" si="158"/>
        <v>0</v>
      </c>
      <c r="AL343" s="22">
        <f t="shared" si="159"/>
        <v>74103.946679189627</v>
      </c>
      <c r="AM343" s="22">
        <f t="shared" si="159"/>
        <v>1760.4354549737868</v>
      </c>
      <c r="AN343" s="22">
        <f t="shared" si="159"/>
        <v>193.35696331094192</v>
      </c>
      <c r="AO343" s="23">
        <f t="shared" si="159"/>
        <v>1953.7924182847639</v>
      </c>
    </row>
    <row r="344" spans="1:41" x14ac:dyDescent="0.25">
      <c r="A344" s="7">
        <v>322</v>
      </c>
      <c r="B344" s="56">
        <f t="shared" si="160"/>
        <v>29660.577442207883</v>
      </c>
      <c r="C344" s="57">
        <f t="shared" si="161"/>
        <v>745.57998870437143</v>
      </c>
      <c r="D344" s="57">
        <f t="shared" si="162"/>
        <v>30.896434835633212</v>
      </c>
      <c r="E344" s="58">
        <f t="shared" ref="E344:E382" si="184">IF($A344&gt;C$8,0,C$13)</f>
        <v>776.47642354000459</v>
      </c>
      <c r="F344" s="56">
        <f t="shared" si="163"/>
        <v>42682.933782020082</v>
      </c>
      <c r="G344" s="57">
        <f t="shared" si="164"/>
        <v>1019.389139751285</v>
      </c>
      <c r="H344" s="57">
        <f t="shared" si="165"/>
        <v>157.92685499347431</v>
      </c>
      <c r="I344" s="58">
        <f t="shared" ref="I344:I382" si="185">IF($A344&gt;G$8,0,G$13)</f>
        <v>1177.3159947447593</v>
      </c>
      <c r="J344" s="56">
        <f t="shared" si="166"/>
        <v>0</v>
      </c>
      <c r="K344" s="57">
        <f t="shared" si="167"/>
        <v>0</v>
      </c>
      <c r="L344" s="57">
        <f t="shared" si="168"/>
        <v>0</v>
      </c>
      <c r="M344" s="58">
        <f t="shared" ref="M344:M382" si="186">IF($A344&gt;K$8,0,K$13)</f>
        <v>0</v>
      </c>
      <c r="N344" s="56">
        <f t="shared" si="169"/>
        <v>0</v>
      </c>
      <c r="O344" s="57">
        <f t="shared" si="170"/>
        <v>0</v>
      </c>
      <c r="P344" s="57">
        <f t="shared" si="171"/>
        <v>0</v>
      </c>
      <c r="Q344" s="58">
        <f t="shared" ref="Q344:Q382" si="187">IF($A344&gt;O$8,0,O$13)</f>
        <v>0</v>
      </c>
      <c r="R344" s="84">
        <f t="shared" si="172"/>
        <v>-1.2135490273835988E-8</v>
      </c>
      <c r="S344" s="85">
        <f t="shared" si="173"/>
        <v>0</v>
      </c>
      <c r="T344" s="86">
        <f t="shared" ref="T344:T382" si="188">R344*S$10</f>
        <v>-3.5294050879739669E-11</v>
      </c>
      <c r="U344" s="87">
        <f t="shared" si="174"/>
        <v>0</v>
      </c>
      <c r="V344" s="84">
        <f t="shared" si="175"/>
        <v>0</v>
      </c>
      <c r="W344" s="85">
        <f t="shared" si="176"/>
        <v>0</v>
      </c>
      <c r="X344" s="86">
        <f t="shared" ref="X344:X382" si="189">V344*W$10</f>
        <v>0</v>
      </c>
      <c r="Y344" s="87">
        <f t="shared" si="177"/>
        <v>0</v>
      </c>
      <c r="Z344" s="101">
        <f t="shared" si="178"/>
        <v>0</v>
      </c>
      <c r="AA344" s="85">
        <f t="shared" si="179"/>
        <v>0</v>
      </c>
      <c r="AB344" s="86">
        <f t="shared" ref="AB344:AB382" si="190">Z344*AA$10</f>
        <v>0</v>
      </c>
      <c r="AC344" s="87">
        <f t="shared" si="180"/>
        <v>0</v>
      </c>
      <c r="AD344" s="132">
        <f t="shared" si="183"/>
        <v>0</v>
      </c>
      <c r="AE344" s="132">
        <f t="shared" ref="AE344:AE382" si="191">IF(A344&lt;&gt;AE$8,0,AD344)</f>
        <v>0</v>
      </c>
      <c r="AF344" s="132">
        <f t="shared" si="181"/>
        <v>0</v>
      </c>
      <c r="AG344" s="133">
        <f t="shared" ref="AG344:AG382" si="192">AF344+AE344</f>
        <v>0</v>
      </c>
      <c r="AH344" s="124">
        <f t="shared" si="182"/>
        <v>0</v>
      </c>
      <c r="AI344" s="125">
        <f t="shared" ref="AI344:AI382" si="193">IF($A344=AI$8,$AH344,0)</f>
        <v>0</v>
      </c>
      <c r="AJ344" s="125">
        <v>0</v>
      </c>
      <c r="AK344" s="126">
        <f t="shared" ref="AK344:AK382" si="194">IF(A344=AI$8,AI344,0)</f>
        <v>0</v>
      </c>
      <c r="AL344" s="22">
        <f t="shared" ref="AL344:AO382" si="195">B344+F344+J344+N344+R344+V344+Z344+AD344+AH344</f>
        <v>72343.511224215821</v>
      </c>
      <c r="AM344" s="22">
        <f t="shared" si="195"/>
        <v>1764.9691284556566</v>
      </c>
      <c r="AN344" s="22">
        <f t="shared" si="195"/>
        <v>188.82328982907222</v>
      </c>
      <c r="AO344" s="23">
        <f t="shared" si="195"/>
        <v>1953.7924182847639</v>
      </c>
    </row>
    <row r="345" spans="1:41" x14ac:dyDescent="0.25">
      <c r="A345" s="7">
        <v>323</v>
      </c>
      <c r="B345" s="56">
        <f t="shared" ref="B345:B382" si="196">B344-C344</f>
        <v>28914.997453503511</v>
      </c>
      <c r="C345" s="57">
        <f t="shared" ref="C345:C382" si="197">E345-D345</f>
        <v>746.35663452593849</v>
      </c>
      <c r="D345" s="57">
        <f t="shared" ref="D345:D382" si="198">C$10*B345</f>
        <v>30.119789014066157</v>
      </c>
      <c r="E345" s="58">
        <f t="shared" si="184"/>
        <v>776.47642354000459</v>
      </c>
      <c r="F345" s="56">
        <f t="shared" ref="F345:F382" si="199">F344-G344</f>
        <v>41663.544642268796</v>
      </c>
      <c r="G345" s="57">
        <f t="shared" ref="G345:G382" si="200">I345-H345</f>
        <v>1023.1608795683647</v>
      </c>
      <c r="H345" s="57">
        <f t="shared" ref="H345:H382" si="201">G$10*F345</f>
        <v>154.15511517639456</v>
      </c>
      <c r="I345" s="58">
        <f t="shared" si="185"/>
        <v>1177.3159947447593</v>
      </c>
      <c r="J345" s="56">
        <f t="shared" ref="J345:J382" si="202">J344-K344</f>
        <v>0</v>
      </c>
      <c r="K345" s="57">
        <f t="shared" ref="K345:K382" si="203">M345-L345</f>
        <v>0</v>
      </c>
      <c r="L345" s="57">
        <f t="shared" ref="L345:L382" si="204">K$10*J345</f>
        <v>0</v>
      </c>
      <c r="M345" s="58">
        <f t="shared" si="186"/>
        <v>0</v>
      </c>
      <c r="N345" s="56">
        <f t="shared" ref="N345:N382" si="205">N344-O344</f>
        <v>0</v>
      </c>
      <c r="O345" s="57">
        <f t="shared" ref="O345:O382" si="206">Q345-P345</f>
        <v>0</v>
      </c>
      <c r="P345" s="57">
        <f t="shared" ref="P345:P382" si="207">O$10*N345</f>
        <v>0</v>
      </c>
      <c r="Q345" s="58">
        <f t="shared" si="187"/>
        <v>0</v>
      </c>
      <c r="R345" s="84">
        <f t="shared" ref="R345:R382" si="208">(R344-S344)*(1+S$12)</f>
        <v>-1.2155716090959049E-8</v>
      </c>
      <c r="S345" s="85">
        <f t="shared" ref="S345:S382" si="209">IF(R345&gt;1,U345-T345,0)</f>
        <v>0</v>
      </c>
      <c r="T345" s="86">
        <f t="shared" si="188"/>
        <v>-3.535287429787257E-11</v>
      </c>
      <c r="U345" s="87">
        <f t="shared" ref="U345:U382" si="210">IF(R345&lt;1,0,U344*(1+S$12))</f>
        <v>0</v>
      </c>
      <c r="V345" s="84">
        <f t="shared" ref="V345:V382" si="211">(V344-W344)*(1+W$12)</f>
        <v>0</v>
      </c>
      <c r="W345" s="85">
        <f t="shared" ref="W345:W382" si="212">IF(V345&gt;1,Y345-X345,0)</f>
        <v>0</v>
      </c>
      <c r="X345" s="86">
        <f t="shared" si="189"/>
        <v>0</v>
      </c>
      <c r="Y345" s="87">
        <f t="shared" ref="Y345:Y382" si="213">IF(V345&lt;1,0,Y344*(1+W$12))</f>
        <v>0</v>
      </c>
      <c r="Z345" s="101">
        <f t="shared" ref="Z345:Z382" si="214">(Z344-AA344)*(1+AA$12)</f>
        <v>0</v>
      </c>
      <c r="AA345" s="85">
        <f t="shared" ref="AA345:AA382" si="215">IF(Z345&gt;1,AC345-AB345,0)</f>
        <v>0</v>
      </c>
      <c r="AB345" s="86">
        <f t="shared" si="190"/>
        <v>0</v>
      </c>
      <c r="AC345" s="87">
        <f t="shared" ref="AC345:AC382" si="216">IF(Z345&lt;1,0,AC344*(1+AA$12))</f>
        <v>0</v>
      </c>
      <c r="AD345" s="132">
        <f t="shared" si="183"/>
        <v>0</v>
      </c>
      <c r="AE345" s="132">
        <f t="shared" si="191"/>
        <v>0</v>
      </c>
      <c r="AF345" s="132">
        <f t="shared" ref="AF345:AF382" si="217">IF(A345&lt;=AE$8,AE$10*AD345,0)</f>
        <v>0</v>
      </c>
      <c r="AG345" s="133">
        <f t="shared" si="192"/>
        <v>0</v>
      </c>
      <c r="AH345" s="124">
        <f t="shared" ref="AH345:AH382" si="218">IF(A345&lt;=AI$8,AH344*(1+AI$10)*(1+AI$12),0)</f>
        <v>0</v>
      </c>
      <c r="AI345" s="125">
        <f t="shared" si="193"/>
        <v>0</v>
      </c>
      <c r="AJ345" s="125">
        <v>0</v>
      </c>
      <c r="AK345" s="126">
        <f t="shared" si="194"/>
        <v>0</v>
      </c>
      <c r="AL345" s="22">
        <f t="shared" si="195"/>
        <v>70578.54209576016</v>
      </c>
      <c r="AM345" s="22">
        <f t="shared" si="195"/>
        <v>1769.5175140943034</v>
      </c>
      <c r="AN345" s="22">
        <f t="shared" si="195"/>
        <v>184.27490419042536</v>
      </c>
      <c r="AO345" s="23">
        <f t="shared" si="195"/>
        <v>1953.7924182847639</v>
      </c>
    </row>
    <row r="346" spans="1:41" x14ac:dyDescent="0.25">
      <c r="A346" s="7">
        <v>324</v>
      </c>
      <c r="B346" s="56">
        <f t="shared" si="196"/>
        <v>28168.640818977572</v>
      </c>
      <c r="C346" s="57">
        <f t="shared" si="197"/>
        <v>747.13408935356961</v>
      </c>
      <c r="D346" s="57">
        <f t="shared" si="198"/>
        <v>29.342334186434972</v>
      </c>
      <c r="E346" s="58">
        <f t="shared" si="184"/>
        <v>776.47642354000459</v>
      </c>
      <c r="F346" s="56">
        <f t="shared" si="199"/>
        <v>40640.383762700432</v>
      </c>
      <c r="G346" s="57">
        <f t="shared" si="200"/>
        <v>1026.9465748227676</v>
      </c>
      <c r="H346" s="57">
        <f t="shared" si="201"/>
        <v>150.36941992199161</v>
      </c>
      <c r="I346" s="58">
        <f t="shared" si="185"/>
        <v>1177.3159947447593</v>
      </c>
      <c r="J346" s="56">
        <f t="shared" si="202"/>
        <v>0</v>
      </c>
      <c r="K346" s="57">
        <f t="shared" si="203"/>
        <v>0</v>
      </c>
      <c r="L346" s="57">
        <f t="shared" si="204"/>
        <v>0</v>
      </c>
      <c r="M346" s="58">
        <f t="shared" si="186"/>
        <v>0</v>
      </c>
      <c r="N346" s="56">
        <f t="shared" si="205"/>
        <v>0</v>
      </c>
      <c r="O346" s="57">
        <f t="shared" si="206"/>
        <v>0</v>
      </c>
      <c r="P346" s="57">
        <f t="shared" si="207"/>
        <v>0</v>
      </c>
      <c r="Q346" s="58">
        <f t="shared" si="187"/>
        <v>0</v>
      </c>
      <c r="R346" s="84">
        <f t="shared" si="208"/>
        <v>-1.2175975617777314E-8</v>
      </c>
      <c r="S346" s="85">
        <f t="shared" si="209"/>
        <v>0</v>
      </c>
      <c r="T346" s="86">
        <f t="shared" si="188"/>
        <v>-3.541179575503569E-11</v>
      </c>
      <c r="U346" s="87">
        <f t="shared" si="210"/>
        <v>0</v>
      </c>
      <c r="V346" s="84">
        <f t="shared" si="211"/>
        <v>0</v>
      </c>
      <c r="W346" s="85">
        <f t="shared" si="212"/>
        <v>0</v>
      </c>
      <c r="X346" s="86">
        <f t="shared" si="189"/>
        <v>0</v>
      </c>
      <c r="Y346" s="87">
        <f t="shared" si="213"/>
        <v>0</v>
      </c>
      <c r="Z346" s="101">
        <f t="shared" si="214"/>
        <v>0</v>
      </c>
      <c r="AA346" s="85">
        <f t="shared" si="215"/>
        <v>0</v>
      </c>
      <c r="AB346" s="86">
        <f t="shared" si="190"/>
        <v>0</v>
      </c>
      <c r="AC346" s="87">
        <f t="shared" si="216"/>
        <v>0</v>
      </c>
      <c r="AD346" s="132">
        <f t="shared" ref="AD346:AD382" si="219">IF(A346&lt;=AE$8,(1+AE$12)*AD345,0)</f>
        <v>0</v>
      </c>
      <c r="AE346" s="132">
        <f t="shared" si="191"/>
        <v>0</v>
      </c>
      <c r="AF346" s="132">
        <f t="shared" si="217"/>
        <v>0</v>
      </c>
      <c r="AG346" s="133">
        <f t="shared" si="192"/>
        <v>0</v>
      </c>
      <c r="AH346" s="124">
        <f t="shared" si="218"/>
        <v>0</v>
      </c>
      <c r="AI346" s="125">
        <f t="shared" si="193"/>
        <v>0</v>
      </c>
      <c r="AJ346" s="125">
        <v>0</v>
      </c>
      <c r="AK346" s="126">
        <f t="shared" si="194"/>
        <v>0</v>
      </c>
      <c r="AL346" s="22">
        <f t="shared" si="195"/>
        <v>68809.024581665828</v>
      </c>
      <c r="AM346" s="22">
        <f t="shared" si="195"/>
        <v>1774.0806641763372</v>
      </c>
      <c r="AN346" s="22">
        <f t="shared" si="195"/>
        <v>179.71175410839118</v>
      </c>
      <c r="AO346" s="23">
        <f t="shared" si="195"/>
        <v>1953.7924182847639</v>
      </c>
    </row>
    <row r="347" spans="1:41" x14ac:dyDescent="0.25">
      <c r="A347" s="7">
        <v>325</v>
      </c>
      <c r="B347" s="56">
        <f t="shared" si="196"/>
        <v>27421.506729624001</v>
      </c>
      <c r="C347" s="57">
        <f t="shared" si="197"/>
        <v>747.91235402997961</v>
      </c>
      <c r="D347" s="57">
        <f t="shared" si="198"/>
        <v>28.564069510025</v>
      </c>
      <c r="E347" s="58">
        <f t="shared" si="184"/>
        <v>776.47642354000459</v>
      </c>
      <c r="F347" s="56">
        <f t="shared" si="199"/>
        <v>39613.437187877666</v>
      </c>
      <c r="G347" s="57">
        <f t="shared" si="200"/>
        <v>1030.7462771496121</v>
      </c>
      <c r="H347" s="57">
        <f t="shared" si="201"/>
        <v>146.56971759514738</v>
      </c>
      <c r="I347" s="58">
        <f t="shared" si="185"/>
        <v>1177.3159947447593</v>
      </c>
      <c r="J347" s="56">
        <f t="shared" si="202"/>
        <v>0</v>
      </c>
      <c r="K347" s="57">
        <f t="shared" si="203"/>
        <v>0</v>
      </c>
      <c r="L347" s="57">
        <f t="shared" si="204"/>
        <v>0</v>
      </c>
      <c r="M347" s="58">
        <f t="shared" si="186"/>
        <v>0</v>
      </c>
      <c r="N347" s="56">
        <f t="shared" si="205"/>
        <v>0</v>
      </c>
      <c r="O347" s="57">
        <f t="shared" si="206"/>
        <v>0</v>
      </c>
      <c r="P347" s="57">
        <f t="shared" si="207"/>
        <v>0</v>
      </c>
      <c r="Q347" s="58">
        <f t="shared" si="187"/>
        <v>0</v>
      </c>
      <c r="R347" s="84">
        <f t="shared" si="208"/>
        <v>-1.2196268910473611E-8</v>
      </c>
      <c r="S347" s="85">
        <f t="shared" si="209"/>
        <v>0</v>
      </c>
      <c r="T347" s="86">
        <f t="shared" si="188"/>
        <v>-3.5470815414627423E-11</v>
      </c>
      <c r="U347" s="87">
        <f t="shared" si="210"/>
        <v>0</v>
      </c>
      <c r="V347" s="84">
        <f t="shared" si="211"/>
        <v>0</v>
      </c>
      <c r="W347" s="85">
        <f t="shared" si="212"/>
        <v>0</v>
      </c>
      <c r="X347" s="86">
        <f t="shared" si="189"/>
        <v>0</v>
      </c>
      <c r="Y347" s="87">
        <f t="shared" si="213"/>
        <v>0</v>
      </c>
      <c r="Z347" s="101">
        <f t="shared" si="214"/>
        <v>0</v>
      </c>
      <c r="AA347" s="85">
        <f t="shared" si="215"/>
        <v>0</v>
      </c>
      <c r="AB347" s="86">
        <f t="shared" si="190"/>
        <v>0</v>
      </c>
      <c r="AC347" s="87">
        <f t="shared" si="216"/>
        <v>0</v>
      </c>
      <c r="AD347" s="132">
        <f t="shared" si="219"/>
        <v>0</v>
      </c>
      <c r="AE347" s="132">
        <f t="shared" si="191"/>
        <v>0</v>
      </c>
      <c r="AF347" s="132">
        <f t="shared" si="217"/>
        <v>0</v>
      </c>
      <c r="AG347" s="133">
        <f t="shared" si="192"/>
        <v>0</v>
      </c>
      <c r="AH347" s="124">
        <f t="shared" si="218"/>
        <v>0</v>
      </c>
      <c r="AI347" s="125">
        <f t="shared" si="193"/>
        <v>0</v>
      </c>
      <c r="AJ347" s="125">
        <v>0</v>
      </c>
      <c r="AK347" s="126">
        <f t="shared" si="194"/>
        <v>0</v>
      </c>
      <c r="AL347" s="22">
        <f t="shared" si="195"/>
        <v>67034.943917489465</v>
      </c>
      <c r="AM347" s="22">
        <f t="shared" si="195"/>
        <v>1778.6586311795918</v>
      </c>
      <c r="AN347" s="22">
        <f t="shared" si="195"/>
        <v>175.13378710513692</v>
      </c>
      <c r="AO347" s="23">
        <f t="shared" si="195"/>
        <v>1953.7924182847639</v>
      </c>
    </row>
    <row r="348" spans="1:41" x14ac:dyDescent="0.25">
      <c r="A348" s="7">
        <v>326</v>
      </c>
      <c r="B348" s="56">
        <f t="shared" si="196"/>
        <v>26673.594375594021</v>
      </c>
      <c r="C348" s="57">
        <f t="shared" si="197"/>
        <v>748.69142939876087</v>
      </c>
      <c r="D348" s="57">
        <f t="shared" si="198"/>
        <v>27.784994141243772</v>
      </c>
      <c r="E348" s="58">
        <f t="shared" si="184"/>
        <v>776.47642354000459</v>
      </c>
      <c r="F348" s="56">
        <f t="shared" si="199"/>
        <v>38582.690910728052</v>
      </c>
      <c r="G348" s="57">
        <f t="shared" si="200"/>
        <v>1034.5600383750655</v>
      </c>
      <c r="H348" s="57">
        <f t="shared" si="201"/>
        <v>142.75595636969379</v>
      </c>
      <c r="I348" s="58">
        <f t="shared" si="185"/>
        <v>1177.3159947447593</v>
      </c>
      <c r="J348" s="56">
        <f t="shared" si="202"/>
        <v>0</v>
      </c>
      <c r="K348" s="57">
        <f t="shared" si="203"/>
        <v>0</v>
      </c>
      <c r="L348" s="57">
        <f t="shared" si="204"/>
        <v>0</v>
      </c>
      <c r="M348" s="58">
        <f t="shared" si="186"/>
        <v>0</v>
      </c>
      <c r="N348" s="56">
        <f t="shared" si="205"/>
        <v>0</v>
      </c>
      <c r="O348" s="57">
        <f t="shared" si="206"/>
        <v>0</v>
      </c>
      <c r="P348" s="57">
        <f t="shared" si="207"/>
        <v>0</v>
      </c>
      <c r="Q348" s="58">
        <f t="shared" si="187"/>
        <v>0</v>
      </c>
      <c r="R348" s="84">
        <f t="shared" si="208"/>
        <v>-1.2216596025324401E-8</v>
      </c>
      <c r="S348" s="85">
        <f t="shared" si="209"/>
        <v>0</v>
      </c>
      <c r="T348" s="86">
        <f t="shared" si="188"/>
        <v>-3.5529933440318469E-11</v>
      </c>
      <c r="U348" s="87">
        <f t="shared" si="210"/>
        <v>0</v>
      </c>
      <c r="V348" s="84">
        <f t="shared" si="211"/>
        <v>0</v>
      </c>
      <c r="W348" s="85">
        <f t="shared" si="212"/>
        <v>0</v>
      </c>
      <c r="X348" s="86">
        <f t="shared" si="189"/>
        <v>0</v>
      </c>
      <c r="Y348" s="87">
        <f t="shared" si="213"/>
        <v>0</v>
      </c>
      <c r="Z348" s="101">
        <f t="shared" si="214"/>
        <v>0</v>
      </c>
      <c r="AA348" s="85">
        <f t="shared" si="215"/>
        <v>0</v>
      </c>
      <c r="AB348" s="86">
        <f t="shared" si="190"/>
        <v>0</v>
      </c>
      <c r="AC348" s="87">
        <f t="shared" si="216"/>
        <v>0</v>
      </c>
      <c r="AD348" s="132">
        <f t="shared" si="219"/>
        <v>0</v>
      </c>
      <c r="AE348" s="132">
        <f t="shared" si="191"/>
        <v>0</v>
      </c>
      <c r="AF348" s="132">
        <f t="shared" si="217"/>
        <v>0</v>
      </c>
      <c r="AG348" s="133">
        <f t="shared" si="192"/>
        <v>0</v>
      </c>
      <c r="AH348" s="124">
        <f t="shared" si="218"/>
        <v>0</v>
      </c>
      <c r="AI348" s="125">
        <f t="shared" si="193"/>
        <v>0</v>
      </c>
      <c r="AJ348" s="125">
        <v>0</v>
      </c>
      <c r="AK348" s="126">
        <f t="shared" si="194"/>
        <v>0</v>
      </c>
      <c r="AL348" s="22">
        <f t="shared" si="195"/>
        <v>65256.28528630986</v>
      </c>
      <c r="AM348" s="22">
        <f t="shared" si="195"/>
        <v>1783.2514677738263</v>
      </c>
      <c r="AN348" s="22">
        <f t="shared" si="195"/>
        <v>170.54095051090204</v>
      </c>
      <c r="AO348" s="23">
        <f t="shared" si="195"/>
        <v>1953.7924182847639</v>
      </c>
    </row>
    <row r="349" spans="1:41" x14ac:dyDescent="0.25">
      <c r="A349" s="7">
        <v>327</v>
      </c>
      <c r="B349" s="56">
        <f t="shared" si="196"/>
        <v>25924.90294619526</v>
      </c>
      <c r="C349" s="57">
        <f t="shared" si="197"/>
        <v>749.47131630438457</v>
      </c>
      <c r="D349" s="57">
        <f t="shared" si="198"/>
        <v>27.005107235620063</v>
      </c>
      <c r="E349" s="58">
        <f t="shared" si="184"/>
        <v>776.47642354000459</v>
      </c>
      <c r="F349" s="56">
        <f t="shared" si="199"/>
        <v>37548.130872352987</v>
      </c>
      <c r="G349" s="57">
        <f t="shared" si="200"/>
        <v>1038.3879105170533</v>
      </c>
      <c r="H349" s="57">
        <f t="shared" si="201"/>
        <v>138.92808422770605</v>
      </c>
      <c r="I349" s="58">
        <f t="shared" si="185"/>
        <v>1177.3159947447593</v>
      </c>
      <c r="J349" s="56">
        <f t="shared" si="202"/>
        <v>0</v>
      </c>
      <c r="K349" s="57">
        <f t="shared" si="203"/>
        <v>0</v>
      </c>
      <c r="L349" s="57">
        <f t="shared" si="204"/>
        <v>0</v>
      </c>
      <c r="M349" s="58">
        <f t="shared" si="186"/>
        <v>0</v>
      </c>
      <c r="N349" s="56">
        <f t="shared" si="205"/>
        <v>0</v>
      </c>
      <c r="O349" s="57">
        <f t="shared" si="206"/>
        <v>0</v>
      </c>
      <c r="P349" s="57">
        <f t="shared" si="207"/>
        <v>0</v>
      </c>
      <c r="Q349" s="58">
        <f t="shared" si="187"/>
        <v>0</v>
      </c>
      <c r="R349" s="84">
        <f t="shared" si="208"/>
        <v>-1.2236957018699942E-8</v>
      </c>
      <c r="S349" s="85">
        <f t="shared" si="209"/>
        <v>0</v>
      </c>
      <c r="T349" s="86">
        <f t="shared" si="188"/>
        <v>-3.5589149996052329E-11</v>
      </c>
      <c r="U349" s="87">
        <f t="shared" si="210"/>
        <v>0</v>
      </c>
      <c r="V349" s="84">
        <f t="shared" si="211"/>
        <v>0</v>
      </c>
      <c r="W349" s="85">
        <f t="shared" si="212"/>
        <v>0</v>
      </c>
      <c r="X349" s="86">
        <f t="shared" si="189"/>
        <v>0</v>
      </c>
      <c r="Y349" s="87">
        <f t="shared" si="213"/>
        <v>0</v>
      </c>
      <c r="Z349" s="101">
        <f t="shared" si="214"/>
        <v>0</v>
      </c>
      <c r="AA349" s="85">
        <f t="shared" si="215"/>
        <v>0</v>
      </c>
      <c r="AB349" s="86">
        <f t="shared" si="190"/>
        <v>0</v>
      </c>
      <c r="AC349" s="87">
        <f t="shared" si="216"/>
        <v>0</v>
      </c>
      <c r="AD349" s="132">
        <f t="shared" si="219"/>
        <v>0</v>
      </c>
      <c r="AE349" s="132">
        <f t="shared" si="191"/>
        <v>0</v>
      </c>
      <c r="AF349" s="132">
        <f t="shared" si="217"/>
        <v>0</v>
      </c>
      <c r="AG349" s="133">
        <f t="shared" si="192"/>
        <v>0</v>
      </c>
      <c r="AH349" s="124">
        <f t="shared" si="218"/>
        <v>0</v>
      </c>
      <c r="AI349" s="125">
        <f t="shared" si="193"/>
        <v>0</v>
      </c>
      <c r="AJ349" s="125">
        <v>0</v>
      </c>
      <c r="AK349" s="126">
        <f t="shared" si="194"/>
        <v>0</v>
      </c>
      <c r="AL349" s="22">
        <f t="shared" si="195"/>
        <v>63473.033818536009</v>
      </c>
      <c r="AM349" s="22">
        <f t="shared" si="195"/>
        <v>1787.8592268214379</v>
      </c>
      <c r="AN349" s="22">
        <f t="shared" si="195"/>
        <v>165.93319146329054</v>
      </c>
      <c r="AO349" s="23">
        <f t="shared" si="195"/>
        <v>1953.7924182847639</v>
      </c>
    </row>
    <row r="350" spans="1:41" x14ac:dyDescent="0.25">
      <c r="A350" s="7">
        <v>328</v>
      </c>
      <c r="B350" s="56">
        <f t="shared" si="196"/>
        <v>25175.431629890874</v>
      </c>
      <c r="C350" s="57">
        <f t="shared" si="197"/>
        <v>750.25201559220159</v>
      </c>
      <c r="D350" s="57">
        <f t="shared" si="198"/>
        <v>26.224407947802995</v>
      </c>
      <c r="E350" s="58">
        <f t="shared" si="184"/>
        <v>776.47642354000459</v>
      </c>
      <c r="F350" s="56">
        <f t="shared" si="199"/>
        <v>36509.742961835931</v>
      </c>
      <c r="G350" s="57">
        <f t="shared" si="200"/>
        <v>1042.2299457859663</v>
      </c>
      <c r="H350" s="57">
        <f t="shared" si="201"/>
        <v>135.08604895879296</v>
      </c>
      <c r="I350" s="58">
        <f t="shared" si="185"/>
        <v>1177.3159947447593</v>
      </c>
      <c r="J350" s="56">
        <f t="shared" si="202"/>
        <v>0</v>
      </c>
      <c r="K350" s="57">
        <f t="shared" si="203"/>
        <v>0</v>
      </c>
      <c r="L350" s="57">
        <f t="shared" si="204"/>
        <v>0</v>
      </c>
      <c r="M350" s="58">
        <f t="shared" si="186"/>
        <v>0</v>
      </c>
      <c r="N350" s="56">
        <f t="shared" si="205"/>
        <v>0</v>
      </c>
      <c r="O350" s="57">
        <f t="shared" si="206"/>
        <v>0</v>
      </c>
      <c r="P350" s="57">
        <f t="shared" si="207"/>
        <v>0</v>
      </c>
      <c r="Q350" s="58">
        <f t="shared" si="187"/>
        <v>0</v>
      </c>
      <c r="R350" s="84">
        <f t="shared" si="208"/>
        <v>-1.2257351947064443E-8</v>
      </c>
      <c r="S350" s="85">
        <f t="shared" si="209"/>
        <v>0</v>
      </c>
      <c r="T350" s="86">
        <f t="shared" si="188"/>
        <v>-3.5648465246045759E-11</v>
      </c>
      <c r="U350" s="87">
        <f t="shared" si="210"/>
        <v>0</v>
      </c>
      <c r="V350" s="84">
        <f t="shared" si="211"/>
        <v>0</v>
      </c>
      <c r="W350" s="85">
        <f t="shared" si="212"/>
        <v>0</v>
      </c>
      <c r="X350" s="86">
        <f t="shared" si="189"/>
        <v>0</v>
      </c>
      <c r="Y350" s="87">
        <f t="shared" si="213"/>
        <v>0</v>
      </c>
      <c r="Z350" s="101">
        <f t="shared" si="214"/>
        <v>0</v>
      </c>
      <c r="AA350" s="85">
        <f t="shared" si="215"/>
        <v>0</v>
      </c>
      <c r="AB350" s="86">
        <f t="shared" si="190"/>
        <v>0</v>
      </c>
      <c r="AC350" s="87">
        <f t="shared" si="216"/>
        <v>0</v>
      </c>
      <c r="AD350" s="132">
        <f t="shared" si="219"/>
        <v>0</v>
      </c>
      <c r="AE350" s="132">
        <f t="shared" si="191"/>
        <v>0</v>
      </c>
      <c r="AF350" s="132">
        <f t="shared" si="217"/>
        <v>0</v>
      </c>
      <c r="AG350" s="133">
        <f t="shared" si="192"/>
        <v>0</v>
      </c>
      <c r="AH350" s="124">
        <f t="shared" si="218"/>
        <v>0</v>
      </c>
      <c r="AI350" s="125">
        <f t="shared" si="193"/>
        <v>0</v>
      </c>
      <c r="AJ350" s="125">
        <v>0</v>
      </c>
      <c r="AK350" s="126">
        <f t="shared" si="194"/>
        <v>0</v>
      </c>
      <c r="AL350" s="22">
        <f t="shared" si="195"/>
        <v>61685.174591714545</v>
      </c>
      <c r="AM350" s="22">
        <f t="shared" si="195"/>
        <v>1792.4819613781679</v>
      </c>
      <c r="AN350" s="22">
        <f t="shared" si="195"/>
        <v>161.31045690656032</v>
      </c>
      <c r="AO350" s="23">
        <f t="shared" si="195"/>
        <v>1953.7924182847639</v>
      </c>
    </row>
    <row r="351" spans="1:41" x14ac:dyDescent="0.25">
      <c r="A351" s="7">
        <v>329</v>
      </c>
      <c r="B351" s="56">
        <f t="shared" si="196"/>
        <v>24425.179614298671</v>
      </c>
      <c r="C351" s="57">
        <f t="shared" si="197"/>
        <v>751.03352810844342</v>
      </c>
      <c r="D351" s="57">
        <f t="shared" si="198"/>
        <v>25.442895431561116</v>
      </c>
      <c r="E351" s="58">
        <f t="shared" si="184"/>
        <v>776.47642354000459</v>
      </c>
      <c r="F351" s="56">
        <f t="shared" si="199"/>
        <v>35467.513016049968</v>
      </c>
      <c r="G351" s="57">
        <f t="shared" si="200"/>
        <v>1046.0861965853744</v>
      </c>
      <c r="H351" s="57">
        <f t="shared" si="201"/>
        <v>131.2297981593849</v>
      </c>
      <c r="I351" s="58">
        <f t="shared" si="185"/>
        <v>1177.3159947447593</v>
      </c>
      <c r="J351" s="56">
        <f t="shared" si="202"/>
        <v>0</v>
      </c>
      <c r="K351" s="57">
        <f t="shared" si="203"/>
        <v>0</v>
      </c>
      <c r="L351" s="57">
        <f t="shared" si="204"/>
        <v>0</v>
      </c>
      <c r="M351" s="58">
        <f t="shared" si="186"/>
        <v>0</v>
      </c>
      <c r="N351" s="56">
        <f t="shared" si="205"/>
        <v>0</v>
      </c>
      <c r="O351" s="57">
        <f t="shared" si="206"/>
        <v>0</v>
      </c>
      <c r="P351" s="57">
        <f t="shared" si="207"/>
        <v>0</v>
      </c>
      <c r="Q351" s="58">
        <f t="shared" si="187"/>
        <v>0</v>
      </c>
      <c r="R351" s="84">
        <f t="shared" si="208"/>
        <v>-1.2277780866976217E-8</v>
      </c>
      <c r="S351" s="85">
        <f t="shared" si="209"/>
        <v>0</v>
      </c>
      <c r="T351" s="86">
        <f t="shared" si="188"/>
        <v>-3.5707879354789166E-11</v>
      </c>
      <c r="U351" s="87">
        <f t="shared" si="210"/>
        <v>0</v>
      </c>
      <c r="V351" s="84">
        <f t="shared" si="211"/>
        <v>0</v>
      </c>
      <c r="W351" s="85">
        <f t="shared" si="212"/>
        <v>0</v>
      </c>
      <c r="X351" s="86">
        <f t="shared" si="189"/>
        <v>0</v>
      </c>
      <c r="Y351" s="87">
        <f t="shared" si="213"/>
        <v>0</v>
      </c>
      <c r="Z351" s="101">
        <f t="shared" si="214"/>
        <v>0</v>
      </c>
      <c r="AA351" s="85">
        <f t="shared" si="215"/>
        <v>0</v>
      </c>
      <c r="AB351" s="86">
        <f t="shared" si="190"/>
        <v>0</v>
      </c>
      <c r="AC351" s="87">
        <f t="shared" si="216"/>
        <v>0</v>
      </c>
      <c r="AD351" s="132">
        <f t="shared" si="219"/>
        <v>0</v>
      </c>
      <c r="AE351" s="132">
        <f t="shared" si="191"/>
        <v>0</v>
      </c>
      <c r="AF351" s="132">
        <f t="shared" si="217"/>
        <v>0</v>
      </c>
      <c r="AG351" s="133">
        <f t="shared" si="192"/>
        <v>0</v>
      </c>
      <c r="AH351" s="124">
        <f t="shared" si="218"/>
        <v>0</v>
      </c>
      <c r="AI351" s="125">
        <f t="shared" si="193"/>
        <v>0</v>
      </c>
      <c r="AJ351" s="125">
        <v>0</v>
      </c>
      <c r="AK351" s="126">
        <f t="shared" si="194"/>
        <v>0</v>
      </c>
      <c r="AL351" s="22">
        <f t="shared" si="195"/>
        <v>59892.692630336365</v>
      </c>
      <c r="AM351" s="22">
        <f t="shared" si="195"/>
        <v>1797.1197246938177</v>
      </c>
      <c r="AN351" s="22">
        <f t="shared" si="195"/>
        <v>156.67269359091031</v>
      </c>
      <c r="AO351" s="23">
        <f t="shared" si="195"/>
        <v>1953.7924182847639</v>
      </c>
    </row>
    <row r="352" spans="1:41" x14ac:dyDescent="0.25">
      <c r="A352" s="7">
        <v>330</v>
      </c>
      <c r="B352" s="56">
        <f t="shared" si="196"/>
        <v>23674.146086190227</v>
      </c>
      <c r="C352" s="57">
        <f t="shared" si="197"/>
        <v>751.8158547002231</v>
      </c>
      <c r="D352" s="57">
        <f t="shared" si="198"/>
        <v>24.660568839781487</v>
      </c>
      <c r="E352" s="58">
        <f t="shared" si="184"/>
        <v>776.47642354000459</v>
      </c>
      <c r="F352" s="56">
        <f t="shared" si="199"/>
        <v>34421.426819464592</v>
      </c>
      <c r="G352" s="57">
        <f t="shared" si="200"/>
        <v>1049.9567155127404</v>
      </c>
      <c r="H352" s="57">
        <f t="shared" si="201"/>
        <v>127.35927923201899</v>
      </c>
      <c r="I352" s="58">
        <f t="shared" si="185"/>
        <v>1177.3159947447593</v>
      </c>
      <c r="J352" s="56">
        <f t="shared" si="202"/>
        <v>0</v>
      </c>
      <c r="K352" s="57">
        <f t="shared" si="203"/>
        <v>0</v>
      </c>
      <c r="L352" s="57">
        <f t="shared" si="204"/>
        <v>0</v>
      </c>
      <c r="M352" s="58">
        <f t="shared" si="186"/>
        <v>0</v>
      </c>
      <c r="N352" s="56">
        <f t="shared" si="205"/>
        <v>0</v>
      </c>
      <c r="O352" s="57">
        <f t="shared" si="206"/>
        <v>0</v>
      </c>
      <c r="P352" s="57">
        <f t="shared" si="207"/>
        <v>0</v>
      </c>
      <c r="Q352" s="58">
        <f t="shared" si="187"/>
        <v>0</v>
      </c>
      <c r="R352" s="84">
        <f t="shared" si="208"/>
        <v>-1.2298243835087845E-8</v>
      </c>
      <c r="S352" s="85">
        <f t="shared" si="209"/>
        <v>0</v>
      </c>
      <c r="T352" s="86">
        <f t="shared" si="188"/>
        <v>-3.5767392487047153E-11</v>
      </c>
      <c r="U352" s="87">
        <f t="shared" si="210"/>
        <v>0</v>
      </c>
      <c r="V352" s="84">
        <f t="shared" si="211"/>
        <v>0</v>
      </c>
      <c r="W352" s="85">
        <f t="shared" si="212"/>
        <v>0</v>
      </c>
      <c r="X352" s="86">
        <f t="shared" si="189"/>
        <v>0</v>
      </c>
      <c r="Y352" s="87">
        <f t="shared" si="213"/>
        <v>0</v>
      </c>
      <c r="Z352" s="101">
        <f t="shared" si="214"/>
        <v>0</v>
      </c>
      <c r="AA352" s="85">
        <f t="shared" si="215"/>
        <v>0</v>
      </c>
      <c r="AB352" s="86">
        <f t="shared" si="190"/>
        <v>0</v>
      </c>
      <c r="AC352" s="87">
        <f t="shared" si="216"/>
        <v>0</v>
      </c>
      <c r="AD352" s="132">
        <f t="shared" si="219"/>
        <v>0</v>
      </c>
      <c r="AE352" s="132">
        <f t="shared" si="191"/>
        <v>0</v>
      </c>
      <c r="AF352" s="132">
        <f t="shared" si="217"/>
        <v>0</v>
      </c>
      <c r="AG352" s="133">
        <f t="shared" si="192"/>
        <v>0</v>
      </c>
      <c r="AH352" s="124">
        <f t="shared" si="218"/>
        <v>0</v>
      </c>
      <c r="AI352" s="125">
        <f t="shared" si="193"/>
        <v>0</v>
      </c>
      <c r="AJ352" s="125">
        <v>0</v>
      </c>
      <c r="AK352" s="126">
        <f t="shared" si="194"/>
        <v>0</v>
      </c>
      <c r="AL352" s="22">
        <f t="shared" si="195"/>
        <v>58095.572905642519</v>
      </c>
      <c r="AM352" s="22">
        <f t="shared" si="195"/>
        <v>1801.7725702129635</v>
      </c>
      <c r="AN352" s="22">
        <f t="shared" si="195"/>
        <v>152.01984807176473</v>
      </c>
      <c r="AO352" s="23">
        <f t="shared" si="195"/>
        <v>1953.7924182847639</v>
      </c>
    </row>
    <row r="353" spans="1:41" x14ac:dyDescent="0.25">
      <c r="A353" s="7">
        <v>331</v>
      </c>
      <c r="B353" s="56">
        <f t="shared" si="196"/>
        <v>22922.330231490003</v>
      </c>
      <c r="C353" s="57">
        <f t="shared" si="197"/>
        <v>752.59899621553586</v>
      </c>
      <c r="D353" s="57">
        <f t="shared" si="198"/>
        <v>23.877427324468751</v>
      </c>
      <c r="E353" s="58">
        <f t="shared" si="184"/>
        <v>776.47642354000459</v>
      </c>
      <c r="F353" s="56">
        <f t="shared" si="199"/>
        <v>33371.470103951855</v>
      </c>
      <c r="G353" s="57">
        <f t="shared" si="200"/>
        <v>1053.8415553601374</v>
      </c>
      <c r="H353" s="57">
        <f t="shared" si="201"/>
        <v>123.47443938462187</v>
      </c>
      <c r="I353" s="58">
        <f t="shared" si="185"/>
        <v>1177.3159947447593</v>
      </c>
      <c r="J353" s="56">
        <f t="shared" si="202"/>
        <v>0</v>
      </c>
      <c r="K353" s="57">
        <f t="shared" si="203"/>
        <v>0</v>
      </c>
      <c r="L353" s="57">
        <f t="shared" si="204"/>
        <v>0</v>
      </c>
      <c r="M353" s="58">
        <f t="shared" si="186"/>
        <v>0</v>
      </c>
      <c r="N353" s="56">
        <f t="shared" si="205"/>
        <v>0</v>
      </c>
      <c r="O353" s="57">
        <f t="shared" si="206"/>
        <v>0</v>
      </c>
      <c r="P353" s="57">
        <f t="shared" si="207"/>
        <v>0</v>
      </c>
      <c r="Q353" s="58">
        <f t="shared" si="187"/>
        <v>0</v>
      </c>
      <c r="R353" s="84">
        <f t="shared" si="208"/>
        <v>-1.2318740908146326E-8</v>
      </c>
      <c r="S353" s="85">
        <f t="shared" si="209"/>
        <v>0</v>
      </c>
      <c r="T353" s="86">
        <f t="shared" si="188"/>
        <v>-3.5827004807858898E-11</v>
      </c>
      <c r="U353" s="87">
        <f t="shared" si="210"/>
        <v>0</v>
      </c>
      <c r="V353" s="84">
        <f t="shared" si="211"/>
        <v>0</v>
      </c>
      <c r="W353" s="85">
        <f t="shared" si="212"/>
        <v>0</v>
      </c>
      <c r="X353" s="86">
        <f t="shared" si="189"/>
        <v>0</v>
      </c>
      <c r="Y353" s="87">
        <f t="shared" si="213"/>
        <v>0</v>
      </c>
      <c r="Z353" s="101">
        <f t="shared" si="214"/>
        <v>0</v>
      </c>
      <c r="AA353" s="85">
        <f t="shared" si="215"/>
        <v>0</v>
      </c>
      <c r="AB353" s="86">
        <f t="shared" si="190"/>
        <v>0</v>
      </c>
      <c r="AC353" s="87">
        <f t="shared" si="216"/>
        <v>0</v>
      </c>
      <c r="AD353" s="132">
        <f t="shared" si="219"/>
        <v>0</v>
      </c>
      <c r="AE353" s="132">
        <f t="shared" si="191"/>
        <v>0</v>
      </c>
      <c r="AF353" s="132">
        <f t="shared" si="217"/>
        <v>0</v>
      </c>
      <c r="AG353" s="133">
        <f t="shared" si="192"/>
        <v>0</v>
      </c>
      <c r="AH353" s="124">
        <f t="shared" si="218"/>
        <v>0</v>
      </c>
      <c r="AI353" s="125">
        <f t="shared" si="193"/>
        <v>0</v>
      </c>
      <c r="AJ353" s="125">
        <v>0</v>
      </c>
      <c r="AK353" s="126">
        <f t="shared" si="194"/>
        <v>0</v>
      </c>
      <c r="AL353" s="22">
        <f t="shared" si="195"/>
        <v>56293.800335429543</v>
      </c>
      <c r="AM353" s="22">
        <f t="shared" si="195"/>
        <v>1806.4405515756732</v>
      </c>
      <c r="AN353" s="22">
        <f t="shared" si="195"/>
        <v>147.35186670905478</v>
      </c>
      <c r="AO353" s="23">
        <f t="shared" si="195"/>
        <v>1953.7924182847639</v>
      </c>
    </row>
    <row r="354" spans="1:41" x14ac:dyDescent="0.25">
      <c r="A354" s="7">
        <v>332</v>
      </c>
      <c r="B354" s="56">
        <f t="shared" si="196"/>
        <v>22169.731235274467</v>
      </c>
      <c r="C354" s="57">
        <f t="shared" si="197"/>
        <v>753.3829535032603</v>
      </c>
      <c r="D354" s="57">
        <f t="shared" si="198"/>
        <v>23.093470036744236</v>
      </c>
      <c r="E354" s="58">
        <f t="shared" si="184"/>
        <v>776.47642354000459</v>
      </c>
      <c r="F354" s="56">
        <f t="shared" si="199"/>
        <v>32317.628548591718</v>
      </c>
      <c r="G354" s="57">
        <f t="shared" si="200"/>
        <v>1057.7407691149699</v>
      </c>
      <c r="H354" s="57">
        <f t="shared" si="201"/>
        <v>119.57522562978936</v>
      </c>
      <c r="I354" s="58">
        <f t="shared" si="185"/>
        <v>1177.3159947447593</v>
      </c>
      <c r="J354" s="56">
        <f t="shared" si="202"/>
        <v>0</v>
      </c>
      <c r="K354" s="57">
        <f t="shared" si="203"/>
        <v>0</v>
      </c>
      <c r="L354" s="57">
        <f t="shared" si="204"/>
        <v>0</v>
      </c>
      <c r="M354" s="58">
        <f t="shared" si="186"/>
        <v>0</v>
      </c>
      <c r="N354" s="56">
        <f t="shared" si="205"/>
        <v>0</v>
      </c>
      <c r="O354" s="57">
        <f t="shared" si="206"/>
        <v>0</v>
      </c>
      <c r="P354" s="57">
        <f t="shared" si="207"/>
        <v>0</v>
      </c>
      <c r="Q354" s="58">
        <f t="shared" si="187"/>
        <v>0</v>
      </c>
      <c r="R354" s="84">
        <f t="shared" si="208"/>
        <v>-1.2339272142993236E-8</v>
      </c>
      <c r="S354" s="85">
        <f t="shared" si="209"/>
        <v>0</v>
      </c>
      <c r="T354" s="86">
        <f t="shared" si="188"/>
        <v>-3.5886716482538663E-11</v>
      </c>
      <c r="U354" s="87">
        <f t="shared" si="210"/>
        <v>0</v>
      </c>
      <c r="V354" s="84">
        <f t="shared" si="211"/>
        <v>0</v>
      </c>
      <c r="W354" s="85">
        <f t="shared" si="212"/>
        <v>0</v>
      </c>
      <c r="X354" s="86">
        <f t="shared" si="189"/>
        <v>0</v>
      </c>
      <c r="Y354" s="87">
        <f t="shared" si="213"/>
        <v>0</v>
      </c>
      <c r="Z354" s="101">
        <f t="shared" si="214"/>
        <v>0</v>
      </c>
      <c r="AA354" s="85">
        <f t="shared" si="215"/>
        <v>0</v>
      </c>
      <c r="AB354" s="86">
        <f t="shared" si="190"/>
        <v>0</v>
      </c>
      <c r="AC354" s="87">
        <f t="shared" si="216"/>
        <v>0</v>
      </c>
      <c r="AD354" s="132">
        <f t="shared" si="219"/>
        <v>0</v>
      </c>
      <c r="AE354" s="132">
        <f t="shared" si="191"/>
        <v>0</v>
      </c>
      <c r="AF354" s="132">
        <f t="shared" si="217"/>
        <v>0</v>
      </c>
      <c r="AG354" s="133">
        <f t="shared" si="192"/>
        <v>0</v>
      </c>
      <c r="AH354" s="124">
        <f t="shared" si="218"/>
        <v>0</v>
      </c>
      <c r="AI354" s="125">
        <f t="shared" si="193"/>
        <v>0</v>
      </c>
      <c r="AJ354" s="125">
        <v>0</v>
      </c>
      <c r="AK354" s="126">
        <f t="shared" si="194"/>
        <v>0</v>
      </c>
      <c r="AL354" s="22">
        <f t="shared" si="195"/>
        <v>54487.359783853841</v>
      </c>
      <c r="AM354" s="22">
        <f t="shared" si="195"/>
        <v>1811.1237226182302</v>
      </c>
      <c r="AN354" s="22">
        <f t="shared" si="195"/>
        <v>142.66869566649771</v>
      </c>
      <c r="AO354" s="23">
        <f t="shared" si="195"/>
        <v>1953.7924182847639</v>
      </c>
    </row>
    <row r="355" spans="1:41" x14ac:dyDescent="0.25">
      <c r="A355" s="7">
        <v>333</v>
      </c>
      <c r="B355" s="56">
        <f t="shared" si="196"/>
        <v>21416.348281771207</v>
      </c>
      <c r="C355" s="57">
        <f t="shared" si="197"/>
        <v>754.16772741315958</v>
      </c>
      <c r="D355" s="57">
        <f t="shared" si="198"/>
        <v>22.308696126845007</v>
      </c>
      <c r="E355" s="58">
        <f t="shared" si="184"/>
        <v>776.47642354000459</v>
      </c>
      <c r="F355" s="56">
        <f t="shared" si="199"/>
        <v>31259.887779476747</v>
      </c>
      <c r="G355" s="57">
        <f t="shared" si="200"/>
        <v>1061.6544099606954</v>
      </c>
      <c r="H355" s="57">
        <f t="shared" si="201"/>
        <v>115.66158478406396</v>
      </c>
      <c r="I355" s="58">
        <f t="shared" si="185"/>
        <v>1177.3159947447593</v>
      </c>
      <c r="J355" s="56">
        <f t="shared" si="202"/>
        <v>0</v>
      </c>
      <c r="K355" s="57">
        <f t="shared" si="203"/>
        <v>0</v>
      </c>
      <c r="L355" s="57">
        <f t="shared" si="204"/>
        <v>0</v>
      </c>
      <c r="M355" s="58">
        <f t="shared" si="186"/>
        <v>0</v>
      </c>
      <c r="N355" s="56">
        <f t="shared" si="205"/>
        <v>0</v>
      </c>
      <c r="O355" s="57">
        <f t="shared" si="206"/>
        <v>0</v>
      </c>
      <c r="P355" s="57">
        <f t="shared" si="207"/>
        <v>0</v>
      </c>
      <c r="Q355" s="58">
        <f t="shared" si="187"/>
        <v>0</v>
      </c>
      <c r="R355" s="84">
        <f t="shared" si="208"/>
        <v>-1.2359837596564892E-8</v>
      </c>
      <c r="S355" s="85">
        <f t="shared" si="209"/>
        <v>0</v>
      </c>
      <c r="T355" s="86">
        <f t="shared" si="188"/>
        <v>-3.5946527676676232E-11</v>
      </c>
      <c r="U355" s="87">
        <f t="shared" si="210"/>
        <v>0</v>
      </c>
      <c r="V355" s="84">
        <f t="shared" si="211"/>
        <v>0</v>
      </c>
      <c r="W355" s="85">
        <f t="shared" si="212"/>
        <v>0</v>
      </c>
      <c r="X355" s="86">
        <f t="shared" si="189"/>
        <v>0</v>
      </c>
      <c r="Y355" s="87">
        <f t="shared" si="213"/>
        <v>0</v>
      </c>
      <c r="Z355" s="101">
        <f t="shared" si="214"/>
        <v>0</v>
      </c>
      <c r="AA355" s="85">
        <f t="shared" si="215"/>
        <v>0</v>
      </c>
      <c r="AB355" s="86">
        <f t="shared" si="190"/>
        <v>0</v>
      </c>
      <c r="AC355" s="87">
        <f t="shared" si="216"/>
        <v>0</v>
      </c>
      <c r="AD355" s="132">
        <f t="shared" si="219"/>
        <v>0</v>
      </c>
      <c r="AE355" s="132">
        <f t="shared" si="191"/>
        <v>0</v>
      </c>
      <c r="AF355" s="132">
        <f t="shared" si="217"/>
        <v>0</v>
      </c>
      <c r="AG355" s="133">
        <f t="shared" si="192"/>
        <v>0</v>
      </c>
      <c r="AH355" s="124">
        <f t="shared" si="218"/>
        <v>0</v>
      </c>
      <c r="AI355" s="125">
        <f t="shared" si="193"/>
        <v>0</v>
      </c>
      <c r="AJ355" s="125">
        <v>0</v>
      </c>
      <c r="AK355" s="126">
        <f t="shared" si="194"/>
        <v>0</v>
      </c>
      <c r="AL355" s="22">
        <f t="shared" si="195"/>
        <v>52676.236061235591</v>
      </c>
      <c r="AM355" s="22">
        <f t="shared" si="195"/>
        <v>1815.822137373855</v>
      </c>
      <c r="AN355" s="22">
        <f t="shared" si="195"/>
        <v>137.97028091087302</v>
      </c>
      <c r="AO355" s="23">
        <f t="shared" si="195"/>
        <v>1953.7924182847639</v>
      </c>
    </row>
    <row r="356" spans="1:41" x14ac:dyDescent="0.25">
      <c r="A356" s="7">
        <v>334</v>
      </c>
      <c r="B356" s="56">
        <f t="shared" si="196"/>
        <v>20662.180554358049</v>
      </c>
      <c r="C356" s="57">
        <f t="shared" si="197"/>
        <v>754.95331879588161</v>
      </c>
      <c r="D356" s="57">
        <f t="shared" si="198"/>
        <v>21.523104744122968</v>
      </c>
      <c r="E356" s="58">
        <f t="shared" si="184"/>
        <v>776.47642354000459</v>
      </c>
      <c r="F356" s="56">
        <f t="shared" si="199"/>
        <v>30198.233369516052</v>
      </c>
      <c r="G356" s="57">
        <f t="shared" si="200"/>
        <v>1065.5825312775498</v>
      </c>
      <c r="H356" s="57">
        <f t="shared" si="201"/>
        <v>111.7334634672094</v>
      </c>
      <c r="I356" s="58">
        <f t="shared" si="185"/>
        <v>1177.3159947447593</v>
      </c>
      <c r="J356" s="56">
        <f t="shared" si="202"/>
        <v>0</v>
      </c>
      <c r="K356" s="57">
        <f t="shared" si="203"/>
        <v>0</v>
      </c>
      <c r="L356" s="57">
        <f t="shared" si="204"/>
        <v>0</v>
      </c>
      <c r="M356" s="58">
        <f t="shared" si="186"/>
        <v>0</v>
      </c>
      <c r="N356" s="56">
        <f t="shared" si="205"/>
        <v>0</v>
      </c>
      <c r="O356" s="57">
        <f t="shared" si="206"/>
        <v>0</v>
      </c>
      <c r="P356" s="57">
        <f t="shared" si="207"/>
        <v>0</v>
      </c>
      <c r="Q356" s="58">
        <f t="shared" si="187"/>
        <v>0</v>
      </c>
      <c r="R356" s="84">
        <f t="shared" si="208"/>
        <v>-1.23804373258925E-8</v>
      </c>
      <c r="S356" s="85">
        <f t="shared" si="209"/>
        <v>0</v>
      </c>
      <c r="T356" s="86">
        <f t="shared" si="188"/>
        <v>-3.6006438556137358E-11</v>
      </c>
      <c r="U356" s="87">
        <f t="shared" si="210"/>
        <v>0</v>
      </c>
      <c r="V356" s="84">
        <f t="shared" si="211"/>
        <v>0</v>
      </c>
      <c r="W356" s="85">
        <f t="shared" si="212"/>
        <v>0</v>
      </c>
      <c r="X356" s="86">
        <f t="shared" si="189"/>
        <v>0</v>
      </c>
      <c r="Y356" s="87">
        <f t="shared" si="213"/>
        <v>0</v>
      </c>
      <c r="Z356" s="101">
        <f t="shared" si="214"/>
        <v>0</v>
      </c>
      <c r="AA356" s="85">
        <f t="shared" si="215"/>
        <v>0</v>
      </c>
      <c r="AB356" s="86">
        <f t="shared" si="190"/>
        <v>0</v>
      </c>
      <c r="AC356" s="87">
        <f t="shared" si="216"/>
        <v>0</v>
      </c>
      <c r="AD356" s="132">
        <f t="shared" si="219"/>
        <v>0</v>
      </c>
      <c r="AE356" s="132">
        <f t="shared" si="191"/>
        <v>0</v>
      </c>
      <c r="AF356" s="132">
        <f t="shared" si="217"/>
        <v>0</v>
      </c>
      <c r="AG356" s="133">
        <f t="shared" si="192"/>
        <v>0</v>
      </c>
      <c r="AH356" s="124">
        <f t="shared" si="218"/>
        <v>0</v>
      </c>
      <c r="AI356" s="125">
        <f t="shared" si="193"/>
        <v>0</v>
      </c>
      <c r="AJ356" s="125">
        <v>0</v>
      </c>
      <c r="AK356" s="126">
        <f t="shared" si="194"/>
        <v>0</v>
      </c>
      <c r="AL356" s="22">
        <f t="shared" si="195"/>
        <v>50860.413923861721</v>
      </c>
      <c r="AM356" s="22">
        <f t="shared" si="195"/>
        <v>1820.5358500734314</v>
      </c>
      <c r="AN356" s="22">
        <f t="shared" si="195"/>
        <v>133.25656821129635</v>
      </c>
      <c r="AO356" s="23">
        <f t="shared" si="195"/>
        <v>1953.7924182847639</v>
      </c>
    </row>
    <row r="357" spans="1:41" x14ac:dyDescent="0.25">
      <c r="A357" s="7">
        <v>335</v>
      </c>
      <c r="B357" s="56">
        <f t="shared" si="196"/>
        <v>19907.227235562168</v>
      </c>
      <c r="C357" s="57">
        <f t="shared" si="197"/>
        <v>755.7397285029607</v>
      </c>
      <c r="D357" s="57">
        <f t="shared" si="198"/>
        <v>20.736695037043926</v>
      </c>
      <c r="E357" s="58">
        <f t="shared" si="184"/>
        <v>776.47642354000459</v>
      </c>
      <c r="F357" s="56">
        <f t="shared" si="199"/>
        <v>29132.650838238504</v>
      </c>
      <c r="G357" s="57">
        <f t="shared" si="200"/>
        <v>1069.5251866432768</v>
      </c>
      <c r="H357" s="57">
        <f t="shared" si="201"/>
        <v>107.79080810148247</v>
      </c>
      <c r="I357" s="58">
        <f t="shared" si="185"/>
        <v>1177.3159947447593</v>
      </c>
      <c r="J357" s="56">
        <f t="shared" si="202"/>
        <v>0</v>
      </c>
      <c r="K357" s="57">
        <f t="shared" si="203"/>
        <v>0</v>
      </c>
      <c r="L357" s="57">
        <f t="shared" si="204"/>
        <v>0</v>
      </c>
      <c r="M357" s="58">
        <f t="shared" si="186"/>
        <v>0</v>
      </c>
      <c r="N357" s="56">
        <f t="shared" si="205"/>
        <v>0</v>
      </c>
      <c r="O357" s="57">
        <f t="shared" si="206"/>
        <v>0</v>
      </c>
      <c r="P357" s="57">
        <f t="shared" si="207"/>
        <v>0</v>
      </c>
      <c r="Q357" s="58">
        <f t="shared" si="187"/>
        <v>0</v>
      </c>
      <c r="R357" s="84">
        <f t="shared" si="208"/>
        <v>-1.2401071388102321E-8</v>
      </c>
      <c r="S357" s="85">
        <f t="shared" si="209"/>
        <v>0</v>
      </c>
      <c r="T357" s="86">
        <f t="shared" si="188"/>
        <v>-3.6066449287064252E-11</v>
      </c>
      <c r="U357" s="87">
        <f t="shared" si="210"/>
        <v>0</v>
      </c>
      <c r="V357" s="84">
        <f t="shared" si="211"/>
        <v>0</v>
      </c>
      <c r="W357" s="85">
        <f t="shared" si="212"/>
        <v>0</v>
      </c>
      <c r="X357" s="86">
        <f t="shared" si="189"/>
        <v>0</v>
      </c>
      <c r="Y357" s="87">
        <f t="shared" si="213"/>
        <v>0</v>
      </c>
      <c r="Z357" s="101">
        <f t="shared" si="214"/>
        <v>0</v>
      </c>
      <c r="AA357" s="85">
        <f t="shared" si="215"/>
        <v>0</v>
      </c>
      <c r="AB357" s="86">
        <f t="shared" si="190"/>
        <v>0</v>
      </c>
      <c r="AC357" s="87">
        <f t="shared" si="216"/>
        <v>0</v>
      </c>
      <c r="AD357" s="132">
        <f t="shared" si="219"/>
        <v>0</v>
      </c>
      <c r="AE357" s="132">
        <f t="shared" si="191"/>
        <v>0</v>
      </c>
      <c r="AF357" s="132">
        <f t="shared" si="217"/>
        <v>0</v>
      </c>
      <c r="AG357" s="133">
        <f t="shared" si="192"/>
        <v>0</v>
      </c>
      <c r="AH357" s="124">
        <f t="shared" si="218"/>
        <v>0</v>
      </c>
      <c r="AI357" s="125">
        <f t="shared" si="193"/>
        <v>0</v>
      </c>
      <c r="AJ357" s="125">
        <v>0</v>
      </c>
      <c r="AK357" s="126">
        <f t="shared" si="194"/>
        <v>0</v>
      </c>
      <c r="AL357" s="22">
        <f t="shared" si="195"/>
        <v>49039.878073788277</v>
      </c>
      <c r="AM357" s="22">
        <f t="shared" si="195"/>
        <v>1825.2649151462374</v>
      </c>
      <c r="AN357" s="22">
        <f t="shared" si="195"/>
        <v>128.52750313849032</v>
      </c>
      <c r="AO357" s="23">
        <f t="shared" si="195"/>
        <v>1953.7924182847639</v>
      </c>
    </row>
    <row r="358" spans="1:41" x14ac:dyDescent="0.25">
      <c r="A358" s="7">
        <v>336</v>
      </c>
      <c r="B358" s="56">
        <f t="shared" si="196"/>
        <v>19151.487507059206</v>
      </c>
      <c r="C358" s="57">
        <f t="shared" si="197"/>
        <v>756.52695738681791</v>
      </c>
      <c r="D358" s="57">
        <f t="shared" si="198"/>
        <v>19.949466153186673</v>
      </c>
      <c r="E358" s="58">
        <f t="shared" si="184"/>
        <v>776.47642354000459</v>
      </c>
      <c r="F358" s="56">
        <f t="shared" si="199"/>
        <v>28063.125651595226</v>
      </c>
      <c r="G358" s="57">
        <f t="shared" si="200"/>
        <v>1073.4824298338569</v>
      </c>
      <c r="H358" s="57">
        <f t="shared" si="201"/>
        <v>103.83356491090234</v>
      </c>
      <c r="I358" s="58">
        <f t="shared" si="185"/>
        <v>1177.3159947447593</v>
      </c>
      <c r="J358" s="56">
        <f t="shared" si="202"/>
        <v>0</v>
      </c>
      <c r="K358" s="57">
        <f t="shared" si="203"/>
        <v>0</v>
      </c>
      <c r="L358" s="57">
        <f t="shared" si="204"/>
        <v>0</v>
      </c>
      <c r="M358" s="58">
        <f t="shared" si="186"/>
        <v>0</v>
      </c>
      <c r="N358" s="56">
        <f t="shared" si="205"/>
        <v>0</v>
      </c>
      <c r="O358" s="57">
        <f t="shared" si="206"/>
        <v>0</v>
      </c>
      <c r="P358" s="57">
        <f t="shared" si="207"/>
        <v>0</v>
      </c>
      <c r="Q358" s="58">
        <f t="shared" si="187"/>
        <v>0</v>
      </c>
      <c r="R358" s="84">
        <f t="shared" si="208"/>
        <v>-1.2421739840415826E-8</v>
      </c>
      <c r="S358" s="85">
        <f t="shared" si="209"/>
        <v>0</v>
      </c>
      <c r="T358" s="86">
        <f t="shared" si="188"/>
        <v>-3.6126560035876032E-11</v>
      </c>
      <c r="U358" s="87">
        <f t="shared" si="210"/>
        <v>0</v>
      </c>
      <c r="V358" s="84">
        <f t="shared" si="211"/>
        <v>0</v>
      </c>
      <c r="W358" s="85">
        <f t="shared" si="212"/>
        <v>0</v>
      </c>
      <c r="X358" s="86">
        <f t="shared" si="189"/>
        <v>0</v>
      </c>
      <c r="Y358" s="87">
        <f t="shared" si="213"/>
        <v>0</v>
      </c>
      <c r="Z358" s="101">
        <f t="shared" si="214"/>
        <v>0</v>
      </c>
      <c r="AA358" s="85">
        <f t="shared" si="215"/>
        <v>0</v>
      </c>
      <c r="AB358" s="86">
        <f t="shared" si="190"/>
        <v>0</v>
      </c>
      <c r="AC358" s="87">
        <f t="shared" si="216"/>
        <v>0</v>
      </c>
      <c r="AD358" s="132">
        <f t="shared" si="219"/>
        <v>0</v>
      </c>
      <c r="AE358" s="132">
        <f t="shared" si="191"/>
        <v>0</v>
      </c>
      <c r="AF358" s="132">
        <f t="shared" si="217"/>
        <v>0</v>
      </c>
      <c r="AG358" s="133">
        <f t="shared" si="192"/>
        <v>0</v>
      </c>
      <c r="AH358" s="124">
        <f t="shared" si="218"/>
        <v>0</v>
      </c>
      <c r="AI358" s="125">
        <f t="shared" si="193"/>
        <v>0</v>
      </c>
      <c r="AJ358" s="125">
        <v>0</v>
      </c>
      <c r="AK358" s="126">
        <f t="shared" si="194"/>
        <v>0</v>
      </c>
      <c r="AL358" s="22">
        <f t="shared" si="195"/>
        <v>47214.613158642016</v>
      </c>
      <c r="AM358" s="22">
        <f t="shared" si="195"/>
        <v>1830.0093872206749</v>
      </c>
      <c r="AN358" s="22">
        <f t="shared" si="195"/>
        <v>123.78303106405289</v>
      </c>
      <c r="AO358" s="23">
        <f t="shared" si="195"/>
        <v>1953.7924182847639</v>
      </c>
    </row>
    <row r="359" spans="1:41" x14ac:dyDescent="0.25">
      <c r="A359" s="7">
        <v>337</v>
      </c>
      <c r="B359" s="56">
        <f t="shared" si="196"/>
        <v>18394.960549672389</v>
      </c>
      <c r="C359" s="57">
        <f t="shared" si="197"/>
        <v>757.31500630076255</v>
      </c>
      <c r="D359" s="57">
        <f t="shared" si="198"/>
        <v>19.16141723924207</v>
      </c>
      <c r="E359" s="58">
        <f t="shared" si="184"/>
        <v>776.47642354000459</v>
      </c>
      <c r="F359" s="56">
        <f t="shared" si="199"/>
        <v>26989.643221761369</v>
      </c>
      <c r="G359" s="57">
        <f t="shared" si="200"/>
        <v>1077.4543148242424</v>
      </c>
      <c r="H359" s="57">
        <f t="shared" si="201"/>
        <v>99.861679920517076</v>
      </c>
      <c r="I359" s="58">
        <f t="shared" si="185"/>
        <v>1177.3159947447593</v>
      </c>
      <c r="J359" s="56">
        <f t="shared" si="202"/>
        <v>0</v>
      </c>
      <c r="K359" s="57">
        <f t="shared" si="203"/>
        <v>0</v>
      </c>
      <c r="L359" s="57">
        <f t="shared" si="204"/>
        <v>0</v>
      </c>
      <c r="M359" s="58">
        <f t="shared" si="186"/>
        <v>0</v>
      </c>
      <c r="N359" s="56">
        <f t="shared" si="205"/>
        <v>0</v>
      </c>
      <c r="O359" s="57">
        <f t="shared" si="206"/>
        <v>0</v>
      </c>
      <c r="P359" s="57">
        <f t="shared" si="207"/>
        <v>0</v>
      </c>
      <c r="Q359" s="58">
        <f t="shared" si="187"/>
        <v>0</v>
      </c>
      <c r="R359" s="84">
        <f t="shared" si="208"/>
        <v>-1.2442442740149853E-8</v>
      </c>
      <c r="S359" s="85">
        <f t="shared" si="209"/>
        <v>0</v>
      </c>
      <c r="T359" s="86">
        <f t="shared" si="188"/>
        <v>-3.6186770969269158E-11</v>
      </c>
      <c r="U359" s="87">
        <f t="shared" si="210"/>
        <v>0</v>
      </c>
      <c r="V359" s="84">
        <f t="shared" si="211"/>
        <v>0</v>
      </c>
      <c r="W359" s="85">
        <f t="shared" si="212"/>
        <v>0</v>
      </c>
      <c r="X359" s="86">
        <f t="shared" si="189"/>
        <v>0</v>
      </c>
      <c r="Y359" s="87">
        <f t="shared" si="213"/>
        <v>0</v>
      </c>
      <c r="Z359" s="101">
        <f t="shared" si="214"/>
        <v>0</v>
      </c>
      <c r="AA359" s="85">
        <f t="shared" si="215"/>
        <v>0</v>
      </c>
      <c r="AB359" s="86">
        <f t="shared" si="190"/>
        <v>0</v>
      </c>
      <c r="AC359" s="87">
        <f t="shared" si="216"/>
        <v>0</v>
      </c>
      <c r="AD359" s="132">
        <f t="shared" si="219"/>
        <v>0</v>
      </c>
      <c r="AE359" s="132">
        <f t="shared" si="191"/>
        <v>0</v>
      </c>
      <c r="AF359" s="132">
        <f t="shared" si="217"/>
        <v>0</v>
      </c>
      <c r="AG359" s="133">
        <f t="shared" si="192"/>
        <v>0</v>
      </c>
      <c r="AH359" s="124">
        <f t="shared" si="218"/>
        <v>0</v>
      </c>
      <c r="AI359" s="125">
        <f t="shared" si="193"/>
        <v>0</v>
      </c>
      <c r="AJ359" s="125">
        <v>0</v>
      </c>
      <c r="AK359" s="126">
        <f t="shared" si="194"/>
        <v>0</v>
      </c>
      <c r="AL359" s="22">
        <f t="shared" si="195"/>
        <v>45384.603771421316</v>
      </c>
      <c r="AM359" s="22">
        <f t="shared" si="195"/>
        <v>1834.7693211250048</v>
      </c>
      <c r="AN359" s="22">
        <f t="shared" si="195"/>
        <v>119.02309715972297</v>
      </c>
      <c r="AO359" s="23">
        <f t="shared" si="195"/>
        <v>1953.7924182847639</v>
      </c>
    </row>
    <row r="360" spans="1:41" x14ac:dyDescent="0.25">
      <c r="A360" s="7">
        <v>338</v>
      </c>
      <c r="B360" s="56">
        <f t="shared" si="196"/>
        <v>17637.645543371626</v>
      </c>
      <c r="C360" s="57">
        <f t="shared" si="197"/>
        <v>758.10387609899249</v>
      </c>
      <c r="D360" s="57">
        <f t="shared" si="198"/>
        <v>18.372547441012109</v>
      </c>
      <c r="E360" s="58">
        <f t="shared" si="184"/>
        <v>776.47642354000459</v>
      </c>
      <c r="F360" s="56">
        <f t="shared" si="199"/>
        <v>25912.188906937128</v>
      </c>
      <c r="G360" s="57">
        <f t="shared" si="200"/>
        <v>1081.4408957890919</v>
      </c>
      <c r="H360" s="57">
        <f t="shared" si="201"/>
        <v>95.875098955667383</v>
      </c>
      <c r="I360" s="58">
        <f t="shared" si="185"/>
        <v>1177.3159947447593</v>
      </c>
      <c r="J360" s="56">
        <f t="shared" si="202"/>
        <v>0</v>
      </c>
      <c r="K360" s="57">
        <f t="shared" si="203"/>
        <v>0</v>
      </c>
      <c r="L360" s="57">
        <f t="shared" si="204"/>
        <v>0</v>
      </c>
      <c r="M360" s="58">
        <f t="shared" si="186"/>
        <v>0</v>
      </c>
      <c r="N360" s="56">
        <f t="shared" si="205"/>
        <v>0</v>
      </c>
      <c r="O360" s="57">
        <f t="shared" si="206"/>
        <v>0</v>
      </c>
      <c r="P360" s="57">
        <f t="shared" si="207"/>
        <v>0</v>
      </c>
      <c r="Q360" s="58">
        <f t="shared" si="187"/>
        <v>0</v>
      </c>
      <c r="R360" s="84">
        <f t="shared" si="208"/>
        <v>-1.246318014471677E-8</v>
      </c>
      <c r="S360" s="85">
        <f t="shared" si="209"/>
        <v>0</v>
      </c>
      <c r="T360" s="86">
        <f t="shared" si="188"/>
        <v>-3.6247082254217941E-11</v>
      </c>
      <c r="U360" s="87">
        <f t="shared" si="210"/>
        <v>0</v>
      </c>
      <c r="V360" s="84">
        <f t="shared" si="211"/>
        <v>0</v>
      </c>
      <c r="W360" s="85">
        <f t="shared" si="212"/>
        <v>0</v>
      </c>
      <c r="X360" s="86">
        <f t="shared" si="189"/>
        <v>0</v>
      </c>
      <c r="Y360" s="87">
        <f t="shared" si="213"/>
        <v>0</v>
      </c>
      <c r="Z360" s="101">
        <f t="shared" si="214"/>
        <v>0</v>
      </c>
      <c r="AA360" s="85">
        <f t="shared" si="215"/>
        <v>0</v>
      </c>
      <c r="AB360" s="86">
        <f t="shared" si="190"/>
        <v>0</v>
      </c>
      <c r="AC360" s="87">
        <f t="shared" si="216"/>
        <v>0</v>
      </c>
      <c r="AD360" s="132">
        <f t="shared" si="219"/>
        <v>0</v>
      </c>
      <c r="AE360" s="132">
        <f t="shared" si="191"/>
        <v>0</v>
      </c>
      <c r="AF360" s="132">
        <f t="shared" si="217"/>
        <v>0</v>
      </c>
      <c r="AG360" s="133">
        <f t="shared" si="192"/>
        <v>0</v>
      </c>
      <c r="AH360" s="124">
        <f t="shared" si="218"/>
        <v>0</v>
      </c>
      <c r="AI360" s="125">
        <f t="shared" si="193"/>
        <v>0</v>
      </c>
      <c r="AJ360" s="125">
        <v>0</v>
      </c>
      <c r="AK360" s="126">
        <f t="shared" si="194"/>
        <v>0</v>
      </c>
      <c r="AL360" s="22">
        <f t="shared" si="195"/>
        <v>43549.834450296294</v>
      </c>
      <c r="AM360" s="22">
        <f t="shared" si="195"/>
        <v>1839.5447718880844</v>
      </c>
      <c r="AN360" s="22">
        <f t="shared" si="195"/>
        <v>114.24764639664325</v>
      </c>
      <c r="AO360" s="23">
        <f t="shared" si="195"/>
        <v>1953.7924182847639</v>
      </c>
    </row>
    <row r="361" spans="1:41" x14ac:dyDescent="0.25">
      <c r="A361" s="7">
        <v>339</v>
      </c>
      <c r="B361" s="56">
        <f t="shared" si="196"/>
        <v>16879.541667272631</v>
      </c>
      <c r="C361" s="57">
        <f t="shared" si="197"/>
        <v>758.89356763659555</v>
      </c>
      <c r="D361" s="57">
        <f t="shared" si="198"/>
        <v>17.582855903408991</v>
      </c>
      <c r="E361" s="58">
        <f t="shared" si="184"/>
        <v>776.47642354000459</v>
      </c>
      <c r="F361" s="56">
        <f t="shared" si="199"/>
        <v>24830.748011148036</v>
      </c>
      <c r="G361" s="57">
        <f t="shared" si="200"/>
        <v>1085.4422271035116</v>
      </c>
      <c r="H361" s="57">
        <f t="shared" si="201"/>
        <v>91.873767641247738</v>
      </c>
      <c r="I361" s="58">
        <f t="shared" si="185"/>
        <v>1177.3159947447593</v>
      </c>
      <c r="J361" s="56">
        <f t="shared" si="202"/>
        <v>0</v>
      </c>
      <c r="K361" s="57">
        <f t="shared" si="203"/>
        <v>0</v>
      </c>
      <c r="L361" s="57">
        <f t="shared" si="204"/>
        <v>0</v>
      </c>
      <c r="M361" s="58">
        <f t="shared" si="186"/>
        <v>0</v>
      </c>
      <c r="N361" s="56">
        <f t="shared" si="205"/>
        <v>0</v>
      </c>
      <c r="O361" s="57">
        <f t="shared" si="206"/>
        <v>0</v>
      </c>
      <c r="P361" s="57">
        <f t="shared" si="207"/>
        <v>0</v>
      </c>
      <c r="Q361" s="58">
        <f t="shared" si="187"/>
        <v>0</v>
      </c>
      <c r="R361" s="84">
        <f t="shared" si="208"/>
        <v>-1.2483952111624631E-8</v>
      </c>
      <c r="S361" s="85">
        <f t="shared" si="209"/>
        <v>0</v>
      </c>
      <c r="T361" s="86">
        <f t="shared" si="188"/>
        <v>-3.6307494057974972E-11</v>
      </c>
      <c r="U361" s="87">
        <f t="shared" si="210"/>
        <v>0</v>
      </c>
      <c r="V361" s="84">
        <f t="shared" si="211"/>
        <v>0</v>
      </c>
      <c r="W361" s="85">
        <f t="shared" si="212"/>
        <v>0</v>
      </c>
      <c r="X361" s="86">
        <f t="shared" si="189"/>
        <v>0</v>
      </c>
      <c r="Y361" s="87">
        <f t="shared" si="213"/>
        <v>0</v>
      </c>
      <c r="Z361" s="101">
        <f t="shared" si="214"/>
        <v>0</v>
      </c>
      <c r="AA361" s="85">
        <f t="shared" si="215"/>
        <v>0</v>
      </c>
      <c r="AB361" s="86">
        <f t="shared" si="190"/>
        <v>0</v>
      </c>
      <c r="AC361" s="87">
        <f t="shared" si="216"/>
        <v>0</v>
      </c>
      <c r="AD361" s="132">
        <f t="shared" si="219"/>
        <v>0</v>
      </c>
      <c r="AE361" s="132">
        <f t="shared" si="191"/>
        <v>0</v>
      </c>
      <c r="AF361" s="132">
        <f t="shared" si="217"/>
        <v>0</v>
      </c>
      <c r="AG361" s="133">
        <f t="shared" si="192"/>
        <v>0</v>
      </c>
      <c r="AH361" s="124">
        <f t="shared" si="218"/>
        <v>0</v>
      </c>
      <c r="AI361" s="125">
        <f t="shared" si="193"/>
        <v>0</v>
      </c>
      <c r="AJ361" s="125">
        <v>0</v>
      </c>
      <c r="AK361" s="126">
        <f t="shared" si="194"/>
        <v>0</v>
      </c>
      <c r="AL361" s="22">
        <f t="shared" si="195"/>
        <v>41710.289678408182</v>
      </c>
      <c r="AM361" s="22">
        <f t="shared" si="195"/>
        <v>1844.3357947401073</v>
      </c>
      <c r="AN361" s="22">
        <f t="shared" si="195"/>
        <v>109.45662354462043</v>
      </c>
      <c r="AO361" s="23">
        <f t="shared" si="195"/>
        <v>1953.7924182847639</v>
      </c>
    </row>
    <row r="362" spans="1:41" x14ac:dyDescent="0.25">
      <c r="A362" s="7">
        <v>340</v>
      </c>
      <c r="B362" s="56">
        <f t="shared" si="196"/>
        <v>16120.648099636035</v>
      </c>
      <c r="C362" s="57">
        <f t="shared" si="197"/>
        <v>759.6840817695504</v>
      </c>
      <c r="D362" s="57">
        <f t="shared" si="198"/>
        <v>16.792341770454204</v>
      </c>
      <c r="E362" s="58">
        <f t="shared" si="184"/>
        <v>776.47642354000459</v>
      </c>
      <c r="F362" s="56">
        <f t="shared" si="199"/>
        <v>23745.305784044525</v>
      </c>
      <c r="G362" s="57">
        <f t="shared" si="200"/>
        <v>1089.4583633437946</v>
      </c>
      <c r="H362" s="57">
        <f t="shared" si="201"/>
        <v>87.857631400964749</v>
      </c>
      <c r="I362" s="58">
        <f t="shared" si="185"/>
        <v>1177.3159947447593</v>
      </c>
      <c r="J362" s="56">
        <f t="shared" si="202"/>
        <v>0</v>
      </c>
      <c r="K362" s="57">
        <f t="shared" si="203"/>
        <v>0</v>
      </c>
      <c r="L362" s="57">
        <f t="shared" si="204"/>
        <v>0</v>
      </c>
      <c r="M362" s="58">
        <f t="shared" si="186"/>
        <v>0</v>
      </c>
      <c r="N362" s="56">
        <f t="shared" si="205"/>
        <v>0</v>
      </c>
      <c r="O362" s="57">
        <f t="shared" si="206"/>
        <v>0</v>
      </c>
      <c r="P362" s="57">
        <f t="shared" si="207"/>
        <v>0</v>
      </c>
      <c r="Q362" s="58">
        <f t="shared" si="187"/>
        <v>0</v>
      </c>
      <c r="R362" s="84">
        <f t="shared" si="208"/>
        <v>-1.250475869847734E-8</v>
      </c>
      <c r="S362" s="85">
        <f t="shared" si="209"/>
        <v>0</v>
      </c>
      <c r="T362" s="86">
        <f t="shared" si="188"/>
        <v>-3.6368006548071597E-11</v>
      </c>
      <c r="U362" s="87">
        <f t="shared" si="210"/>
        <v>0</v>
      </c>
      <c r="V362" s="84">
        <f t="shared" si="211"/>
        <v>0</v>
      </c>
      <c r="W362" s="85">
        <f t="shared" si="212"/>
        <v>0</v>
      </c>
      <c r="X362" s="86">
        <f t="shared" si="189"/>
        <v>0</v>
      </c>
      <c r="Y362" s="87">
        <f t="shared" si="213"/>
        <v>0</v>
      </c>
      <c r="Z362" s="101">
        <f t="shared" si="214"/>
        <v>0</v>
      </c>
      <c r="AA362" s="85">
        <f t="shared" si="215"/>
        <v>0</v>
      </c>
      <c r="AB362" s="86">
        <f t="shared" si="190"/>
        <v>0</v>
      </c>
      <c r="AC362" s="87">
        <f t="shared" si="216"/>
        <v>0</v>
      </c>
      <c r="AD362" s="132">
        <f t="shared" si="219"/>
        <v>0</v>
      </c>
      <c r="AE362" s="132">
        <f t="shared" si="191"/>
        <v>0</v>
      </c>
      <c r="AF362" s="132">
        <f t="shared" si="217"/>
        <v>0</v>
      </c>
      <c r="AG362" s="133">
        <f t="shared" si="192"/>
        <v>0</v>
      </c>
      <c r="AH362" s="124">
        <f t="shared" si="218"/>
        <v>0</v>
      </c>
      <c r="AI362" s="125">
        <f t="shared" si="193"/>
        <v>0</v>
      </c>
      <c r="AJ362" s="125">
        <v>0</v>
      </c>
      <c r="AK362" s="126">
        <f t="shared" si="194"/>
        <v>0</v>
      </c>
      <c r="AL362" s="22">
        <f t="shared" si="195"/>
        <v>39865.953883668051</v>
      </c>
      <c r="AM362" s="22">
        <f t="shared" si="195"/>
        <v>1849.142445113345</v>
      </c>
      <c r="AN362" s="22">
        <f t="shared" si="195"/>
        <v>104.64997317138258</v>
      </c>
      <c r="AO362" s="23">
        <f t="shared" si="195"/>
        <v>1953.7924182847639</v>
      </c>
    </row>
    <row r="363" spans="1:41" x14ac:dyDescent="0.25">
      <c r="A363" s="7">
        <v>341</v>
      </c>
      <c r="B363" s="56">
        <f t="shared" si="196"/>
        <v>15360.964017866485</v>
      </c>
      <c r="C363" s="57">
        <f t="shared" si="197"/>
        <v>760.47541935472702</v>
      </c>
      <c r="D363" s="57">
        <f t="shared" si="198"/>
        <v>16.001004185277587</v>
      </c>
      <c r="E363" s="58">
        <f t="shared" si="184"/>
        <v>776.47642354000459</v>
      </c>
      <c r="F363" s="56">
        <f t="shared" si="199"/>
        <v>22655.847420700731</v>
      </c>
      <c r="G363" s="57">
        <f t="shared" si="200"/>
        <v>1093.4893592881667</v>
      </c>
      <c r="H363" s="57">
        <f t="shared" si="201"/>
        <v>83.826635456592712</v>
      </c>
      <c r="I363" s="58">
        <f t="shared" si="185"/>
        <v>1177.3159947447593</v>
      </c>
      <c r="J363" s="56">
        <f t="shared" si="202"/>
        <v>0</v>
      </c>
      <c r="K363" s="57">
        <f t="shared" si="203"/>
        <v>0</v>
      </c>
      <c r="L363" s="57">
        <f t="shared" si="204"/>
        <v>0</v>
      </c>
      <c r="M363" s="58">
        <f t="shared" si="186"/>
        <v>0</v>
      </c>
      <c r="N363" s="56">
        <f t="shared" si="205"/>
        <v>0</v>
      </c>
      <c r="O363" s="57">
        <f t="shared" si="206"/>
        <v>0</v>
      </c>
      <c r="P363" s="57">
        <f t="shared" si="207"/>
        <v>0</v>
      </c>
      <c r="Q363" s="58">
        <f t="shared" si="187"/>
        <v>0</v>
      </c>
      <c r="R363" s="84">
        <f t="shared" si="208"/>
        <v>-1.2525599962974803E-8</v>
      </c>
      <c r="S363" s="85">
        <f t="shared" si="209"/>
        <v>0</v>
      </c>
      <c r="T363" s="86">
        <f t="shared" si="188"/>
        <v>-3.6428619892318386E-11</v>
      </c>
      <c r="U363" s="87">
        <f t="shared" si="210"/>
        <v>0</v>
      </c>
      <c r="V363" s="84">
        <f t="shared" si="211"/>
        <v>0</v>
      </c>
      <c r="W363" s="85">
        <f t="shared" si="212"/>
        <v>0</v>
      </c>
      <c r="X363" s="86">
        <f t="shared" si="189"/>
        <v>0</v>
      </c>
      <c r="Y363" s="87">
        <f t="shared" si="213"/>
        <v>0</v>
      </c>
      <c r="Z363" s="101">
        <f t="shared" si="214"/>
        <v>0</v>
      </c>
      <c r="AA363" s="85">
        <f t="shared" si="215"/>
        <v>0</v>
      </c>
      <c r="AB363" s="86">
        <f t="shared" si="190"/>
        <v>0</v>
      </c>
      <c r="AC363" s="87">
        <f t="shared" si="216"/>
        <v>0</v>
      </c>
      <c r="AD363" s="132">
        <f t="shared" si="219"/>
        <v>0</v>
      </c>
      <c r="AE363" s="132">
        <f t="shared" si="191"/>
        <v>0</v>
      </c>
      <c r="AF363" s="132">
        <f t="shared" si="217"/>
        <v>0</v>
      </c>
      <c r="AG363" s="133">
        <f t="shared" si="192"/>
        <v>0</v>
      </c>
      <c r="AH363" s="124">
        <f t="shared" si="218"/>
        <v>0</v>
      </c>
      <c r="AI363" s="125">
        <f t="shared" si="193"/>
        <v>0</v>
      </c>
      <c r="AJ363" s="125">
        <v>0</v>
      </c>
      <c r="AK363" s="126">
        <f t="shared" si="194"/>
        <v>0</v>
      </c>
      <c r="AL363" s="22">
        <f t="shared" si="195"/>
        <v>38016.811438554687</v>
      </c>
      <c r="AM363" s="22">
        <f t="shared" si="195"/>
        <v>1853.9647786428936</v>
      </c>
      <c r="AN363" s="22">
        <f t="shared" si="195"/>
        <v>99.827639641833869</v>
      </c>
      <c r="AO363" s="23">
        <f t="shared" si="195"/>
        <v>1953.7924182847639</v>
      </c>
    </row>
    <row r="364" spans="1:41" x14ac:dyDescent="0.25">
      <c r="A364" s="7">
        <v>342</v>
      </c>
      <c r="B364" s="56">
        <f t="shared" si="196"/>
        <v>14600.488598511758</v>
      </c>
      <c r="C364" s="57">
        <f t="shared" si="197"/>
        <v>761.26758124988817</v>
      </c>
      <c r="D364" s="57">
        <f t="shared" si="198"/>
        <v>15.208842290116415</v>
      </c>
      <c r="E364" s="58">
        <f t="shared" si="184"/>
        <v>776.47642354000459</v>
      </c>
      <c r="F364" s="56">
        <f t="shared" si="199"/>
        <v>21562.358061412564</v>
      </c>
      <c r="G364" s="57">
        <f t="shared" si="200"/>
        <v>1097.5352699175328</v>
      </c>
      <c r="H364" s="57">
        <f t="shared" si="201"/>
        <v>79.780724827226493</v>
      </c>
      <c r="I364" s="58">
        <f t="shared" si="185"/>
        <v>1177.3159947447593</v>
      </c>
      <c r="J364" s="56">
        <f t="shared" si="202"/>
        <v>0</v>
      </c>
      <c r="K364" s="57">
        <f t="shared" si="203"/>
        <v>0</v>
      </c>
      <c r="L364" s="57">
        <f t="shared" si="204"/>
        <v>0</v>
      </c>
      <c r="M364" s="58">
        <f t="shared" si="186"/>
        <v>0</v>
      </c>
      <c r="N364" s="56">
        <f t="shared" si="205"/>
        <v>0</v>
      </c>
      <c r="O364" s="57">
        <f t="shared" si="206"/>
        <v>0</v>
      </c>
      <c r="P364" s="57">
        <f t="shared" si="207"/>
        <v>0</v>
      </c>
      <c r="Q364" s="58">
        <f t="shared" si="187"/>
        <v>0</v>
      </c>
      <c r="R364" s="84">
        <f t="shared" si="208"/>
        <v>-1.2546475962913094E-8</v>
      </c>
      <c r="S364" s="85">
        <f t="shared" si="209"/>
        <v>0</v>
      </c>
      <c r="T364" s="86">
        <f t="shared" si="188"/>
        <v>-3.6489334258805586E-11</v>
      </c>
      <c r="U364" s="87">
        <f t="shared" si="210"/>
        <v>0</v>
      </c>
      <c r="V364" s="84">
        <f t="shared" si="211"/>
        <v>0</v>
      </c>
      <c r="W364" s="85">
        <f t="shared" si="212"/>
        <v>0</v>
      </c>
      <c r="X364" s="86">
        <f t="shared" si="189"/>
        <v>0</v>
      </c>
      <c r="Y364" s="87">
        <f t="shared" si="213"/>
        <v>0</v>
      </c>
      <c r="Z364" s="101">
        <f t="shared" si="214"/>
        <v>0</v>
      </c>
      <c r="AA364" s="85">
        <f t="shared" si="215"/>
        <v>0</v>
      </c>
      <c r="AB364" s="86">
        <f t="shared" si="190"/>
        <v>0</v>
      </c>
      <c r="AC364" s="87">
        <f t="shared" si="216"/>
        <v>0</v>
      </c>
      <c r="AD364" s="132">
        <f t="shared" si="219"/>
        <v>0</v>
      </c>
      <c r="AE364" s="132">
        <f t="shared" si="191"/>
        <v>0</v>
      </c>
      <c r="AF364" s="132">
        <f t="shared" si="217"/>
        <v>0</v>
      </c>
      <c r="AG364" s="133">
        <f t="shared" si="192"/>
        <v>0</v>
      </c>
      <c r="AH364" s="124">
        <f t="shared" si="218"/>
        <v>0</v>
      </c>
      <c r="AI364" s="125">
        <f t="shared" si="193"/>
        <v>0</v>
      </c>
      <c r="AJ364" s="125">
        <v>0</v>
      </c>
      <c r="AK364" s="126">
        <f t="shared" si="194"/>
        <v>0</v>
      </c>
      <c r="AL364" s="22">
        <f t="shared" si="195"/>
        <v>36162.846659911782</v>
      </c>
      <c r="AM364" s="22">
        <f t="shared" si="195"/>
        <v>1858.8028511674211</v>
      </c>
      <c r="AN364" s="22">
        <f t="shared" si="195"/>
        <v>94.989567117306422</v>
      </c>
      <c r="AO364" s="23">
        <f t="shared" si="195"/>
        <v>1953.7924182847639</v>
      </c>
    </row>
    <row r="365" spans="1:41" x14ac:dyDescent="0.25">
      <c r="A365" s="7">
        <v>343</v>
      </c>
      <c r="B365" s="56">
        <f t="shared" si="196"/>
        <v>13839.221017261871</v>
      </c>
      <c r="C365" s="57">
        <f t="shared" si="197"/>
        <v>762.06056831369017</v>
      </c>
      <c r="D365" s="57">
        <f t="shared" si="198"/>
        <v>14.415855226314449</v>
      </c>
      <c r="E365" s="58">
        <f t="shared" si="184"/>
        <v>776.47642354000459</v>
      </c>
      <c r="F365" s="56">
        <f t="shared" si="199"/>
        <v>20464.822791495033</v>
      </c>
      <c r="G365" s="57">
        <f t="shared" si="200"/>
        <v>1101.5961504162278</v>
      </c>
      <c r="H365" s="57">
        <f t="shared" si="201"/>
        <v>75.719844328531622</v>
      </c>
      <c r="I365" s="58">
        <f t="shared" si="185"/>
        <v>1177.3159947447593</v>
      </c>
      <c r="J365" s="56">
        <f t="shared" si="202"/>
        <v>0</v>
      </c>
      <c r="K365" s="57">
        <f t="shared" si="203"/>
        <v>0</v>
      </c>
      <c r="L365" s="57">
        <f t="shared" si="204"/>
        <v>0</v>
      </c>
      <c r="M365" s="58">
        <f t="shared" si="186"/>
        <v>0</v>
      </c>
      <c r="N365" s="56">
        <f t="shared" si="205"/>
        <v>0</v>
      </c>
      <c r="O365" s="57">
        <f t="shared" si="206"/>
        <v>0</v>
      </c>
      <c r="P365" s="57">
        <f t="shared" si="207"/>
        <v>0</v>
      </c>
      <c r="Q365" s="58">
        <f t="shared" si="187"/>
        <v>0</v>
      </c>
      <c r="R365" s="84">
        <f t="shared" si="208"/>
        <v>-1.2567386756184617E-8</v>
      </c>
      <c r="S365" s="85">
        <f t="shared" si="209"/>
        <v>0</v>
      </c>
      <c r="T365" s="86">
        <f t="shared" si="188"/>
        <v>-3.6550149815903596E-11</v>
      </c>
      <c r="U365" s="87">
        <f t="shared" si="210"/>
        <v>0</v>
      </c>
      <c r="V365" s="84">
        <f t="shared" si="211"/>
        <v>0</v>
      </c>
      <c r="W365" s="85">
        <f t="shared" si="212"/>
        <v>0</v>
      </c>
      <c r="X365" s="86">
        <f t="shared" si="189"/>
        <v>0</v>
      </c>
      <c r="Y365" s="87">
        <f t="shared" si="213"/>
        <v>0</v>
      </c>
      <c r="Z365" s="101">
        <f t="shared" si="214"/>
        <v>0</v>
      </c>
      <c r="AA365" s="85">
        <f t="shared" si="215"/>
        <v>0</v>
      </c>
      <c r="AB365" s="86">
        <f t="shared" si="190"/>
        <v>0</v>
      </c>
      <c r="AC365" s="87">
        <f t="shared" si="216"/>
        <v>0</v>
      </c>
      <c r="AD365" s="132">
        <f t="shared" si="219"/>
        <v>0</v>
      </c>
      <c r="AE365" s="132">
        <f t="shared" si="191"/>
        <v>0</v>
      </c>
      <c r="AF365" s="132">
        <f t="shared" si="217"/>
        <v>0</v>
      </c>
      <c r="AG365" s="133">
        <f t="shared" si="192"/>
        <v>0</v>
      </c>
      <c r="AH365" s="124">
        <f t="shared" si="218"/>
        <v>0</v>
      </c>
      <c r="AI365" s="125">
        <f t="shared" si="193"/>
        <v>0</v>
      </c>
      <c r="AJ365" s="125">
        <v>0</v>
      </c>
      <c r="AK365" s="126">
        <f t="shared" si="194"/>
        <v>0</v>
      </c>
      <c r="AL365" s="22">
        <f t="shared" si="195"/>
        <v>34304.04380874434</v>
      </c>
      <c r="AM365" s="22">
        <f t="shared" si="195"/>
        <v>1863.6567187299179</v>
      </c>
      <c r="AN365" s="22">
        <f t="shared" si="195"/>
        <v>90.13569955480952</v>
      </c>
      <c r="AO365" s="23">
        <f t="shared" si="195"/>
        <v>1953.7924182847639</v>
      </c>
    </row>
    <row r="366" spans="1:41" x14ac:dyDescent="0.25">
      <c r="A366" s="7">
        <v>344</v>
      </c>
      <c r="B366" s="56">
        <f t="shared" si="196"/>
        <v>13077.16044894818</v>
      </c>
      <c r="C366" s="57">
        <f t="shared" si="197"/>
        <v>762.85438140568363</v>
      </c>
      <c r="D366" s="57">
        <f t="shared" si="198"/>
        <v>13.622042134321021</v>
      </c>
      <c r="E366" s="58">
        <f t="shared" si="184"/>
        <v>776.47642354000459</v>
      </c>
      <c r="F366" s="56">
        <f t="shared" si="199"/>
        <v>19363.226641078807</v>
      </c>
      <c r="G366" s="57">
        <f t="shared" si="200"/>
        <v>1105.6720561727677</v>
      </c>
      <c r="H366" s="57">
        <f t="shared" si="201"/>
        <v>71.643938571991583</v>
      </c>
      <c r="I366" s="58">
        <f t="shared" si="185"/>
        <v>1177.3159947447593</v>
      </c>
      <c r="J366" s="56">
        <f t="shared" si="202"/>
        <v>0</v>
      </c>
      <c r="K366" s="57">
        <f t="shared" si="203"/>
        <v>0</v>
      </c>
      <c r="L366" s="57">
        <f t="shared" si="204"/>
        <v>0</v>
      </c>
      <c r="M366" s="58">
        <f t="shared" si="186"/>
        <v>0</v>
      </c>
      <c r="N366" s="56">
        <f t="shared" si="205"/>
        <v>0</v>
      </c>
      <c r="O366" s="57">
        <f t="shared" si="206"/>
        <v>0</v>
      </c>
      <c r="P366" s="57">
        <f t="shared" si="207"/>
        <v>0</v>
      </c>
      <c r="Q366" s="58">
        <f t="shared" si="187"/>
        <v>0</v>
      </c>
      <c r="R366" s="84">
        <f t="shared" si="208"/>
        <v>-1.2588332400778258E-8</v>
      </c>
      <c r="S366" s="85">
        <f t="shared" si="209"/>
        <v>0</v>
      </c>
      <c r="T366" s="86">
        <f t="shared" si="188"/>
        <v>-3.6611066732263439E-11</v>
      </c>
      <c r="U366" s="87">
        <f t="shared" si="210"/>
        <v>0</v>
      </c>
      <c r="V366" s="84">
        <f t="shared" si="211"/>
        <v>0</v>
      </c>
      <c r="W366" s="85">
        <f t="shared" si="212"/>
        <v>0</v>
      </c>
      <c r="X366" s="86">
        <f t="shared" si="189"/>
        <v>0</v>
      </c>
      <c r="Y366" s="87">
        <f t="shared" si="213"/>
        <v>0</v>
      </c>
      <c r="Z366" s="101">
        <f t="shared" si="214"/>
        <v>0</v>
      </c>
      <c r="AA366" s="85">
        <f t="shared" si="215"/>
        <v>0</v>
      </c>
      <c r="AB366" s="86">
        <f t="shared" si="190"/>
        <v>0</v>
      </c>
      <c r="AC366" s="87">
        <f t="shared" si="216"/>
        <v>0</v>
      </c>
      <c r="AD366" s="132">
        <f t="shared" si="219"/>
        <v>0</v>
      </c>
      <c r="AE366" s="132">
        <f t="shared" si="191"/>
        <v>0</v>
      </c>
      <c r="AF366" s="132">
        <f t="shared" si="217"/>
        <v>0</v>
      </c>
      <c r="AG366" s="133">
        <f t="shared" si="192"/>
        <v>0</v>
      </c>
      <c r="AH366" s="124">
        <f t="shared" si="218"/>
        <v>0</v>
      </c>
      <c r="AI366" s="125">
        <f t="shared" si="193"/>
        <v>0</v>
      </c>
      <c r="AJ366" s="125">
        <v>0</v>
      </c>
      <c r="AK366" s="126">
        <f t="shared" si="194"/>
        <v>0</v>
      </c>
      <c r="AL366" s="22">
        <f t="shared" si="195"/>
        <v>32440.387090014399</v>
      </c>
      <c r="AM366" s="22">
        <f t="shared" si="195"/>
        <v>1868.5264375784514</v>
      </c>
      <c r="AN366" s="22">
        <f t="shared" si="195"/>
        <v>85.265980706275997</v>
      </c>
      <c r="AO366" s="23">
        <f t="shared" si="195"/>
        <v>1953.7924182847639</v>
      </c>
    </row>
    <row r="367" spans="1:41" x14ac:dyDescent="0.25">
      <c r="A367" s="7">
        <v>345</v>
      </c>
      <c r="B367" s="56">
        <f t="shared" si="196"/>
        <v>12314.306067542497</v>
      </c>
      <c r="C367" s="57">
        <f t="shared" si="197"/>
        <v>763.64902138631453</v>
      </c>
      <c r="D367" s="57">
        <f t="shared" si="198"/>
        <v>12.8274021536901</v>
      </c>
      <c r="E367" s="58">
        <f t="shared" si="184"/>
        <v>776.47642354000459</v>
      </c>
      <c r="F367" s="56">
        <f t="shared" si="199"/>
        <v>18257.55458490604</v>
      </c>
      <c r="G367" s="57">
        <f t="shared" si="200"/>
        <v>1109.7630427806071</v>
      </c>
      <c r="H367" s="57">
        <f t="shared" si="201"/>
        <v>67.552951964152356</v>
      </c>
      <c r="I367" s="58">
        <f t="shared" si="185"/>
        <v>1177.3159947447593</v>
      </c>
      <c r="J367" s="56">
        <f t="shared" si="202"/>
        <v>0</v>
      </c>
      <c r="K367" s="57">
        <f t="shared" si="203"/>
        <v>0</v>
      </c>
      <c r="L367" s="57">
        <f t="shared" si="204"/>
        <v>0</v>
      </c>
      <c r="M367" s="58">
        <f t="shared" si="186"/>
        <v>0</v>
      </c>
      <c r="N367" s="56">
        <f t="shared" si="205"/>
        <v>0</v>
      </c>
      <c r="O367" s="57">
        <f t="shared" si="206"/>
        <v>0</v>
      </c>
      <c r="P367" s="57">
        <f t="shared" si="207"/>
        <v>0</v>
      </c>
      <c r="Q367" s="58">
        <f t="shared" si="187"/>
        <v>0</v>
      </c>
      <c r="R367" s="84">
        <f t="shared" si="208"/>
        <v>-1.2609312954779556E-8</v>
      </c>
      <c r="S367" s="85">
        <f t="shared" si="209"/>
        <v>0</v>
      </c>
      <c r="T367" s="86">
        <f t="shared" si="188"/>
        <v>-3.6672085176817213E-11</v>
      </c>
      <c r="U367" s="87">
        <f t="shared" si="210"/>
        <v>0</v>
      </c>
      <c r="V367" s="84">
        <f t="shared" si="211"/>
        <v>0</v>
      </c>
      <c r="W367" s="85">
        <f t="shared" si="212"/>
        <v>0</v>
      </c>
      <c r="X367" s="86">
        <f t="shared" si="189"/>
        <v>0</v>
      </c>
      <c r="Y367" s="87">
        <f t="shared" si="213"/>
        <v>0</v>
      </c>
      <c r="Z367" s="101">
        <f t="shared" si="214"/>
        <v>0</v>
      </c>
      <c r="AA367" s="85">
        <f t="shared" si="215"/>
        <v>0</v>
      </c>
      <c r="AB367" s="86">
        <f t="shared" si="190"/>
        <v>0</v>
      </c>
      <c r="AC367" s="87">
        <f t="shared" si="216"/>
        <v>0</v>
      </c>
      <c r="AD367" s="132">
        <f t="shared" si="219"/>
        <v>0</v>
      </c>
      <c r="AE367" s="132">
        <f t="shared" si="191"/>
        <v>0</v>
      </c>
      <c r="AF367" s="132">
        <f t="shared" si="217"/>
        <v>0</v>
      </c>
      <c r="AG367" s="133">
        <f t="shared" si="192"/>
        <v>0</v>
      </c>
      <c r="AH367" s="124">
        <f t="shared" si="218"/>
        <v>0</v>
      </c>
      <c r="AI367" s="125">
        <f t="shared" si="193"/>
        <v>0</v>
      </c>
      <c r="AJ367" s="125">
        <v>0</v>
      </c>
      <c r="AK367" s="126">
        <f t="shared" si="194"/>
        <v>0</v>
      </c>
      <c r="AL367" s="22">
        <f t="shared" si="195"/>
        <v>30571.860652435927</v>
      </c>
      <c r="AM367" s="22">
        <f t="shared" si="195"/>
        <v>1873.4120641669215</v>
      </c>
      <c r="AN367" s="22">
        <f t="shared" si="195"/>
        <v>80.38035411780578</v>
      </c>
      <c r="AO367" s="23">
        <f t="shared" si="195"/>
        <v>1953.7924182847639</v>
      </c>
    </row>
    <row r="368" spans="1:41" x14ac:dyDescent="0.25">
      <c r="A368" s="7">
        <v>346</v>
      </c>
      <c r="B368" s="56">
        <f t="shared" si="196"/>
        <v>11550.657046156182</v>
      </c>
      <c r="C368" s="57">
        <f t="shared" si="197"/>
        <v>764.44448911692518</v>
      </c>
      <c r="D368" s="57">
        <f t="shared" si="198"/>
        <v>12.031934423079356</v>
      </c>
      <c r="E368" s="58">
        <f t="shared" si="184"/>
        <v>776.47642354000459</v>
      </c>
      <c r="F368" s="56">
        <f t="shared" si="199"/>
        <v>17147.791542125433</v>
      </c>
      <c r="G368" s="57">
        <f t="shared" si="200"/>
        <v>1113.8691660388952</v>
      </c>
      <c r="H368" s="57">
        <f t="shared" si="201"/>
        <v>63.446828705864107</v>
      </c>
      <c r="I368" s="58">
        <f t="shared" si="185"/>
        <v>1177.3159947447593</v>
      </c>
      <c r="J368" s="56">
        <f t="shared" si="202"/>
        <v>0</v>
      </c>
      <c r="K368" s="57">
        <f t="shared" si="203"/>
        <v>0</v>
      </c>
      <c r="L368" s="57">
        <f t="shared" si="204"/>
        <v>0</v>
      </c>
      <c r="M368" s="58">
        <f t="shared" si="186"/>
        <v>0</v>
      </c>
      <c r="N368" s="56">
        <f t="shared" si="205"/>
        <v>0</v>
      </c>
      <c r="O368" s="57">
        <f t="shared" si="206"/>
        <v>0</v>
      </c>
      <c r="P368" s="57">
        <f t="shared" si="207"/>
        <v>0</v>
      </c>
      <c r="Q368" s="58">
        <f t="shared" si="187"/>
        <v>0</v>
      </c>
      <c r="R368" s="84">
        <f t="shared" si="208"/>
        <v>-1.2630328476370855E-8</v>
      </c>
      <c r="S368" s="85">
        <f t="shared" si="209"/>
        <v>0</v>
      </c>
      <c r="T368" s="86">
        <f t="shared" si="188"/>
        <v>-3.6733205318778574E-11</v>
      </c>
      <c r="U368" s="87">
        <f t="shared" si="210"/>
        <v>0</v>
      </c>
      <c r="V368" s="84">
        <f t="shared" si="211"/>
        <v>0</v>
      </c>
      <c r="W368" s="85">
        <f t="shared" si="212"/>
        <v>0</v>
      </c>
      <c r="X368" s="86">
        <f t="shared" si="189"/>
        <v>0</v>
      </c>
      <c r="Y368" s="87">
        <f t="shared" si="213"/>
        <v>0</v>
      </c>
      <c r="Z368" s="101">
        <f t="shared" si="214"/>
        <v>0</v>
      </c>
      <c r="AA368" s="85">
        <f t="shared" si="215"/>
        <v>0</v>
      </c>
      <c r="AB368" s="86">
        <f t="shared" si="190"/>
        <v>0</v>
      </c>
      <c r="AC368" s="87">
        <f t="shared" si="216"/>
        <v>0</v>
      </c>
      <c r="AD368" s="132">
        <f t="shared" si="219"/>
        <v>0</v>
      </c>
      <c r="AE368" s="132">
        <f t="shared" si="191"/>
        <v>0</v>
      </c>
      <c r="AF368" s="132">
        <f t="shared" si="217"/>
        <v>0</v>
      </c>
      <c r="AG368" s="133">
        <f t="shared" si="192"/>
        <v>0</v>
      </c>
      <c r="AH368" s="124">
        <f t="shared" si="218"/>
        <v>0</v>
      </c>
      <c r="AI368" s="125">
        <f t="shared" si="193"/>
        <v>0</v>
      </c>
      <c r="AJ368" s="125">
        <v>0</v>
      </c>
      <c r="AK368" s="126">
        <f t="shared" si="194"/>
        <v>0</v>
      </c>
      <c r="AL368" s="22">
        <f t="shared" si="195"/>
        <v>28698.448588268984</v>
      </c>
      <c r="AM368" s="22">
        <f t="shared" si="195"/>
        <v>1878.3136551558205</v>
      </c>
      <c r="AN368" s="22">
        <f t="shared" si="195"/>
        <v>75.478763128906721</v>
      </c>
      <c r="AO368" s="23">
        <f t="shared" si="195"/>
        <v>1953.7924182847639</v>
      </c>
    </row>
    <row r="369" spans="1:41" x14ac:dyDescent="0.25">
      <c r="A369" s="7">
        <v>347</v>
      </c>
      <c r="B369" s="56">
        <f t="shared" si="196"/>
        <v>10786.212557039256</v>
      </c>
      <c r="C369" s="57">
        <f t="shared" si="197"/>
        <v>765.24078545975533</v>
      </c>
      <c r="D369" s="57">
        <f t="shared" si="198"/>
        <v>11.235638080249226</v>
      </c>
      <c r="E369" s="58">
        <f t="shared" si="184"/>
        <v>776.47642354000459</v>
      </c>
      <c r="F369" s="56">
        <f t="shared" si="199"/>
        <v>16033.922376086537</v>
      </c>
      <c r="G369" s="57">
        <f t="shared" si="200"/>
        <v>1117.9904819532392</v>
      </c>
      <c r="H369" s="57">
        <f t="shared" si="201"/>
        <v>59.32551279152019</v>
      </c>
      <c r="I369" s="58">
        <f t="shared" si="185"/>
        <v>1177.3159947447593</v>
      </c>
      <c r="J369" s="56">
        <f t="shared" si="202"/>
        <v>0</v>
      </c>
      <c r="K369" s="57">
        <f t="shared" si="203"/>
        <v>0</v>
      </c>
      <c r="L369" s="57">
        <f t="shared" si="204"/>
        <v>0</v>
      </c>
      <c r="M369" s="58">
        <f t="shared" si="186"/>
        <v>0</v>
      </c>
      <c r="N369" s="56">
        <f t="shared" si="205"/>
        <v>0</v>
      </c>
      <c r="O369" s="57">
        <f t="shared" si="206"/>
        <v>0</v>
      </c>
      <c r="P369" s="57">
        <f t="shared" si="207"/>
        <v>0</v>
      </c>
      <c r="Q369" s="58">
        <f t="shared" si="187"/>
        <v>0</v>
      </c>
      <c r="R369" s="84">
        <f t="shared" si="208"/>
        <v>-1.2651379023831472E-8</v>
      </c>
      <c r="S369" s="85">
        <f t="shared" si="209"/>
        <v>0</v>
      </c>
      <c r="T369" s="86">
        <f t="shared" si="188"/>
        <v>-3.6794427327643203E-11</v>
      </c>
      <c r="U369" s="87">
        <f t="shared" si="210"/>
        <v>0</v>
      </c>
      <c r="V369" s="84">
        <f t="shared" si="211"/>
        <v>0</v>
      </c>
      <c r="W369" s="85">
        <f t="shared" si="212"/>
        <v>0</v>
      </c>
      <c r="X369" s="86">
        <f t="shared" si="189"/>
        <v>0</v>
      </c>
      <c r="Y369" s="87">
        <f t="shared" si="213"/>
        <v>0</v>
      </c>
      <c r="Z369" s="101">
        <f t="shared" si="214"/>
        <v>0</v>
      </c>
      <c r="AA369" s="85">
        <f t="shared" si="215"/>
        <v>0</v>
      </c>
      <c r="AB369" s="86">
        <f t="shared" si="190"/>
        <v>0</v>
      </c>
      <c r="AC369" s="87">
        <f t="shared" si="216"/>
        <v>0</v>
      </c>
      <c r="AD369" s="132">
        <f t="shared" si="219"/>
        <v>0</v>
      </c>
      <c r="AE369" s="132">
        <f t="shared" si="191"/>
        <v>0</v>
      </c>
      <c r="AF369" s="132">
        <f t="shared" si="217"/>
        <v>0</v>
      </c>
      <c r="AG369" s="133">
        <f t="shared" si="192"/>
        <v>0</v>
      </c>
      <c r="AH369" s="124">
        <f t="shared" si="218"/>
        <v>0</v>
      </c>
      <c r="AI369" s="125">
        <f t="shared" si="193"/>
        <v>0</v>
      </c>
      <c r="AJ369" s="125">
        <v>0</v>
      </c>
      <c r="AK369" s="126">
        <f t="shared" si="194"/>
        <v>0</v>
      </c>
      <c r="AL369" s="22">
        <f t="shared" si="195"/>
        <v>26820.134933113142</v>
      </c>
      <c r="AM369" s="22">
        <f t="shared" si="195"/>
        <v>1883.2312674129944</v>
      </c>
      <c r="AN369" s="22">
        <f t="shared" si="195"/>
        <v>70.561150871732622</v>
      </c>
      <c r="AO369" s="23">
        <f t="shared" si="195"/>
        <v>1953.7924182847639</v>
      </c>
    </row>
    <row r="370" spans="1:41" x14ac:dyDescent="0.25">
      <c r="A370" s="7">
        <v>348</v>
      </c>
      <c r="B370" s="56">
        <f t="shared" si="196"/>
        <v>10020.971771579501</v>
      </c>
      <c r="C370" s="57">
        <f t="shared" si="197"/>
        <v>766.03791127794261</v>
      </c>
      <c r="D370" s="57">
        <f t="shared" si="198"/>
        <v>10.43851226206198</v>
      </c>
      <c r="E370" s="58">
        <f t="shared" si="184"/>
        <v>776.47642354000459</v>
      </c>
      <c r="F370" s="56">
        <f t="shared" si="199"/>
        <v>14915.931894133299</v>
      </c>
      <c r="G370" s="57">
        <f t="shared" si="200"/>
        <v>1122.1270467364661</v>
      </c>
      <c r="H370" s="57">
        <f t="shared" si="201"/>
        <v>55.18894800829321</v>
      </c>
      <c r="I370" s="58">
        <f t="shared" si="185"/>
        <v>1177.3159947447593</v>
      </c>
      <c r="J370" s="56">
        <f t="shared" si="202"/>
        <v>0</v>
      </c>
      <c r="K370" s="57">
        <f t="shared" si="203"/>
        <v>0</v>
      </c>
      <c r="L370" s="57">
        <f t="shared" si="204"/>
        <v>0</v>
      </c>
      <c r="M370" s="58">
        <f t="shared" si="186"/>
        <v>0</v>
      </c>
      <c r="N370" s="56">
        <f t="shared" si="205"/>
        <v>0</v>
      </c>
      <c r="O370" s="57">
        <f t="shared" si="206"/>
        <v>0</v>
      </c>
      <c r="P370" s="57">
        <f t="shared" si="207"/>
        <v>0</v>
      </c>
      <c r="Q370" s="58">
        <f t="shared" si="187"/>
        <v>0</v>
      </c>
      <c r="R370" s="84">
        <f t="shared" si="208"/>
        <v>-1.2672464655537859E-8</v>
      </c>
      <c r="S370" s="85">
        <f t="shared" si="209"/>
        <v>0</v>
      </c>
      <c r="T370" s="86">
        <f t="shared" si="188"/>
        <v>-3.6855751373189279E-11</v>
      </c>
      <c r="U370" s="87">
        <f t="shared" si="210"/>
        <v>0</v>
      </c>
      <c r="V370" s="84">
        <f t="shared" si="211"/>
        <v>0</v>
      </c>
      <c r="W370" s="85">
        <f t="shared" si="212"/>
        <v>0</v>
      </c>
      <c r="X370" s="86">
        <f t="shared" si="189"/>
        <v>0</v>
      </c>
      <c r="Y370" s="87">
        <f t="shared" si="213"/>
        <v>0</v>
      </c>
      <c r="Z370" s="101">
        <f t="shared" si="214"/>
        <v>0</v>
      </c>
      <c r="AA370" s="85">
        <f t="shared" si="215"/>
        <v>0</v>
      </c>
      <c r="AB370" s="86">
        <f t="shared" si="190"/>
        <v>0</v>
      </c>
      <c r="AC370" s="87">
        <f t="shared" si="216"/>
        <v>0</v>
      </c>
      <c r="AD370" s="132">
        <f t="shared" si="219"/>
        <v>0</v>
      </c>
      <c r="AE370" s="132">
        <f t="shared" si="191"/>
        <v>0</v>
      </c>
      <c r="AF370" s="132">
        <f t="shared" si="217"/>
        <v>0</v>
      </c>
      <c r="AG370" s="133">
        <f t="shared" si="192"/>
        <v>0</v>
      </c>
      <c r="AH370" s="124">
        <f t="shared" si="218"/>
        <v>0</v>
      </c>
      <c r="AI370" s="125">
        <f t="shared" si="193"/>
        <v>0</v>
      </c>
      <c r="AJ370" s="125">
        <v>0</v>
      </c>
      <c r="AK370" s="126">
        <f t="shared" si="194"/>
        <v>0</v>
      </c>
      <c r="AL370" s="22">
        <f t="shared" si="195"/>
        <v>24936.903665700131</v>
      </c>
      <c r="AM370" s="22">
        <f t="shared" si="195"/>
        <v>1888.1649580144087</v>
      </c>
      <c r="AN370" s="22">
        <f t="shared" si="195"/>
        <v>65.627460270318338</v>
      </c>
      <c r="AO370" s="23">
        <f t="shared" si="195"/>
        <v>1953.7924182847639</v>
      </c>
    </row>
    <row r="371" spans="1:41" x14ac:dyDescent="0.25">
      <c r="A371" s="7">
        <v>349</v>
      </c>
      <c r="B371" s="56">
        <f t="shared" si="196"/>
        <v>9254.9338603015585</v>
      </c>
      <c r="C371" s="57">
        <f t="shared" si="197"/>
        <v>766.83586743552382</v>
      </c>
      <c r="D371" s="57">
        <f t="shared" si="198"/>
        <v>9.6405561044807904</v>
      </c>
      <c r="E371" s="58">
        <f t="shared" si="184"/>
        <v>776.47642354000459</v>
      </c>
      <c r="F371" s="56">
        <f t="shared" si="199"/>
        <v>13793.804847396832</v>
      </c>
      <c r="G371" s="57">
        <f t="shared" si="200"/>
        <v>1126.2789168093911</v>
      </c>
      <c r="H371" s="57">
        <f t="shared" si="201"/>
        <v>51.037077935368281</v>
      </c>
      <c r="I371" s="58">
        <f t="shared" si="185"/>
        <v>1177.3159947447593</v>
      </c>
      <c r="J371" s="56">
        <f t="shared" si="202"/>
        <v>0</v>
      </c>
      <c r="K371" s="57">
        <f t="shared" si="203"/>
        <v>0</v>
      </c>
      <c r="L371" s="57">
        <f t="shared" si="204"/>
        <v>0</v>
      </c>
      <c r="M371" s="58">
        <f t="shared" si="186"/>
        <v>0</v>
      </c>
      <c r="N371" s="56">
        <f t="shared" si="205"/>
        <v>0</v>
      </c>
      <c r="O371" s="57">
        <f t="shared" si="206"/>
        <v>0</v>
      </c>
      <c r="P371" s="57">
        <f t="shared" si="207"/>
        <v>0</v>
      </c>
      <c r="Q371" s="58">
        <f t="shared" si="187"/>
        <v>0</v>
      </c>
      <c r="R371" s="84">
        <f t="shared" si="208"/>
        <v>-1.2693585429963757E-8</v>
      </c>
      <c r="S371" s="85">
        <f t="shared" si="209"/>
        <v>0</v>
      </c>
      <c r="T371" s="86">
        <f t="shared" si="188"/>
        <v>-3.6917177625477931E-11</v>
      </c>
      <c r="U371" s="87">
        <f t="shared" si="210"/>
        <v>0</v>
      </c>
      <c r="V371" s="84">
        <f t="shared" si="211"/>
        <v>0</v>
      </c>
      <c r="W371" s="85">
        <f t="shared" si="212"/>
        <v>0</v>
      </c>
      <c r="X371" s="86">
        <f t="shared" si="189"/>
        <v>0</v>
      </c>
      <c r="Y371" s="87">
        <f t="shared" si="213"/>
        <v>0</v>
      </c>
      <c r="Z371" s="101">
        <f t="shared" si="214"/>
        <v>0</v>
      </c>
      <c r="AA371" s="85">
        <f t="shared" si="215"/>
        <v>0</v>
      </c>
      <c r="AB371" s="86">
        <f t="shared" si="190"/>
        <v>0</v>
      </c>
      <c r="AC371" s="87">
        <f t="shared" si="216"/>
        <v>0</v>
      </c>
      <c r="AD371" s="132">
        <f t="shared" si="219"/>
        <v>0</v>
      </c>
      <c r="AE371" s="132">
        <f t="shared" si="191"/>
        <v>0</v>
      </c>
      <c r="AF371" s="132">
        <f t="shared" si="217"/>
        <v>0</v>
      </c>
      <c r="AG371" s="133">
        <f t="shared" si="192"/>
        <v>0</v>
      </c>
      <c r="AH371" s="124">
        <f t="shared" si="218"/>
        <v>0</v>
      </c>
      <c r="AI371" s="125">
        <f t="shared" si="193"/>
        <v>0</v>
      </c>
      <c r="AJ371" s="125">
        <v>0</v>
      </c>
      <c r="AK371" s="126">
        <f t="shared" si="194"/>
        <v>0</v>
      </c>
      <c r="AL371" s="22">
        <f t="shared" si="195"/>
        <v>23048.738707685698</v>
      </c>
      <c r="AM371" s="22">
        <f t="shared" si="195"/>
        <v>1893.114784244915</v>
      </c>
      <c r="AN371" s="22">
        <f t="shared" si="195"/>
        <v>60.677634039812148</v>
      </c>
      <c r="AO371" s="23">
        <f t="shared" si="195"/>
        <v>1953.7924182847639</v>
      </c>
    </row>
    <row r="372" spans="1:41" x14ac:dyDescent="0.25">
      <c r="A372" s="7">
        <v>350</v>
      </c>
      <c r="B372" s="56">
        <f t="shared" si="196"/>
        <v>8488.0979928660345</v>
      </c>
      <c r="C372" s="57">
        <f t="shared" si="197"/>
        <v>767.63465479743581</v>
      </c>
      <c r="D372" s="57">
        <f t="shared" si="198"/>
        <v>8.8417687425687852</v>
      </c>
      <c r="E372" s="58">
        <f t="shared" si="184"/>
        <v>776.47642354000459</v>
      </c>
      <c r="F372" s="56">
        <f t="shared" si="199"/>
        <v>12667.525930587441</v>
      </c>
      <c r="G372" s="57">
        <f t="shared" si="200"/>
        <v>1130.4461488015859</v>
      </c>
      <c r="H372" s="57">
        <f t="shared" si="201"/>
        <v>46.86984594317353</v>
      </c>
      <c r="I372" s="58">
        <f t="shared" si="185"/>
        <v>1177.3159947447593</v>
      </c>
      <c r="J372" s="56">
        <f t="shared" si="202"/>
        <v>0</v>
      </c>
      <c r="K372" s="57">
        <f t="shared" si="203"/>
        <v>0</v>
      </c>
      <c r="L372" s="57">
        <f t="shared" si="204"/>
        <v>0</v>
      </c>
      <c r="M372" s="58">
        <f t="shared" si="186"/>
        <v>0</v>
      </c>
      <c r="N372" s="56">
        <f t="shared" si="205"/>
        <v>0</v>
      </c>
      <c r="O372" s="57">
        <f t="shared" si="206"/>
        <v>0</v>
      </c>
      <c r="P372" s="57">
        <f t="shared" si="207"/>
        <v>0</v>
      </c>
      <c r="Q372" s="58">
        <f t="shared" si="187"/>
        <v>0</v>
      </c>
      <c r="R372" s="84">
        <f t="shared" si="208"/>
        <v>-1.2714741405680364E-8</v>
      </c>
      <c r="S372" s="85">
        <f t="shared" si="209"/>
        <v>0</v>
      </c>
      <c r="T372" s="86">
        <f t="shared" si="188"/>
        <v>-3.6978706254853727E-11</v>
      </c>
      <c r="U372" s="87">
        <f t="shared" si="210"/>
        <v>0</v>
      </c>
      <c r="V372" s="84">
        <f t="shared" si="211"/>
        <v>0</v>
      </c>
      <c r="W372" s="85">
        <f t="shared" si="212"/>
        <v>0</v>
      </c>
      <c r="X372" s="86">
        <f t="shared" si="189"/>
        <v>0</v>
      </c>
      <c r="Y372" s="87">
        <f t="shared" si="213"/>
        <v>0</v>
      </c>
      <c r="Z372" s="101">
        <f t="shared" si="214"/>
        <v>0</v>
      </c>
      <c r="AA372" s="85">
        <f t="shared" si="215"/>
        <v>0</v>
      </c>
      <c r="AB372" s="86">
        <f t="shared" si="190"/>
        <v>0</v>
      </c>
      <c r="AC372" s="87">
        <f t="shared" si="216"/>
        <v>0</v>
      </c>
      <c r="AD372" s="132">
        <f t="shared" si="219"/>
        <v>0</v>
      </c>
      <c r="AE372" s="132">
        <f t="shared" si="191"/>
        <v>0</v>
      </c>
      <c r="AF372" s="132">
        <f t="shared" si="217"/>
        <v>0</v>
      </c>
      <c r="AG372" s="133">
        <f t="shared" si="192"/>
        <v>0</v>
      </c>
      <c r="AH372" s="124">
        <f t="shared" si="218"/>
        <v>0</v>
      </c>
      <c r="AI372" s="125">
        <f t="shared" si="193"/>
        <v>0</v>
      </c>
      <c r="AJ372" s="125">
        <v>0</v>
      </c>
      <c r="AK372" s="126">
        <f t="shared" si="194"/>
        <v>0</v>
      </c>
      <c r="AL372" s="22">
        <f t="shared" si="195"/>
        <v>21155.623923440759</v>
      </c>
      <c r="AM372" s="22">
        <f t="shared" si="195"/>
        <v>1898.0808035990217</v>
      </c>
      <c r="AN372" s="22">
        <f t="shared" si="195"/>
        <v>55.711614685705342</v>
      </c>
      <c r="AO372" s="23">
        <f t="shared" si="195"/>
        <v>1953.7924182847639</v>
      </c>
    </row>
    <row r="373" spans="1:41" x14ac:dyDescent="0.25">
      <c r="A373" s="7">
        <v>351</v>
      </c>
      <c r="B373" s="56">
        <f t="shared" si="196"/>
        <v>7720.4633380685991</v>
      </c>
      <c r="C373" s="57">
        <f t="shared" si="197"/>
        <v>768.43427422951652</v>
      </c>
      <c r="D373" s="57">
        <f t="shared" si="198"/>
        <v>8.0421493104881243</v>
      </c>
      <c r="E373" s="58">
        <f t="shared" si="184"/>
        <v>776.47642354000459</v>
      </c>
      <c r="F373" s="56">
        <f t="shared" si="199"/>
        <v>11537.079781785855</v>
      </c>
      <c r="G373" s="57">
        <f t="shared" si="200"/>
        <v>1134.6287995521516</v>
      </c>
      <c r="H373" s="57">
        <f t="shared" si="201"/>
        <v>42.687195192607668</v>
      </c>
      <c r="I373" s="58">
        <f t="shared" si="185"/>
        <v>1177.3159947447593</v>
      </c>
      <c r="J373" s="56">
        <f t="shared" si="202"/>
        <v>0</v>
      </c>
      <c r="K373" s="57">
        <f t="shared" si="203"/>
        <v>0</v>
      </c>
      <c r="L373" s="57">
        <f t="shared" si="204"/>
        <v>0</v>
      </c>
      <c r="M373" s="58">
        <f t="shared" si="186"/>
        <v>0</v>
      </c>
      <c r="N373" s="56">
        <f t="shared" si="205"/>
        <v>0</v>
      </c>
      <c r="O373" s="57">
        <f t="shared" si="206"/>
        <v>0</v>
      </c>
      <c r="P373" s="57">
        <f t="shared" si="207"/>
        <v>0</v>
      </c>
      <c r="Q373" s="58">
        <f t="shared" si="187"/>
        <v>0</v>
      </c>
      <c r="R373" s="84">
        <f t="shared" si="208"/>
        <v>-1.2735932641356499E-8</v>
      </c>
      <c r="S373" s="85">
        <f t="shared" si="209"/>
        <v>0</v>
      </c>
      <c r="T373" s="86">
        <f t="shared" si="188"/>
        <v>-3.704033743194515E-11</v>
      </c>
      <c r="U373" s="87">
        <f t="shared" si="210"/>
        <v>0</v>
      </c>
      <c r="V373" s="84">
        <f t="shared" si="211"/>
        <v>0</v>
      </c>
      <c r="W373" s="85">
        <f t="shared" si="212"/>
        <v>0</v>
      </c>
      <c r="X373" s="86">
        <f t="shared" si="189"/>
        <v>0</v>
      </c>
      <c r="Y373" s="87">
        <f t="shared" si="213"/>
        <v>0</v>
      </c>
      <c r="Z373" s="101">
        <f t="shared" si="214"/>
        <v>0</v>
      </c>
      <c r="AA373" s="85">
        <f t="shared" si="215"/>
        <v>0</v>
      </c>
      <c r="AB373" s="86">
        <f t="shared" si="190"/>
        <v>0</v>
      </c>
      <c r="AC373" s="87">
        <f t="shared" si="216"/>
        <v>0</v>
      </c>
      <c r="AD373" s="132">
        <f t="shared" si="219"/>
        <v>0</v>
      </c>
      <c r="AE373" s="132">
        <f t="shared" si="191"/>
        <v>0</v>
      </c>
      <c r="AF373" s="132">
        <f t="shared" si="217"/>
        <v>0</v>
      </c>
      <c r="AG373" s="133">
        <f t="shared" si="192"/>
        <v>0</v>
      </c>
      <c r="AH373" s="124">
        <f t="shared" si="218"/>
        <v>0</v>
      </c>
      <c r="AI373" s="125">
        <f t="shared" si="193"/>
        <v>0</v>
      </c>
      <c r="AJ373" s="125">
        <v>0</v>
      </c>
      <c r="AK373" s="126">
        <f t="shared" si="194"/>
        <v>0</v>
      </c>
      <c r="AL373" s="22">
        <f t="shared" si="195"/>
        <v>19257.543119841717</v>
      </c>
      <c r="AM373" s="22">
        <f t="shared" si="195"/>
        <v>1903.0630737816682</v>
      </c>
      <c r="AN373" s="22">
        <f t="shared" si="195"/>
        <v>50.729344503058748</v>
      </c>
      <c r="AO373" s="23">
        <f t="shared" si="195"/>
        <v>1953.7924182847639</v>
      </c>
    </row>
    <row r="374" spans="1:41" x14ac:dyDescent="0.25">
      <c r="A374" s="7">
        <v>352</v>
      </c>
      <c r="B374" s="56">
        <f t="shared" si="196"/>
        <v>6952.0290638390825</v>
      </c>
      <c r="C374" s="57">
        <f t="shared" si="197"/>
        <v>769.23472659850552</v>
      </c>
      <c r="D374" s="57">
        <f t="shared" si="198"/>
        <v>7.2416969414990442</v>
      </c>
      <c r="E374" s="58">
        <f t="shared" si="184"/>
        <v>776.47642354000459</v>
      </c>
      <c r="F374" s="56">
        <f t="shared" si="199"/>
        <v>10402.450982233702</v>
      </c>
      <c r="G374" s="57">
        <f t="shared" si="200"/>
        <v>1138.8269261104947</v>
      </c>
      <c r="H374" s="57">
        <f t="shared" si="201"/>
        <v>38.489068634264697</v>
      </c>
      <c r="I374" s="58">
        <f t="shared" si="185"/>
        <v>1177.3159947447593</v>
      </c>
      <c r="J374" s="56">
        <f t="shared" si="202"/>
        <v>0</v>
      </c>
      <c r="K374" s="57">
        <f t="shared" si="203"/>
        <v>0</v>
      </c>
      <c r="L374" s="57">
        <f t="shared" si="204"/>
        <v>0</v>
      </c>
      <c r="M374" s="58">
        <f t="shared" si="186"/>
        <v>0</v>
      </c>
      <c r="N374" s="56">
        <f t="shared" si="205"/>
        <v>0</v>
      </c>
      <c r="O374" s="57">
        <f t="shared" si="206"/>
        <v>0</v>
      </c>
      <c r="P374" s="57">
        <f t="shared" si="207"/>
        <v>0</v>
      </c>
      <c r="Q374" s="58">
        <f t="shared" si="187"/>
        <v>0</v>
      </c>
      <c r="R374" s="84">
        <f t="shared" si="208"/>
        <v>-1.275715919575876E-8</v>
      </c>
      <c r="S374" s="85">
        <f t="shared" si="209"/>
        <v>0</v>
      </c>
      <c r="T374" s="86">
        <f t="shared" si="188"/>
        <v>-3.7102071327665059E-11</v>
      </c>
      <c r="U374" s="87">
        <f t="shared" si="210"/>
        <v>0</v>
      </c>
      <c r="V374" s="84">
        <f t="shared" si="211"/>
        <v>0</v>
      </c>
      <c r="W374" s="85">
        <f t="shared" si="212"/>
        <v>0</v>
      </c>
      <c r="X374" s="86">
        <f t="shared" si="189"/>
        <v>0</v>
      </c>
      <c r="Y374" s="87">
        <f t="shared" si="213"/>
        <v>0</v>
      </c>
      <c r="Z374" s="101">
        <f t="shared" si="214"/>
        <v>0</v>
      </c>
      <c r="AA374" s="85">
        <f t="shared" si="215"/>
        <v>0</v>
      </c>
      <c r="AB374" s="86">
        <f t="shared" si="190"/>
        <v>0</v>
      </c>
      <c r="AC374" s="87">
        <f t="shared" si="216"/>
        <v>0</v>
      </c>
      <c r="AD374" s="132">
        <f t="shared" si="219"/>
        <v>0</v>
      </c>
      <c r="AE374" s="132">
        <f t="shared" si="191"/>
        <v>0</v>
      </c>
      <c r="AF374" s="132">
        <f t="shared" si="217"/>
        <v>0</v>
      </c>
      <c r="AG374" s="133">
        <f t="shared" si="192"/>
        <v>0</v>
      </c>
      <c r="AH374" s="124">
        <f t="shared" si="218"/>
        <v>0</v>
      </c>
      <c r="AI374" s="125">
        <f t="shared" si="193"/>
        <v>0</v>
      </c>
      <c r="AJ374" s="125">
        <v>0</v>
      </c>
      <c r="AK374" s="126">
        <f t="shared" si="194"/>
        <v>0</v>
      </c>
      <c r="AL374" s="22">
        <f t="shared" si="195"/>
        <v>17354.480046060027</v>
      </c>
      <c r="AM374" s="22">
        <f t="shared" si="195"/>
        <v>1908.0616527090001</v>
      </c>
      <c r="AN374" s="22">
        <f t="shared" si="195"/>
        <v>45.730765575726636</v>
      </c>
      <c r="AO374" s="23">
        <f t="shared" si="195"/>
        <v>1953.7924182847639</v>
      </c>
    </row>
    <row r="375" spans="1:41" x14ac:dyDescent="0.25">
      <c r="A375" s="7">
        <v>353</v>
      </c>
      <c r="B375" s="56">
        <f t="shared" si="196"/>
        <v>6182.7943372405771</v>
      </c>
      <c r="C375" s="57">
        <f t="shared" si="197"/>
        <v>770.03601277204564</v>
      </c>
      <c r="D375" s="57">
        <f t="shared" si="198"/>
        <v>6.4404107679589346</v>
      </c>
      <c r="E375" s="58">
        <f t="shared" si="184"/>
        <v>776.47642354000459</v>
      </c>
      <c r="F375" s="56">
        <f t="shared" si="199"/>
        <v>9263.624056123208</v>
      </c>
      <c r="G375" s="57">
        <f t="shared" si="200"/>
        <v>1143.0405857371034</v>
      </c>
      <c r="H375" s="57">
        <f t="shared" si="201"/>
        <v>34.275409007655874</v>
      </c>
      <c r="I375" s="58">
        <f t="shared" si="185"/>
        <v>1177.3159947447593</v>
      </c>
      <c r="J375" s="56">
        <f t="shared" si="202"/>
        <v>0</v>
      </c>
      <c r="K375" s="57">
        <f t="shared" si="203"/>
        <v>0</v>
      </c>
      <c r="L375" s="57">
        <f t="shared" si="204"/>
        <v>0</v>
      </c>
      <c r="M375" s="58">
        <f t="shared" si="186"/>
        <v>0</v>
      </c>
      <c r="N375" s="56">
        <f t="shared" si="205"/>
        <v>0</v>
      </c>
      <c r="O375" s="57">
        <f t="shared" si="206"/>
        <v>0</v>
      </c>
      <c r="P375" s="57">
        <f t="shared" si="207"/>
        <v>0</v>
      </c>
      <c r="Q375" s="58">
        <f t="shared" si="187"/>
        <v>0</v>
      </c>
      <c r="R375" s="84">
        <f t="shared" si="208"/>
        <v>-1.2778421127751692E-8</v>
      </c>
      <c r="S375" s="85">
        <f t="shared" si="209"/>
        <v>0</v>
      </c>
      <c r="T375" s="86">
        <f t="shared" si="188"/>
        <v>-3.7163908113211174E-11</v>
      </c>
      <c r="U375" s="87">
        <f t="shared" si="210"/>
        <v>0</v>
      </c>
      <c r="V375" s="84">
        <f t="shared" si="211"/>
        <v>0</v>
      </c>
      <c r="W375" s="85">
        <f t="shared" si="212"/>
        <v>0</v>
      </c>
      <c r="X375" s="86">
        <f t="shared" si="189"/>
        <v>0</v>
      </c>
      <c r="Y375" s="87">
        <f t="shared" si="213"/>
        <v>0</v>
      </c>
      <c r="Z375" s="101">
        <f t="shared" si="214"/>
        <v>0</v>
      </c>
      <c r="AA375" s="85">
        <f t="shared" si="215"/>
        <v>0</v>
      </c>
      <c r="AB375" s="86">
        <f t="shared" si="190"/>
        <v>0</v>
      </c>
      <c r="AC375" s="87">
        <f t="shared" si="216"/>
        <v>0</v>
      </c>
      <c r="AD375" s="132">
        <f t="shared" si="219"/>
        <v>0</v>
      </c>
      <c r="AE375" s="132">
        <f t="shared" si="191"/>
        <v>0</v>
      </c>
      <c r="AF375" s="132">
        <f t="shared" si="217"/>
        <v>0</v>
      </c>
      <c r="AG375" s="133">
        <f t="shared" si="192"/>
        <v>0</v>
      </c>
      <c r="AH375" s="124">
        <f t="shared" si="218"/>
        <v>0</v>
      </c>
      <c r="AI375" s="125">
        <f t="shared" si="193"/>
        <v>0</v>
      </c>
      <c r="AJ375" s="125">
        <v>0</v>
      </c>
      <c r="AK375" s="126">
        <f t="shared" si="194"/>
        <v>0</v>
      </c>
      <c r="AL375" s="22">
        <f t="shared" si="195"/>
        <v>15446.418393351007</v>
      </c>
      <c r="AM375" s="22">
        <f t="shared" si="195"/>
        <v>1913.0765985091489</v>
      </c>
      <c r="AN375" s="22">
        <f t="shared" si="195"/>
        <v>40.71581977557765</v>
      </c>
      <c r="AO375" s="23">
        <f t="shared" si="195"/>
        <v>1953.7924182847639</v>
      </c>
    </row>
    <row r="376" spans="1:41" x14ac:dyDescent="0.25">
      <c r="A376" s="7">
        <v>354</v>
      </c>
      <c r="B376" s="56">
        <f t="shared" si="196"/>
        <v>5412.7583244685311</v>
      </c>
      <c r="C376" s="57">
        <f t="shared" si="197"/>
        <v>770.83813361868317</v>
      </c>
      <c r="D376" s="57">
        <f t="shared" si="198"/>
        <v>5.6382899213213866</v>
      </c>
      <c r="E376" s="58">
        <f t="shared" si="184"/>
        <v>776.47642354000459</v>
      </c>
      <c r="F376" s="56">
        <f t="shared" si="199"/>
        <v>8120.5834703861046</v>
      </c>
      <c r="G376" s="57">
        <f t="shared" si="200"/>
        <v>1147.2698359043306</v>
      </c>
      <c r="H376" s="57">
        <f t="shared" si="201"/>
        <v>30.046158840428589</v>
      </c>
      <c r="I376" s="58">
        <f t="shared" si="185"/>
        <v>1177.3159947447593</v>
      </c>
      <c r="J376" s="56">
        <f t="shared" si="202"/>
        <v>0</v>
      </c>
      <c r="K376" s="57">
        <f t="shared" si="203"/>
        <v>0</v>
      </c>
      <c r="L376" s="57">
        <f t="shared" si="204"/>
        <v>0</v>
      </c>
      <c r="M376" s="58">
        <f t="shared" si="186"/>
        <v>0</v>
      </c>
      <c r="N376" s="56">
        <f t="shared" si="205"/>
        <v>0</v>
      </c>
      <c r="O376" s="57">
        <f t="shared" si="206"/>
        <v>0</v>
      </c>
      <c r="P376" s="57">
        <f t="shared" si="207"/>
        <v>0</v>
      </c>
      <c r="Q376" s="58">
        <f t="shared" si="187"/>
        <v>0</v>
      </c>
      <c r="R376" s="84">
        <f t="shared" si="208"/>
        <v>-1.2799718496297945E-8</v>
      </c>
      <c r="S376" s="85">
        <f t="shared" si="209"/>
        <v>0</v>
      </c>
      <c r="T376" s="86">
        <f t="shared" si="188"/>
        <v>-3.7225847960066522E-11</v>
      </c>
      <c r="U376" s="87">
        <f t="shared" si="210"/>
        <v>0</v>
      </c>
      <c r="V376" s="84">
        <f t="shared" si="211"/>
        <v>0</v>
      </c>
      <c r="W376" s="85">
        <f t="shared" si="212"/>
        <v>0</v>
      </c>
      <c r="X376" s="86">
        <f t="shared" si="189"/>
        <v>0</v>
      </c>
      <c r="Y376" s="87">
        <f t="shared" si="213"/>
        <v>0</v>
      </c>
      <c r="Z376" s="101">
        <f t="shared" si="214"/>
        <v>0</v>
      </c>
      <c r="AA376" s="85">
        <f t="shared" si="215"/>
        <v>0</v>
      </c>
      <c r="AB376" s="86">
        <f t="shared" si="190"/>
        <v>0</v>
      </c>
      <c r="AC376" s="87">
        <f t="shared" si="216"/>
        <v>0</v>
      </c>
      <c r="AD376" s="132">
        <f t="shared" si="219"/>
        <v>0</v>
      </c>
      <c r="AE376" s="132">
        <f t="shared" si="191"/>
        <v>0</v>
      </c>
      <c r="AF376" s="132">
        <f t="shared" si="217"/>
        <v>0</v>
      </c>
      <c r="AG376" s="133">
        <f t="shared" si="192"/>
        <v>0</v>
      </c>
      <c r="AH376" s="124">
        <f t="shared" si="218"/>
        <v>0</v>
      </c>
      <c r="AI376" s="125">
        <f t="shared" si="193"/>
        <v>0</v>
      </c>
      <c r="AJ376" s="125">
        <v>0</v>
      </c>
      <c r="AK376" s="126">
        <f t="shared" si="194"/>
        <v>0</v>
      </c>
      <c r="AL376" s="22">
        <f t="shared" si="195"/>
        <v>13533.341794841836</v>
      </c>
      <c r="AM376" s="22">
        <f t="shared" si="195"/>
        <v>1918.1079695230137</v>
      </c>
      <c r="AN376" s="22">
        <f t="shared" si="195"/>
        <v>35.684448761712751</v>
      </c>
      <c r="AO376" s="23">
        <f t="shared" si="195"/>
        <v>1953.7924182847639</v>
      </c>
    </row>
    <row r="377" spans="1:41" x14ac:dyDescent="0.25">
      <c r="A377" s="7">
        <v>355</v>
      </c>
      <c r="B377" s="56">
        <f t="shared" si="196"/>
        <v>4641.920190849848</v>
      </c>
      <c r="C377" s="57">
        <f t="shared" si="197"/>
        <v>771.64109000786937</v>
      </c>
      <c r="D377" s="57">
        <f t="shared" si="198"/>
        <v>4.835333532135258</v>
      </c>
      <c r="E377" s="58">
        <f t="shared" si="184"/>
        <v>776.47642354000459</v>
      </c>
      <c r="F377" s="56">
        <f t="shared" si="199"/>
        <v>6973.313634481774</v>
      </c>
      <c r="G377" s="57">
        <f t="shared" si="200"/>
        <v>1151.5147342971768</v>
      </c>
      <c r="H377" s="57">
        <f t="shared" si="201"/>
        <v>25.801260447582564</v>
      </c>
      <c r="I377" s="58">
        <f t="shared" si="185"/>
        <v>1177.3159947447593</v>
      </c>
      <c r="J377" s="56">
        <f t="shared" si="202"/>
        <v>0</v>
      </c>
      <c r="K377" s="57">
        <f t="shared" si="203"/>
        <v>0</v>
      </c>
      <c r="L377" s="57">
        <f t="shared" si="204"/>
        <v>0</v>
      </c>
      <c r="M377" s="58">
        <f t="shared" si="186"/>
        <v>0</v>
      </c>
      <c r="N377" s="56">
        <f t="shared" si="205"/>
        <v>0</v>
      </c>
      <c r="O377" s="57">
        <f t="shared" si="206"/>
        <v>0</v>
      </c>
      <c r="P377" s="57">
        <f t="shared" si="207"/>
        <v>0</v>
      </c>
      <c r="Q377" s="58">
        <f t="shared" si="187"/>
        <v>0</v>
      </c>
      <c r="R377" s="84">
        <f t="shared" si="208"/>
        <v>-1.2821051360458442E-8</v>
      </c>
      <c r="S377" s="85">
        <f t="shared" si="209"/>
        <v>0</v>
      </c>
      <c r="T377" s="86">
        <f t="shared" si="188"/>
        <v>-3.7287891039999972E-11</v>
      </c>
      <c r="U377" s="87">
        <f t="shared" si="210"/>
        <v>0</v>
      </c>
      <c r="V377" s="84">
        <f t="shared" si="211"/>
        <v>0</v>
      </c>
      <c r="W377" s="85">
        <f t="shared" si="212"/>
        <v>0</v>
      </c>
      <c r="X377" s="86">
        <f t="shared" si="189"/>
        <v>0</v>
      </c>
      <c r="Y377" s="87">
        <f t="shared" si="213"/>
        <v>0</v>
      </c>
      <c r="Z377" s="101">
        <f t="shared" si="214"/>
        <v>0</v>
      </c>
      <c r="AA377" s="85">
        <f t="shared" si="215"/>
        <v>0</v>
      </c>
      <c r="AB377" s="86">
        <f t="shared" si="190"/>
        <v>0</v>
      </c>
      <c r="AC377" s="87">
        <f t="shared" si="216"/>
        <v>0</v>
      </c>
      <c r="AD377" s="132">
        <f t="shared" si="219"/>
        <v>0</v>
      </c>
      <c r="AE377" s="132">
        <f t="shared" si="191"/>
        <v>0</v>
      </c>
      <c r="AF377" s="132">
        <f t="shared" si="217"/>
        <v>0</v>
      </c>
      <c r="AG377" s="133">
        <f t="shared" si="192"/>
        <v>0</v>
      </c>
      <c r="AH377" s="124">
        <f t="shared" si="218"/>
        <v>0</v>
      </c>
      <c r="AI377" s="125">
        <f t="shared" si="193"/>
        <v>0</v>
      </c>
      <c r="AJ377" s="125">
        <v>0</v>
      </c>
      <c r="AK377" s="126">
        <f t="shared" si="194"/>
        <v>0</v>
      </c>
      <c r="AL377" s="22">
        <f t="shared" si="195"/>
        <v>11615.233825318803</v>
      </c>
      <c r="AM377" s="22">
        <f t="shared" si="195"/>
        <v>1923.1558243050463</v>
      </c>
      <c r="AN377" s="22">
        <f t="shared" si="195"/>
        <v>30.636593979680534</v>
      </c>
      <c r="AO377" s="23">
        <f t="shared" si="195"/>
        <v>1953.7924182847639</v>
      </c>
    </row>
    <row r="378" spans="1:41" x14ac:dyDescent="0.25">
      <c r="A378" s="7">
        <v>356</v>
      </c>
      <c r="B378" s="56">
        <f t="shared" si="196"/>
        <v>3870.2791008419786</v>
      </c>
      <c r="C378" s="57">
        <f t="shared" si="197"/>
        <v>772.44488280996086</v>
      </c>
      <c r="D378" s="57">
        <f t="shared" si="198"/>
        <v>4.0315407300437274</v>
      </c>
      <c r="E378" s="58">
        <f t="shared" si="184"/>
        <v>776.47642354000459</v>
      </c>
      <c r="F378" s="56">
        <f t="shared" si="199"/>
        <v>5821.7989001845972</v>
      </c>
      <c r="G378" s="57">
        <f t="shared" si="200"/>
        <v>1155.7753388140763</v>
      </c>
      <c r="H378" s="57">
        <f t="shared" si="201"/>
        <v>21.540655930683009</v>
      </c>
      <c r="I378" s="58">
        <f t="shared" si="185"/>
        <v>1177.3159947447593</v>
      </c>
      <c r="J378" s="56">
        <f t="shared" si="202"/>
        <v>0</v>
      </c>
      <c r="K378" s="57">
        <f t="shared" si="203"/>
        <v>0</v>
      </c>
      <c r="L378" s="57">
        <f t="shared" si="204"/>
        <v>0</v>
      </c>
      <c r="M378" s="58">
        <f t="shared" si="186"/>
        <v>0</v>
      </c>
      <c r="N378" s="56">
        <f t="shared" si="205"/>
        <v>0</v>
      </c>
      <c r="O378" s="57">
        <f t="shared" si="206"/>
        <v>0</v>
      </c>
      <c r="P378" s="57">
        <f t="shared" si="207"/>
        <v>0</v>
      </c>
      <c r="Q378" s="58">
        <f t="shared" si="187"/>
        <v>0</v>
      </c>
      <c r="R378" s="84">
        <f t="shared" si="208"/>
        <v>-1.284241977939254E-8</v>
      </c>
      <c r="S378" s="85">
        <f t="shared" si="209"/>
        <v>0</v>
      </c>
      <c r="T378" s="86">
        <f t="shared" si="188"/>
        <v>-3.735003752506664E-11</v>
      </c>
      <c r="U378" s="87">
        <f t="shared" si="210"/>
        <v>0</v>
      </c>
      <c r="V378" s="84">
        <f t="shared" si="211"/>
        <v>0</v>
      </c>
      <c r="W378" s="85">
        <f t="shared" si="212"/>
        <v>0</v>
      </c>
      <c r="X378" s="86">
        <f t="shared" si="189"/>
        <v>0</v>
      </c>
      <c r="Y378" s="87">
        <f t="shared" si="213"/>
        <v>0</v>
      </c>
      <c r="Z378" s="101">
        <f t="shared" si="214"/>
        <v>0</v>
      </c>
      <c r="AA378" s="85">
        <f t="shared" si="215"/>
        <v>0</v>
      </c>
      <c r="AB378" s="86">
        <f t="shared" si="190"/>
        <v>0</v>
      </c>
      <c r="AC378" s="87">
        <f t="shared" si="216"/>
        <v>0</v>
      </c>
      <c r="AD378" s="132">
        <f t="shared" si="219"/>
        <v>0</v>
      </c>
      <c r="AE378" s="132">
        <f t="shared" si="191"/>
        <v>0</v>
      </c>
      <c r="AF378" s="132">
        <f t="shared" si="217"/>
        <v>0</v>
      </c>
      <c r="AG378" s="133">
        <f t="shared" si="192"/>
        <v>0</v>
      </c>
      <c r="AH378" s="124">
        <f t="shared" si="218"/>
        <v>0</v>
      </c>
      <c r="AI378" s="125">
        <f t="shared" si="193"/>
        <v>0</v>
      </c>
      <c r="AJ378" s="125">
        <v>0</v>
      </c>
      <c r="AK378" s="126">
        <f t="shared" si="194"/>
        <v>0</v>
      </c>
      <c r="AL378" s="22">
        <f t="shared" si="195"/>
        <v>9692.0780010137332</v>
      </c>
      <c r="AM378" s="22">
        <f t="shared" si="195"/>
        <v>1928.2202216240371</v>
      </c>
      <c r="AN378" s="22">
        <f t="shared" si="195"/>
        <v>25.572196660689386</v>
      </c>
      <c r="AO378" s="23">
        <f t="shared" si="195"/>
        <v>1953.7924182847639</v>
      </c>
    </row>
    <row r="379" spans="1:41" x14ac:dyDescent="0.25">
      <c r="A379" s="7">
        <v>357</v>
      </c>
      <c r="B379" s="56">
        <f t="shared" si="196"/>
        <v>3097.8342180320178</v>
      </c>
      <c r="C379" s="57">
        <f t="shared" si="197"/>
        <v>773.24951289622129</v>
      </c>
      <c r="D379" s="57">
        <f t="shared" si="198"/>
        <v>3.2269106437833517</v>
      </c>
      <c r="E379" s="58">
        <f t="shared" si="184"/>
        <v>776.47642354000459</v>
      </c>
      <c r="F379" s="56">
        <f t="shared" si="199"/>
        <v>4666.0235613705208</v>
      </c>
      <c r="G379" s="57">
        <f t="shared" si="200"/>
        <v>1160.0517075676885</v>
      </c>
      <c r="H379" s="57">
        <f t="shared" si="201"/>
        <v>17.264287177070926</v>
      </c>
      <c r="I379" s="58">
        <f t="shared" si="185"/>
        <v>1177.3159947447593</v>
      </c>
      <c r="J379" s="56">
        <f t="shared" si="202"/>
        <v>0</v>
      </c>
      <c r="K379" s="57">
        <f t="shared" si="203"/>
        <v>0</v>
      </c>
      <c r="L379" s="57">
        <f t="shared" si="204"/>
        <v>0</v>
      </c>
      <c r="M379" s="58">
        <f t="shared" si="186"/>
        <v>0</v>
      </c>
      <c r="N379" s="56">
        <f t="shared" si="205"/>
        <v>0</v>
      </c>
      <c r="O379" s="57">
        <f t="shared" si="206"/>
        <v>0</v>
      </c>
      <c r="P379" s="57">
        <f t="shared" si="207"/>
        <v>0</v>
      </c>
      <c r="Q379" s="58">
        <f t="shared" si="187"/>
        <v>0</v>
      </c>
      <c r="R379" s="84">
        <f t="shared" si="208"/>
        <v>-1.2863823812358194E-8</v>
      </c>
      <c r="S379" s="85">
        <f t="shared" si="209"/>
        <v>0</v>
      </c>
      <c r="T379" s="86">
        <f t="shared" si="188"/>
        <v>-3.741228758760842E-11</v>
      </c>
      <c r="U379" s="87">
        <f t="shared" si="210"/>
        <v>0</v>
      </c>
      <c r="V379" s="84">
        <f t="shared" si="211"/>
        <v>0</v>
      </c>
      <c r="W379" s="85">
        <f t="shared" si="212"/>
        <v>0</v>
      </c>
      <c r="X379" s="86">
        <f t="shared" si="189"/>
        <v>0</v>
      </c>
      <c r="Y379" s="87">
        <f t="shared" si="213"/>
        <v>0</v>
      </c>
      <c r="Z379" s="101">
        <f t="shared" si="214"/>
        <v>0</v>
      </c>
      <c r="AA379" s="85">
        <f t="shared" si="215"/>
        <v>0</v>
      </c>
      <c r="AB379" s="86">
        <f t="shared" si="190"/>
        <v>0</v>
      </c>
      <c r="AC379" s="87">
        <f t="shared" si="216"/>
        <v>0</v>
      </c>
      <c r="AD379" s="132">
        <f t="shared" si="219"/>
        <v>0</v>
      </c>
      <c r="AE379" s="132">
        <f t="shared" si="191"/>
        <v>0</v>
      </c>
      <c r="AF379" s="132">
        <f t="shared" si="217"/>
        <v>0</v>
      </c>
      <c r="AG379" s="133">
        <f t="shared" si="192"/>
        <v>0</v>
      </c>
      <c r="AH379" s="124">
        <f t="shared" si="218"/>
        <v>0</v>
      </c>
      <c r="AI379" s="125">
        <f t="shared" si="193"/>
        <v>0</v>
      </c>
      <c r="AJ379" s="125">
        <v>0</v>
      </c>
      <c r="AK379" s="126">
        <f t="shared" si="194"/>
        <v>0</v>
      </c>
      <c r="AL379" s="22">
        <f t="shared" si="195"/>
        <v>7763.8577793896748</v>
      </c>
      <c r="AM379" s="22">
        <f t="shared" si="195"/>
        <v>1933.3012204639099</v>
      </c>
      <c r="AN379" s="22">
        <f t="shared" si="195"/>
        <v>20.491197820816865</v>
      </c>
      <c r="AO379" s="23">
        <f t="shared" si="195"/>
        <v>1953.7924182847639</v>
      </c>
    </row>
    <row r="380" spans="1:41" x14ac:dyDescent="0.25">
      <c r="A380" s="7">
        <v>358</v>
      </c>
      <c r="B380" s="56">
        <f t="shared" si="196"/>
        <v>2324.5847051357964</v>
      </c>
      <c r="C380" s="57">
        <f t="shared" si="197"/>
        <v>774.05498113882152</v>
      </c>
      <c r="D380" s="57">
        <f t="shared" si="198"/>
        <v>2.4214424011831213</v>
      </c>
      <c r="E380" s="58">
        <f t="shared" si="184"/>
        <v>776.47642354000459</v>
      </c>
      <c r="F380" s="56">
        <f t="shared" si="199"/>
        <v>3505.9718538028324</v>
      </c>
      <c r="G380" s="57">
        <f t="shared" si="200"/>
        <v>1164.3438988856888</v>
      </c>
      <c r="H380" s="57">
        <f t="shared" si="201"/>
        <v>12.97209585907048</v>
      </c>
      <c r="I380" s="58">
        <f t="shared" si="185"/>
        <v>1177.3159947447593</v>
      </c>
      <c r="J380" s="56">
        <f t="shared" si="202"/>
        <v>0</v>
      </c>
      <c r="K380" s="57">
        <f t="shared" si="203"/>
        <v>0</v>
      </c>
      <c r="L380" s="57">
        <f t="shared" si="204"/>
        <v>0</v>
      </c>
      <c r="M380" s="58">
        <f t="shared" si="186"/>
        <v>0</v>
      </c>
      <c r="N380" s="56">
        <f t="shared" si="205"/>
        <v>0</v>
      </c>
      <c r="O380" s="57">
        <f t="shared" si="206"/>
        <v>0</v>
      </c>
      <c r="P380" s="57">
        <f t="shared" si="207"/>
        <v>0</v>
      </c>
      <c r="Q380" s="58">
        <f t="shared" si="187"/>
        <v>0</v>
      </c>
      <c r="R380" s="84">
        <f t="shared" si="208"/>
        <v>-1.2885263518712125E-8</v>
      </c>
      <c r="S380" s="85">
        <f t="shared" si="209"/>
        <v>0</v>
      </c>
      <c r="T380" s="86">
        <f t="shared" si="188"/>
        <v>-3.7474641400254434E-11</v>
      </c>
      <c r="U380" s="87">
        <f t="shared" si="210"/>
        <v>0</v>
      </c>
      <c r="V380" s="84">
        <f t="shared" si="211"/>
        <v>0</v>
      </c>
      <c r="W380" s="85">
        <f t="shared" si="212"/>
        <v>0</v>
      </c>
      <c r="X380" s="86">
        <f t="shared" si="189"/>
        <v>0</v>
      </c>
      <c r="Y380" s="87">
        <f t="shared" si="213"/>
        <v>0</v>
      </c>
      <c r="Z380" s="101">
        <f t="shared" si="214"/>
        <v>0</v>
      </c>
      <c r="AA380" s="85">
        <f t="shared" si="215"/>
        <v>0</v>
      </c>
      <c r="AB380" s="86">
        <f t="shared" si="190"/>
        <v>0</v>
      </c>
      <c r="AC380" s="87">
        <f t="shared" si="216"/>
        <v>0</v>
      </c>
      <c r="AD380" s="132">
        <f t="shared" si="219"/>
        <v>0</v>
      </c>
      <c r="AE380" s="132">
        <f t="shared" si="191"/>
        <v>0</v>
      </c>
      <c r="AF380" s="132">
        <f t="shared" si="217"/>
        <v>0</v>
      </c>
      <c r="AG380" s="133">
        <f t="shared" si="192"/>
        <v>0</v>
      </c>
      <c r="AH380" s="124">
        <f t="shared" si="218"/>
        <v>0</v>
      </c>
      <c r="AI380" s="125">
        <f t="shared" si="193"/>
        <v>0</v>
      </c>
      <c r="AJ380" s="125">
        <v>0</v>
      </c>
      <c r="AK380" s="126">
        <f t="shared" si="194"/>
        <v>0</v>
      </c>
      <c r="AL380" s="22">
        <f t="shared" si="195"/>
        <v>5830.556558925744</v>
      </c>
      <c r="AM380" s="22">
        <f t="shared" si="195"/>
        <v>1938.3988800245102</v>
      </c>
      <c r="AN380" s="22">
        <f t="shared" si="195"/>
        <v>15.393538260216127</v>
      </c>
      <c r="AO380" s="23">
        <f t="shared" si="195"/>
        <v>1953.7924182847639</v>
      </c>
    </row>
    <row r="381" spans="1:41" x14ac:dyDescent="0.25">
      <c r="A381" s="7">
        <v>359</v>
      </c>
      <c r="B381" s="56">
        <f t="shared" si="196"/>
        <v>1550.529723996975</v>
      </c>
      <c r="C381" s="57">
        <f t="shared" si="197"/>
        <v>774.8612884108411</v>
      </c>
      <c r="D381" s="57">
        <f t="shared" si="198"/>
        <v>1.6151351291635156</v>
      </c>
      <c r="E381" s="58">
        <f t="shared" si="184"/>
        <v>776.47642354000459</v>
      </c>
      <c r="F381" s="56">
        <f t="shared" si="199"/>
        <v>2341.6279549171436</v>
      </c>
      <c r="G381" s="57">
        <f t="shared" si="200"/>
        <v>1168.6519713115658</v>
      </c>
      <c r="H381" s="57">
        <f t="shared" si="201"/>
        <v>8.6640234331934316</v>
      </c>
      <c r="I381" s="58">
        <f t="shared" si="185"/>
        <v>1177.3159947447593</v>
      </c>
      <c r="J381" s="56">
        <f t="shared" si="202"/>
        <v>0</v>
      </c>
      <c r="K381" s="57">
        <f t="shared" si="203"/>
        <v>0</v>
      </c>
      <c r="L381" s="57">
        <f t="shared" si="204"/>
        <v>0</v>
      </c>
      <c r="M381" s="58">
        <f t="shared" si="186"/>
        <v>0</v>
      </c>
      <c r="N381" s="56">
        <f t="shared" si="205"/>
        <v>0</v>
      </c>
      <c r="O381" s="57">
        <f t="shared" si="206"/>
        <v>0</v>
      </c>
      <c r="P381" s="57">
        <f t="shared" si="207"/>
        <v>0</v>
      </c>
      <c r="Q381" s="58">
        <f t="shared" si="187"/>
        <v>0</v>
      </c>
      <c r="R381" s="84">
        <f t="shared" si="208"/>
        <v>-1.2906738957909979E-8</v>
      </c>
      <c r="S381" s="85">
        <f t="shared" si="209"/>
        <v>0</v>
      </c>
      <c r="T381" s="86">
        <f t="shared" si="188"/>
        <v>-3.7537099135921523E-11</v>
      </c>
      <c r="U381" s="87">
        <f t="shared" si="210"/>
        <v>0</v>
      </c>
      <c r="V381" s="84">
        <f t="shared" si="211"/>
        <v>0</v>
      </c>
      <c r="W381" s="85">
        <f t="shared" si="212"/>
        <v>0</v>
      </c>
      <c r="X381" s="86">
        <f t="shared" si="189"/>
        <v>0</v>
      </c>
      <c r="Y381" s="87">
        <f t="shared" si="213"/>
        <v>0</v>
      </c>
      <c r="Z381" s="101">
        <f t="shared" si="214"/>
        <v>0</v>
      </c>
      <c r="AA381" s="85">
        <f t="shared" si="215"/>
        <v>0</v>
      </c>
      <c r="AB381" s="86">
        <f t="shared" si="190"/>
        <v>0</v>
      </c>
      <c r="AC381" s="87">
        <f t="shared" si="216"/>
        <v>0</v>
      </c>
      <c r="AD381" s="132">
        <f t="shared" si="219"/>
        <v>0</v>
      </c>
      <c r="AE381" s="132">
        <f t="shared" si="191"/>
        <v>0</v>
      </c>
      <c r="AF381" s="132">
        <f t="shared" si="217"/>
        <v>0</v>
      </c>
      <c r="AG381" s="133">
        <f t="shared" si="192"/>
        <v>0</v>
      </c>
      <c r="AH381" s="124">
        <f t="shared" si="218"/>
        <v>0</v>
      </c>
      <c r="AI381" s="125">
        <f t="shared" si="193"/>
        <v>0</v>
      </c>
      <c r="AJ381" s="125">
        <v>0</v>
      </c>
      <c r="AK381" s="126">
        <f t="shared" si="194"/>
        <v>0</v>
      </c>
      <c r="AL381" s="22">
        <f t="shared" si="195"/>
        <v>3892.157678901212</v>
      </c>
      <c r="AM381" s="22">
        <f t="shared" si="195"/>
        <v>1943.5132597224069</v>
      </c>
      <c r="AN381" s="22">
        <f t="shared" si="195"/>
        <v>10.279158562319409</v>
      </c>
      <c r="AO381" s="23">
        <f t="shared" si="195"/>
        <v>1953.7924182847639</v>
      </c>
    </row>
    <row r="382" spans="1:41" ht="14.4" thickBot="1" x14ac:dyDescent="0.3">
      <c r="A382" s="7">
        <v>360</v>
      </c>
      <c r="B382" s="60">
        <f t="shared" si="196"/>
        <v>775.66843558613391</v>
      </c>
      <c r="C382" s="61">
        <f t="shared" si="197"/>
        <v>775.66843558626908</v>
      </c>
      <c r="D382" s="61">
        <f t="shared" si="198"/>
        <v>0.8079879537355561</v>
      </c>
      <c r="E382" s="62">
        <f t="shared" si="184"/>
        <v>776.47642354000459</v>
      </c>
      <c r="F382" s="60">
        <f t="shared" si="199"/>
        <v>1172.9759836055778</v>
      </c>
      <c r="G382" s="61">
        <f t="shared" si="200"/>
        <v>1172.9759836054186</v>
      </c>
      <c r="H382" s="61">
        <f t="shared" si="201"/>
        <v>4.3400111393406382</v>
      </c>
      <c r="I382" s="62">
        <f t="shared" si="185"/>
        <v>1177.3159947447593</v>
      </c>
      <c r="J382" s="60">
        <f t="shared" si="202"/>
        <v>0</v>
      </c>
      <c r="K382" s="61">
        <f t="shared" si="203"/>
        <v>0</v>
      </c>
      <c r="L382" s="61">
        <f t="shared" si="204"/>
        <v>0</v>
      </c>
      <c r="M382" s="62">
        <f t="shared" si="186"/>
        <v>0</v>
      </c>
      <c r="N382" s="60">
        <f t="shared" si="205"/>
        <v>0</v>
      </c>
      <c r="O382" s="61">
        <f t="shared" si="206"/>
        <v>0</v>
      </c>
      <c r="P382" s="61">
        <f t="shared" si="207"/>
        <v>0</v>
      </c>
      <c r="Q382" s="62">
        <f t="shared" si="187"/>
        <v>0</v>
      </c>
      <c r="R382" s="92">
        <f t="shared" si="208"/>
        <v>-1.2928250189506496E-8</v>
      </c>
      <c r="S382" s="93">
        <f t="shared" si="209"/>
        <v>0</v>
      </c>
      <c r="T382" s="94">
        <f t="shared" si="188"/>
        <v>-3.7599660967814728E-11</v>
      </c>
      <c r="U382" s="95">
        <f t="shared" si="210"/>
        <v>0</v>
      </c>
      <c r="V382" s="92">
        <f t="shared" si="211"/>
        <v>0</v>
      </c>
      <c r="W382" s="93">
        <f t="shared" si="212"/>
        <v>0</v>
      </c>
      <c r="X382" s="94">
        <f t="shared" si="189"/>
        <v>0</v>
      </c>
      <c r="Y382" s="95">
        <f t="shared" si="213"/>
        <v>0</v>
      </c>
      <c r="Z382" s="102">
        <f t="shared" si="214"/>
        <v>0</v>
      </c>
      <c r="AA382" s="93">
        <f t="shared" si="215"/>
        <v>0</v>
      </c>
      <c r="AB382" s="94">
        <f t="shared" si="190"/>
        <v>0</v>
      </c>
      <c r="AC382" s="95">
        <f t="shared" si="216"/>
        <v>0</v>
      </c>
      <c r="AD382" s="132">
        <f t="shared" si="219"/>
        <v>0</v>
      </c>
      <c r="AE382" s="132">
        <f t="shared" si="191"/>
        <v>0</v>
      </c>
      <c r="AF382" s="132">
        <f t="shared" si="217"/>
        <v>0</v>
      </c>
      <c r="AG382" s="133">
        <f t="shared" si="192"/>
        <v>0</v>
      </c>
      <c r="AH382" s="127">
        <f t="shared" si="218"/>
        <v>0</v>
      </c>
      <c r="AI382" s="128">
        <f t="shared" si="193"/>
        <v>0</v>
      </c>
      <c r="AJ382" s="128">
        <v>0</v>
      </c>
      <c r="AK382" s="129">
        <f t="shared" si="194"/>
        <v>0</v>
      </c>
      <c r="AL382" s="24">
        <f t="shared" si="195"/>
        <v>1948.6444191787834</v>
      </c>
      <c r="AM382" s="24">
        <f t="shared" si="195"/>
        <v>1948.6444191916876</v>
      </c>
      <c r="AN382" s="24">
        <f t="shared" si="195"/>
        <v>5.147999093038595</v>
      </c>
      <c r="AO382" s="25">
        <f t="shared" si="195"/>
        <v>1953.7924182847639</v>
      </c>
    </row>
    <row r="383" spans="1:41" x14ac:dyDescent="0.25">
      <c r="A383" s="2"/>
    </row>
    <row r="384" spans="1:41" x14ac:dyDescent="0.25">
      <c r="A384" s="1"/>
    </row>
  </sheetData>
  <mergeCells count="30">
    <mergeCell ref="B4:E4"/>
    <mergeCell ref="F4:I4"/>
    <mergeCell ref="J4:M4"/>
    <mergeCell ref="N4:Q4"/>
    <mergeCell ref="R4:U4"/>
    <mergeCell ref="B5:E5"/>
    <mergeCell ref="F5:I5"/>
    <mergeCell ref="J5:M5"/>
    <mergeCell ref="N5:Q5"/>
    <mergeCell ref="R5:U5"/>
    <mergeCell ref="V21:W21"/>
    <mergeCell ref="Z4:AC4"/>
    <mergeCell ref="AD4:AG4"/>
    <mergeCell ref="AH4:AK4"/>
    <mergeCell ref="AL4:AO4"/>
    <mergeCell ref="V5:Y5"/>
    <mergeCell ref="V4:Y4"/>
    <mergeCell ref="Z21:AA21"/>
    <mergeCell ref="AD21:AG21"/>
    <mergeCell ref="AH21:AK21"/>
    <mergeCell ref="AL21:AO21"/>
    <mergeCell ref="Z5:AC5"/>
    <mergeCell ref="AD5:AG5"/>
    <mergeCell ref="AH5:AK5"/>
    <mergeCell ref="AL5:AO5"/>
    <mergeCell ref="B21:E21"/>
    <mergeCell ref="F21:I21"/>
    <mergeCell ref="J21:M21"/>
    <mergeCell ref="N21:Q21"/>
    <mergeCell ref="R21:U21"/>
  </mergeCells>
  <dataValidations count="1">
    <dataValidation type="list" allowBlank="1" showInputMessage="1" showErrorMessage="1" sqref="B5:AO5">
      <formula1>"קל""צ, קבועה צמודה , משתנה צמודה , משתנה לא צמודה, פרים, מט""ח, בלון, גרייס"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83"/>
  <sheetViews>
    <sheetView rightToLeft="1" zoomScale="90" zoomScaleNormal="90" workbookViewId="0">
      <selection activeCell="S15" sqref="S15"/>
    </sheetView>
  </sheetViews>
  <sheetFormatPr defaultRowHeight="13.8" x14ac:dyDescent="0.25"/>
  <cols>
    <col min="1" max="1" width="9.19921875" bestFit="1" customWidth="1"/>
    <col min="2" max="2" width="15" bestFit="1" customWidth="1"/>
    <col min="3" max="3" width="10.19921875" bestFit="1" customWidth="1"/>
    <col min="4" max="4" width="5.19921875" bestFit="1" customWidth="1"/>
    <col min="5" max="5" width="7" bestFit="1" customWidth="1"/>
    <col min="6" max="6" width="15" bestFit="1" customWidth="1"/>
    <col min="7" max="7" width="9" bestFit="1" customWidth="1"/>
    <col min="8" max="8" width="6.8984375" bestFit="1" customWidth="1"/>
    <col min="9" max="9" width="7" bestFit="1" customWidth="1"/>
    <col min="10" max="10" width="15" bestFit="1" customWidth="1"/>
    <col min="11" max="11" width="10.19921875" bestFit="1" customWidth="1"/>
    <col min="12" max="12" width="6.69921875" bestFit="1" customWidth="1"/>
    <col min="13" max="13" width="7" bestFit="1" customWidth="1"/>
    <col min="14" max="14" width="15" bestFit="1" customWidth="1"/>
    <col min="15" max="15" width="9" bestFit="1" customWidth="1"/>
    <col min="16" max="16" width="5.19921875" bestFit="1" customWidth="1"/>
    <col min="17" max="17" width="7" bestFit="1" customWidth="1"/>
    <col min="18" max="18" width="15" bestFit="1" customWidth="1"/>
    <col min="19" max="19" width="9" bestFit="1" customWidth="1"/>
    <col min="20" max="20" width="9.69921875" bestFit="1" customWidth="1"/>
    <col min="21" max="21" width="7" bestFit="1" customWidth="1"/>
    <col min="22" max="22" width="15" bestFit="1" customWidth="1"/>
    <col min="23" max="23" width="10.59765625" bestFit="1" customWidth="1"/>
    <col min="24" max="25" width="7" bestFit="1" customWidth="1"/>
    <col min="26" max="26" width="15" bestFit="1" customWidth="1"/>
    <col min="27" max="27" width="10.09765625" bestFit="1" customWidth="1"/>
    <col min="28" max="29" width="7" bestFit="1" customWidth="1"/>
    <col min="30" max="30" width="15" bestFit="1" customWidth="1"/>
    <col min="31" max="31" width="8.09765625" bestFit="1" customWidth="1"/>
    <col min="32" max="32" width="5.19921875" bestFit="1" customWidth="1"/>
    <col min="33" max="33" width="5.59765625" bestFit="1" customWidth="1"/>
    <col min="34" max="34" width="15" bestFit="1" customWidth="1"/>
    <col min="35" max="35" width="8.09765625" bestFit="1" customWidth="1"/>
    <col min="36" max="36" width="5.09765625" bestFit="1" customWidth="1"/>
    <col min="37" max="37" width="10.09765625" bestFit="1" customWidth="1"/>
    <col min="38" max="38" width="20.3984375" bestFit="1" customWidth="1"/>
    <col min="39" max="39" width="10.59765625" bestFit="1" customWidth="1"/>
    <col min="40" max="40" width="7" bestFit="1" customWidth="1"/>
    <col min="41" max="41" width="10.09765625" bestFit="1" customWidth="1"/>
  </cols>
  <sheetData>
    <row r="1" spans="1:49" x14ac:dyDescent="0.25">
      <c r="C1">
        <v>1</v>
      </c>
      <c r="G1">
        <v>1</v>
      </c>
      <c r="K1">
        <v>1</v>
      </c>
      <c r="O1">
        <v>1</v>
      </c>
      <c r="S1">
        <v>1</v>
      </c>
      <c r="W1">
        <v>1</v>
      </c>
      <c r="AA1">
        <v>1</v>
      </c>
      <c r="AE1">
        <v>1</v>
      </c>
      <c r="AI1">
        <v>1</v>
      </c>
    </row>
    <row r="2" spans="1:49" ht="14.4" thickBot="1" x14ac:dyDescent="0.3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  <c r="V2">
        <v>21</v>
      </c>
      <c r="W2">
        <v>22</v>
      </c>
      <c r="X2">
        <v>23</v>
      </c>
      <c r="Y2">
        <v>24</v>
      </c>
      <c r="Z2">
        <v>25</v>
      </c>
      <c r="AA2">
        <v>26</v>
      </c>
      <c r="AB2">
        <v>27</v>
      </c>
      <c r="AC2">
        <v>28</v>
      </c>
      <c r="AD2">
        <v>29</v>
      </c>
      <c r="AE2">
        <v>30</v>
      </c>
      <c r="AF2">
        <v>31</v>
      </c>
      <c r="AG2">
        <v>32</v>
      </c>
      <c r="AH2">
        <v>33</v>
      </c>
      <c r="AI2">
        <v>34</v>
      </c>
      <c r="AJ2">
        <v>35</v>
      </c>
      <c r="AK2">
        <v>36</v>
      </c>
      <c r="AL2">
        <v>37</v>
      </c>
      <c r="AM2">
        <v>38</v>
      </c>
      <c r="AN2">
        <v>39</v>
      </c>
      <c r="AO2">
        <v>40</v>
      </c>
    </row>
    <row r="3" spans="1:49" x14ac:dyDescent="0.25">
      <c r="A3" s="5"/>
      <c r="B3" s="192" t="s">
        <v>7</v>
      </c>
      <c r="C3" s="193"/>
      <c r="D3" s="193"/>
      <c r="E3" s="194"/>
      <c r="F3" s="192" t="s">
        <v>8</v>
      </c>
      <c r="G3" s="193"/>
      <c r="H3" s="193"/>
      <c r="I3" s="194"/>
      <c r="J3" s="192" t="s">
        <v>9</v>
      </c>
      <c r="K3" s="193"/>
      <c r="L3" s="193"/>
      <c r="M3" s="194"/>
      <c r="N3" s="192" t="s">
        <v>10</v>
      </c>
      <c r="O3" s="193"/>
      <c r="P3" s="193"/>
      <c r="Q3" s="194"/>
      <c r="R3" s="195" t="s">
        <v>11</v>
      </c>
      <c r="S3" s="196"/>
      <c r="T3" s="196"/>
      <c r="U3" s="197"/>
      <c r="V3" s="195" t="s">
        <v>12</v>
      </c>
      <c r="W3" s="196"/>
      <c r="X3" s="196"/>
      <c r="Y3" s="197"/>
      <c r="Z3" s="206" t="s">
        <v>13</v>
      </c>
      <c r="AA3" s="196"/>
      <c r="AB3" s="196"/>
      <c r="AC3" s="197"/>
      <c r="AD3" s="207" t="s">
        <v>14</v>
      </c>
      <c r="AE3" s="208"/>
      <c r="AF3" s="208"/>
      <c r="AG3" s="209"/>
      <c r="AH3" s="210" t="s">
        <v>29</v>
      </c>
      <c r="AI3" s="211"/>
      <c r="AJ3" s="211"/>
      <c r="AK3" s="212"/>
      <c r="AL3" s="213" t="s">
        <v>31</v>
      </c>
      <c r="AM3" s="214"/>
      <c r="AN3" s="214"/>
      <c r="AO3" s="215"/>
    </row>
    <row r="4" spans="1:49" ht="14.4" thickBot="1" x14ac:dyDescent="0.3">
      <c r="A4" s="5"/>
      <c r="B4" s="198" t="s">
        <v>15</v>
      </c>
      <c r="C4" s="199"/>
      <c r="D4" s="199"/>
      <c r="E4" s="200"/>
      <c r="F4" s="198" t="s">
        <v>16</v>
      </c>
      <c r="G4" s="199"/>
      <c r="H4" s="199"/>
      <c r="I4" s="200"/>
      <c r="J4" s="198" t="s">
        <v>16</v>
      </c>
      <c r="K4" s="199"/>
      <c r="L4" s="199"/>
      <c r="M4" s="200"/>
      <c r="N4" s="198" t="s">
        <v>16</v>
      </c>
      <c r="O4" s="199"/>
      <c r="P4" s="199"/>
      <c r="Q4" s="200"/>
      <c r="R4" s="201" t="s">
        <v>21</v>
      </c>
      <c r="S4" s="202"/>
      <c r="T4" s="202"/>
      <c r="U4" s="203"/>
      <c r="V4" s="201" t="s">
        <v>21</v>
      </c>
      <c r="W4" s="202"/>
      <c r="X4" s="202"/>
      <c r="Y4" s="203"/>
      <c r="Z4" s="221" t="s">
        <v>34</v>
      </c>
      <c r="AA4" s="202"/>
      <c r="AB4" s="202"/>
      <c r="AC4" s="203"/>
      <c r="AD4" s="222" t="s">
        <v>28</v>
      </c>
      <c r="AE4" s="223"/>
      <c r="AF4" s="223"/>
      <c r="AG4" s="224"/>
      <c r="AH4" s="225" t="s">
        <v>30</v>
      </c>
      <c r="AI4" s="226"/>
      <c r="AJ4" s="226"/>
      <c r="AK4" s="227"/>
      <c r="AL4" s="228" t="s">
        <v>30</v>
      </c>
      <c r="AM4" s="229"/>
      <c r="AN4" s="229"/>
      <c r="AO4" s="230"/>
    </row>
    <row r="5" spans="1:49" s="3" customFormat="1" x14ac:dyDescent="0.25">
      <c r="A5" s="6">
        <v>1118000</v>
      </c>
      <c r="B5" s="63" t="s">
        <v>17</v>
      </c>
      <c r="C5" s="167">
        <f>A5/3</f>
        <v>372666.66666666669</v>
      </c>
      <c r="D5" s="64"/>
      <c r="E5" s="65"/>
      <c r="F5" s="63" t="s">
        <v>17</v>
      </c>
      <c r="G5" s="167">
        <f>A5/3</f>
        <v>372666.66666666669</v>
      </c>
      <c r="H5" s="64"/>
      <c r="I5" s="65"/>
      <c r="J5" s="63" t="s">
        <v>17</v>
      </c>
      <c r="K5" s="167"/>
      <c r="L5" s="64"/>
      <c r="M5" s="65"/>
      <c r="N5" s="63" t="s">
        <v>17</v>
      </c>
      <c r="O5" s="167"/>
      <c r="P5" s="64"/>
      <c r="Q5" s="65"/>
      <c r="R5" s="66" t="s">
        <v>17</v>
      </c>
      <c r="S5" s="167">
        <f>A5/3</f>
        <v>372666.66666666669</v>
      </c>
      <c r="T5" s="67"/>
      <c r="U5" s="68"/>
      <c r="V5" s="66" t="s">
        <v>17</v>
      </c>
      <c r="W5" s="167"/>
      <c r="X5" s="67"/>
      <c r="Y5" s="68"/>
      <c r="Z5" s="96" t="s">
        <v>17</v>
      </c>
      <c r="AA5" s="167"/>
      <c r="AB5" s="67"/>
      <c r="AC5" s="68"/>
      <c r="AD5" s="134" t="s">
        <v>17</v>
      </c>
      <c r="AE5" s="167">
        <v>0</v>
      </c>
      <c r="AF5" s="135"/>
      <c r="AG5" s="136"/>
      <c r="AH5" s="106" t="s">
        <v>17</v>
      </c>
      <c r="AI5" s="167">
        <v>0</v>
      </c>
      <c r="AJ5" s="107"/>
      <c r="AK5" s="108"/>
      <c r="AL5" s="151" t="s">
        <v>17</v>
      </c>
      <c r="AM5" s="152">
        <f>AI5+AE5+AA5+W5+S5+O5+K5+G5+C5</f>
        <v>1118000</v>
      </c>
      <c r="AN5" s="153"/>
      <c r="AO5" s="154"/>
    </row>
    <row r="6" spans="1:49" s="3" customFormat="1" x14ac:dyDescent="0.25">
      <c r="A6" s="6"/>
      <c r="B6" s="38" t="s">
        <v>19</v>
      </c>
      <c r="C6" s="168">
        <v>30</v>
      </c>
      <c r="D6" s="40"/>
      <c r="E6" s="41"/>
      <c r="F6" s="38" t="s">
        <v>19</v>
      </c>
      <c r="G6" s="168">
        <v>30</v>
      </c>
      <c r="H6" s="40"/>
      <c r="I6" s="41"/>
      <c r="J6" s="38" t="s">
        <v>19</v>
      </c>
      <c r="K6" s="168"/>
      <c r="L6" s="40"/>
      <c r="M6" s="41"/>
      <c r="N6" s="38" t="s">
        <v>19</v>
      </c>
      <c r="O6" s="168"/>
      <c r="P6" s="40"/>
      <c r="Q6" s="41"/>
      <c r="R6" s="69" t="s">
        <v>19</v>
      </c>
      <c r="S6" s="168">
        <v>20</v>
      </c>
      <c r="T6" s="71"/>
      <c r="U6" s="72"/>
      <c r="V6" s="69" t="s">
        <v>19</v>
      </c>
      <c r="W6" s="168"/>
      <c r="X6" s="71"/>
      <c r="Y6" s="72"/>
      <c r="Z6" s="97" t="s">
        <v>19</v>
      </c>
      <c r="AA6" s="168"/>
      <c r="AB6" s="71"/>
      <c r="AC6" s="72"/>
      <c r="AD6" s="137" t="s">
        <v>19</v>
      </c>
      <c r="AE6" s="168">
        <v>0</v>
      </c>
      <c r="AF6" s="139"/>
      <c r="AG6" s="140"/>
      <c r="AH6" s="109" t="s">
        <v>19</v>
      </c>
      <c r="AI6" s="168">
        <v>0</v>
      </c>
      <c r="AJ6" s="110"/>
      <c r="AK6" s="111"/>
      <c r="AL6" s="9" t="s">
        <v>32</v>
      </c>
      <c r="AM6" s="11">
        <f>MAX(B6:AK6)</f>
        <v>30</v>
      </c>
      <c r="AN6" s="11"/>
      <c r="AO6" s="12"/>
    </row>
    <row r="7" spans="1:49" s="3" customFormat="1" x14ac:dyDescent="0.25">
      <c r="A7" s="6"/>
      <c r="B7" s="38" t="s">
        <v>0</v>
      </c>
      <c r="C7" s="42">
        <f>C6*12</f>
        <v>360</v>
      </c>
      <c r="D7" s="40"/>
      <c r="E7" s="41"/>
      <c r="F7" s="38" t="s">
        <v>0</v>
      </c>
      <c r="G7" s="42">
        <f>G6*12</f>
        <v>360</v>
      </c>
      <c r="H7" s="40"/>
      <c r="I7" s="41"/>
      <c r="J7" s="38" t="s">
        <v>0</v>
      </c>
      <c r="K7" s="42">
        <f>K6*12</f>
        <v>0</v>
      </c>
      <c r="L7" s="40"/>
      <c r="M7" s="41"/>
      <c r="N7" s="38" t="s">
        <v>0</v>
      </c>
      <c r="O7" s="42">
        <f>O6*12</f>
        <v>0</v>
      </c>
      <c r="P7" s="40"/>
      <c r="Q7" s="41"/>
      <c r="R7" s="69" t="s">
        <v>0</v>
      </c>
      <c r="S7" s="70">
        <f>S6*12</f>
        <v>240</v>
      </c>
      <c r="T7" s="71"/>
      <c r="U7" s="72"/>
      <c r="V7" s="69" t="s">
        <v>0</v>
      </c>
      <c r="W7" s="70">
        <f>W6*12</f>
        <v>0</v>
      </c>
      <c r="X7" s="71"/>
      <c r="Y7" s="72"/>
      <c r="Z7" s="97" t="s">
        <v>0</v>
      </c>
      <c r="AA7" s="70">
        <f>AA6*12</f>
        <v>0</v>
      </c>
      <c r="AB7" s="71"/>
      <c r="AC7" s="72"/>
      <c r="AD7" s="137" t="s">
        <v>0</v>
      </c>
      <c r="AE7" s="138">
        <f>AE6*12</f>
        <v>0</v>
      </c>
      <c r="AF7" s="139"/>
      <c r="AG7" s="140"/>
      <c r="AH7" s="109" t="s">
        <v>0</v>
      </c>
      <c r="AI7" s="110">
        <f>AI6*12</f>
        <v>0</v>
      </c>
      <c r="AJ7" s="110"/>
      <c r="AK7" s="111"/>
      <c r="AL7" s="9" t="s">
        <v>0</v>
      </c>
      <c r="AM7" s="11">
        <f>AM6*12</f>
        <v>360</v>
      </c>
      <c r="AN7" s="11"/>
      <c r="AO7" s="12"/>
    </row>
    <row r="8" spans="1:49" s="3" customFormat="1" x14ac:dyDescent="0.25">
      <c r="A8" s="6"/>
      <c r="B8" s="38" t="s">
        <v>1</v>
      </c>
      <c r="C8" s="172">
        <v>1.0999999999999999E-2</v>
      </c>
      <c r="D8" s="40"/>
      <c r="E8" s="41"/>
      <c r="F8" s="38" t="s">
        <v>1</v>
      </c>
      <c r="G8" s="172">
        <v>0.04</v>
      </c>
      <c r="H8" s="40"/>
      <c r="I8" s="41"/>
      <c r="J8" s="38" t="s">
        <v>1</v>
      </c>
      <c r="K8" s="172"/>
      <c r="L8" s="40"/>
      <c r="M8" s="41"/>
      <c r="N8" s="38" t="s">
        <v>1</v>
      </c>
      <c r="O8" s="169"/>
      <c r="P8" s="40"/>
      <c r="Q8" s="41"/>
      <c r="R8" s="69" t="s">
        <v>1</v>
      </c>
      <c r="S8" s="173">
        <v>3.5000000000000003E-2</v>
      </c>
      <c r="T8" s="71"/>
      <c r="U8" s="72"/>
      <c r="V8" s="69" t="s">
        <v>1</v>
      </c>
      <c r="W8" s="169"/>
      <c r="X8" s="71"/>
      <c r="Y8" s="72"/>
      <c r="Z8" s="97" t="s">
        <v>1</v>
      </c>
      <c r="AA8" s="169"/>
      <c r="AB8" s="71"/>
      <c r="AC8" s="72"/>
      <c r="AD8" s="137" t="s">
        <v>1</v>
      </c>
      <c r="AE8" s="169">
        <v>0</v>
      </c>
      <c r="AF8" s="139"/>
      <c r="AG8" s="140"/>
      <c r="AH8" s="109" t="s">
        <v>1</v>
      </c>
      <c r="AI8" s="169">
        <v>0</v>
      </c>
      <c r="AJ8" s="110"/>
      <c r="AK8" s="111"/>
      <c r="AL8" s="9" t="s">
        <v>1</v>
      </c>
      <c r="AM8" s="13"/>
      <c r="AN8" s="11"/>
      <c r="AO8" s="12"/>
    </row>
    <row r="9" spans="1:49" s="3" customFormat="1" x14ac:dyDescent="0.25">
      <c r="A9" s="6"/>
      <c r="B9" s="38" t="s">
        <v>2</v>
      </c>
      <c r="C9" s="43">
        <f>C8/12</f>
        <v>9.1666666666666665E-4</v>
      </c>
      <c r="D9" s="40"/>
      <c r="E9" s="41"/>
      <c r="F9" s="38" t="s">
        <v>2</v>
      </c>
      <c r="G9" s="43">
        <f>G8/12</f>
        <v>3.3333333333333335E-3</v>
      </c>
      <c r="H9" s="40"/>
      <c r="I9" s="41"/>
      <c r="J9" s="38" t="s">
        <v>2</v>
      </c>
      <c r="K9" s="43">
        <f>K8/12</f>
        <v>0</v>
      </c>
      <c r="L9" s="40"/>
      <c r="M9" s="41"/>
      <c r="N9" s="38" t="s">
        <v>2</v>
      </c>
      <c r="O9" s="43">
        <f>O8/12</f>
        <v>0</v>
      </c>
      <c r="P9" s="40"/>
      <c r="Q9" s="41"/>
      <c r="R9" s="69" t="s">
        <v>2</v>
      </c>
      <c r="S9" s="73">
        <f>S8/12</f>
        <v>2.9166666666666668E-3</v>
      </c>
      <c r="T9" s="71"/>
      <c r="U9" s="72"/>
      <c r="V9" s="69" t="s">
        <v>2</v>
      </c>
      <c r="W9" s="73">
        <f>W8/12</f>
        <v>0</v>
      </c>
      <c r="X9" s="71"/>
      <c r="Y9" s="72"/>
      <c r="Z9" s="97" t="s">
        <v>2</v>
      </c>
      <c r="AA9" s="73">
        <f>AA8/12</f>
        <v>0</v>
      </c>
      <c r="AB9" s="71"/>
      <c r="AC9" s="72"/>
      <c r="AD9" s="137" t="s">
        <v>2</v>
      </c>
      <c r="AE9" s="141">
        <f>AE8/12</f>
        <v>0</v>
      </c>
      <c r="AF9" s="139"/>
      <c r="AG9" s="140"/>
      <c r="AH9" s="109" t="s">
        <v>2</v>
      </c>
      <c r="AI9" s="112">
        <f>AI8/12</f>
        <v>0</v>
      </c>
      <c r="AJ9" s="110"/>
      <c r="AK9" s="111"/>
      <c r="AL9" s="9" t="s">
        <v>2</v>
      </c>
      <c r="AM9" s="14"/>
      <c r="AN9" s="11"/>
      <c r="AO9" s="12"/>
    </row>
    <row r="10" spans="1:49" s="3" customFormat="1" x14ac:dyDescent="0.25">
      <c r="A10" s="6"/>
      <c r="B10" s="38" t="s">
        <v>38</v>
      </c>
      <c r="C10" s="42">
        <v>0</v>
      </c>
      <c r="D10" s="40"/>
      <c r="E10" s="41"/>
      <c r="F10" s="38" t="s">
        <v>38</v>
      </c>
      <c r="G10" s="42">
        <v>0</v>
      </c>
      <c r="H10" s="40"/>
      <c r="I10" s="41"/>
      <c r="J10" s="38" t="s">
        <v>38</v>
      </c>
      <c r="K10" s="42">
        <v>0</v>
      </c>
      <c r="L10" s="40"/>
      <c r="M10" s="41"/>
      <c r="N10" s="38" t="s">
        <v>38</v>
      </c>
      <c r="O10" s="42">
        <v>0</v>
      </c>
      <c r="P10" s="40"/>
      <c r="Q10" s="41"/>
      <c r="R10" s="69" t="s">
        <v>38</v>
      </c>
      <c r="S10" s="170">
        <v>0.02</v>
      </c>
      <c r="T10" s="71"/>
      <c r="U10" s="72"/>
      <c r="V10" s="69" t="s">
        <v>38</v>
      </c>
      <c r="W10" s="170"/>
      <c r="X10" s="71"/>
      <c r="Y10" s="72"/>
      <c r="Z10" s="97" t="s">
        <v>38</v>
      </c>
      <c r="AA10" s="170"/>
      <c r="AB10" s="71"/>
      <c r="AC10" s="72"/>
      <c r="AD10" s="137" t="s">
        <v>38</v>
      </c>
      <c r="AE10" s="168">
        <v>0</v>
      </c>
      <c r="AF10" s="139"/>
      <c r="AG10" s="140"/>
      <c r="AH10" s="109" t="s">
        <v>38</v>
      </c>
      <c r="AI10" s="170">
        <v>0</v>
      </c>
      <c r="AJ10" s="110"/>
      <c r="AK10" s="111"/>
      <c r="AL10" s="9" t="s">
        <v>38</v>
      </c>
      <c r="AM10" s="15"/>
      <c r="AN10" s="11"/>
      <c r="AO10" s="12"/>
      <c r="AW10" s="171"/>
    </row>
    <row r="11" spans="1:49" s="3" customFormat="1" x14ac:dyDescent="0.25">
      <c r="A11" s="6"/>
      <c r="B11" s="38" t="s">
        <v>39</v>
      </c>
      <c r="C11" s="42">
        <v>0</v>
      </c>
      <c r="D11" s="40"/>
      <c r="E11" s="41"/>
      <c r="F11" s="38" t="s">
        <v>39</v>
      </c>
      <c r="G11" s="42">
        <v>0</v>
      </c>
      <c r="H11" s="40"/>
      <c r="I11" s="41"/>
      <c r="J11" s="38" t="s">
        <v>39</v>
      </c>
      <c r="K11" s="42">
        <v>0</v>
      </c>
      <c r="L11" s="40"/>
      <c r="M11" s="41"/>
      <c r="N11" s="38" t="s">
        <v>39</v>
      </c>
      <c r="O11" s="42">
        <v>0</v>
      </c>
      <c r="P11" s="40"/>
      <c r="Q11" s="41"/>
      <c r="R11" s="69" t="s">
        <v>39</v>
      </c>
      <c r="S11" s="74">
        <f>S10/12</f>
        <v>1.6666666666666668E-3</v>
      </c>
      <c r="T11" s="71"/>
      <c r="U11" s="72"/>
      <c r="V11" s="69" t="s">
        <v>39</v>
      </c>
      <c r="W11" s="74">
        <f>W10/12</f>
        <v>0</v>
      </c>
      <c r="X11" s="71"/>
      <c r="Y11" s="72"/>
      <c r="Z11" s="97" t="s">
        <v>39</v>
      </c>
      <c r="AA11" s="74">
        <f>AA10/12</f>
        <v>0</v>
      </c>
      <c r="AB11" s="71"/>
      <c r="AC11" s="72"/>
      <c r="AD11" s="137" t="s">
        <v>39</v>
      </c>
      <c r="AE11" s="138">
        <f>AE10/12</f>
        <v>0</v>
      </c>
      <c r="AF11" s="139"/>
      <c r="AG11" s="140"/>
      <c r="AH11" s="109" t="s">
        <v>39</v>
      </c>
      <c r="AI11" s="112">
        <f>AI10/12</f>
        <v>0</v>
      </c>
      <c r="AJ11" s="110"/>
      <c r="AK11" s="111"/>
      <c r="AL11" s="9" t="s">
        <v>39</v>
      </c>
      <c r="AM11" s="14"/>
      <c r="AN11" s="11"/>
      <c r="AO11" s="12"/>
    </row>
    <row r="12" spans="1:49" s="3" customFormat="1" x14ac:dyDescent="0.25">
      <c r="A12" s="6"/>
      <c r="B12" s="38" t="s">
        <v>3</v>
      </c>
      <c r="C12" s="39">
        <f>-PMT(C9,C7,C5)</f>
        <v>1215.8381473693682</v>
      </c>
      <c r="D12" s="40"/>
      <c r="E12" s="41"/>
      <c r="F12" s="38" t="s">
        <v>3</v>
      </c>
      <c r="G12" s="39">
        <f>-PMT(G9,G7,G5)</f>
        <v>1779.1676677679459</v>
      </c>
      <c r="H12" s="40"/>
      <c r="I12" s="41"/>
      <c r="J12" s="38" t="s">
        <v>3</v>
      </c>
      <c r="K12" s="39" t="e">
        <f>-PMT(K9,K7,K5)</f>
        <v>#NUM!</v>
      </c>
      <c r="L12" s="40"/>
      <c r="M12" s="41"/>
      <c r="N12" s="38" t="s">
        <v>3</v>
      </c>
      <c r="O12" s="39" t="e">
        <f>-PMT(O9,O7,O5)</f>
        <v>#NUM!</v>
      </c>
      <c r="P12" s="40"/>
      <c r="Q12" s="41"/>
      <c r="R12" s="69" t="s">
        <v>3</v>
      </c>
      <c r="S12" s="75">
        <f>-PMT(S9,S7,S5)</f>
        <v>2161.3165490169945</v>
      </c>
      <c r="T12" s="71"/>
      <c r="U12" s="72"/>
      <c r="V12" s="69" t="s">
        <v>3</v>
      </c>
      <c r="W12" s="75" t="e">
        <f>-PMT(W9,W7,W5)</f>
        <v>#NUM!</v>
      </c>
      <c r="X12" s="71"/>
      <c r="Y12" s="72"/>
      <c r="Z12" s="97" t="s">
        <v>3</v>
      </c>
      <c r="AA12" s="75" t="e">
        <f>-PMT(AA9,AA7,AA5)</f>
        <v>#NUM!</v>
      </c>
      <c r="AB12" s="71"/>
      <c r="AC12" s="72"/>
      <c r="AD12" s="137" t="s">
        <v>3</v>
      </c>
      <c r="AE12" s="142">
        <f>AE5*AE9</f>
        <v>0</v>
      </c>
      <c r="AF12" s="139"/>
      <c r="AG12" s="140"/>
      <c r="AH12" s="109" t="s">
        <v>3</v>
      </c>
      <c r="AI12" s="113"/>
      <c r="AJ12" s="110"/>
      <c r="AK12" s="111"/>
      <c r="AL12" s="9" t="s">
        <v>33</v>
      </c>
      <c r="AM12" s="10" t="e">
        <f>AI12+AE12+AA12+W12+S12+O12+K12+G12+C12</f>
        <v>#NUM!</v>
      </c>
      <c r="AN12" s="11"/>
      <c r="AO12" s="12"/>
    </row>
    <row r="13" spans="1:49" s="3" customFormat="1" x14ac:dyDescent="0.25">
      <c r="A13" s="6"/>
      <c r="B13" s="38" t="s">
        <v>20</v>
      </c>
      <c r="C13" s="44">
        <f>C12</f>
        <v>1215.8381473693682</v>
      </c>
      <c r="D13" s="40"/>
      <c r="E13" s="41"/>
      <c r="F13" s="38" t="s">
        <v>20</v>
      </c>
      <c r="G13" s="44">
        <f>G12</f>
        <v>1779.1676677679459</v>
      </c>
      <c r="H13" s="40"/>
      <c r="I13" s="41"/>
      <c r="J13" s="38" t="s">
        <v>20</v>
      </c>
      <c r="K13" s="44" t="e">
        <f>K12</f>
        <v>#NUM!</v>
      </c>
      <c r="L13" s="40"/>
      <c r="M13" s="41"/>
      <c r="N13" s="38" t="s">
        <v>20</v>
      </c>
      <c r="O13" s="44" t="e">
        <f>O12</f>
        <v>#NUM!</v>
      </c>
      <c r="P13" s="40"/>
      <c r="Q13" s="41"/>
      <c r="R13" s="69" t="s">
        <v>20</v>
      </c>
      <c r="S13" s="76">
        <f>MAX(U202:U381)</f>
        <v>3217.8688953570472</v>
      </c>
      <c r="T13" s="71"/>
      <c r="U13" s="72"/>
      <c r="V13" s="69" t="s">
        <v>20</v>
      </c>
      <c r="W13" s="76">
        <f>MAX(Y202:Y381)</f>
        <v>0</v>
      </c>
      <c r="X13" s="71"/>
      <c r="Y13" s="72"/>
      <c r="Z13" s="97" t="s">
        <v>20</v>
      </c>
      <c r="AA13" s="76">
        <f>MAX(AC202:AC381)</f>
        <v>0</v>
      </c>
      <c r="AB13" s="71"/>
      <c r="AC13" s="72"/>
      <c r="AD13" s="137" t="s">
        <v>20</v>
      </c>
      <c r="AE13" s="143">
        <f>AE5+AE12</f>
        <v>0</v>
      </c>
      <c r="AF13" s="139"/>
      <c r="AG13" s="140"/>
      <c r="AH13" s="109" t="s">
        <v>20</v>
      </c>
      <c r="AI13" s="114">
        <f>AI5*((1+AI9)*(1+AI11))^AI7</f>
        <v>0</v>
      </c>
      <c r="AJ13" s="110"/>
      <c r="AK13" s="111"/>
      <c r="AL13" s="9" t="s">
        <v>20</v>
      </c>
      <c r="AM13" s="10">
        <f>VLOOKUP(AM7,A2:AO381,41,0)</f>
        <v>2995.0058151373141</v>
      </c>
      <c r="AN13" s="11"/>
      <c r="AO13" s="12"/>
    </row>
    <row r="14" spans="1:49" s="8" customFormat="1" x14ac:dyDescent="0.25">
      <c r="B14" s="38" t="s">
        <v>5</v>
      </c>
      <c r="C14" s="39">
        <f>SUM(E22:E381)/C7</f>
        <v>1215.8381473693742</v>
      </c>
      <c r="D14" s="45"/>
      <c r="E14" s="46"/>
      <c r="F14" s="38" t="s">
        <v>5</v>
      </c>
      <c r="G14" s="39">
        <f>SUM(I22:I381)/G7</f>
        <v>1779.1676677679545</v>
      </c>
      <c r="H14" s="45"/>
      <c r="I14" s="46"/>
      <c r="J14" s="38" t="s">
        <v>5</v>
      </c>
      <c r="K14" s="39" t="e">
        <f>SUM(M22:M381)/K7</f>
        <v>#DIV/0!</v>
      </c>
      <c r="L14" s="45"/>
      <c r="M14" s="46"/>
      <c r="N14" s="38" t="s">
        <v>5</v>
      </c>
      <c r="O14" s="39" t="e">
        <f>SUM(Q22:Q381)/O7</f>
        <v>#DIV/0!</v>
      </c>
      <c r="P14" s="45"/>
      <c r="Q14" s="46"/>
      <c r="R14" s="69" t="s">
        <v>5</v>
      </c>
      <c r="S14" s="75">
        <f>SUM(U22:U381)/S7</f>
        <v>2654.7886529140537</v>
      </c>
      <c r="T14" s="77"/>
      <c r="U14" s="78"/>
      <c r="V14" s="69" t="s">
        <v>5</v>
      </c>
      <c r="W14" s="75" t="e">
        <f>SUM(Y22:Y381)/W7</f>
        <v>#DIV/0!</v>
      </c>
      <c r="X14" s="77"/>
      <c r="Y14" s="78"/>
      <c r="Z14" s="97" t="s">
        <v>5</v>
      </c>
      <c r="AA14" s="75" t="e">
        <f>SUM(AC22:AC381)/AA7</f>
        <v>#DIV/0!</v>
      </c>
      <c r="AB14" s="77"/>
      <c r="AC14" s="78"/>
      <c r="AD14" s="137" t="s">
        <v>5</v>
      </c>
      <c r="AE14" s="142" t="e">
        <f>SUM(AG22:AG381)/AE7</f>
        <v>#DIV/0!</v>
      </c>
      <c r="AF14" s="144"/>
      <c r="AG14" s="145"/>
      <c r="AH14" s="109" t="s">
        <v>5</v>
      </c>
      <c r="AI14" s="113" t="e">
        <f>SUM(AK22:AK381)/AI7</f>
        <v>#DIV/0!</v>
      </c>
      <c r="AJ14" s="110"/>
      <c r="AK14" s="111"/>
      <c r="AL14" s="9" t="s">
        <v>5</v>
      </c>
      <c r="AM14" s="10" t="e">
        <f>SUM(AO22:AO381)/AM7</f>
        <v>#DIV/0!</v>
      </c>
      <c r="AN14" s="11"/>
      <c r="AO14" s="12"/>
    </row>
    <row r="15" spans="1:49" s="3" customFormat="1" x14ac:dyDescent="0.25">
      <c r="A15" s="6"/>
      <c r="B15" s="38" t="s">
        <v>22</v>
      </c>
      <c r="C15" s="44">
        <f>C13*C7-C5</f>
        <v>65035.066386305902</v>
      </c>
      <c r="D15" s="40"/>
      <c r="E15" s="41"/>
      <c r="F15" s="38" t="s">
        <v>22</v>
      </c>
      <c r="G15" s="44">
        <f>G13*G7-G5</f>
        <v>267833.69372979383</v>
      </c>
      <c r="H15" s="40"/>
      <c r="I15" s="41"/>
      <c r="J15" s="38" t="s">
        <v>22</v>
      </c>
      <c r="K15" s="44" t="e">
        <f>K13*K7-K5</f>
        <v>#NUM!</v>
      </c>
      <c r="L15" s="40"/>
      <c r="M15" s="41"/>
      <c r="N15" s="38" t="s">
        <v>22</v>
      </c>
      <c r="O15" s="44" t="e">
        <f>O13*O7-O5</f>
        <v>#NUM!</v>
      </c>
      <c r="P15" s="40"/>
      <c r="Q15" s="41"/>
      <c r="R15" s="69" t="s">
        <v>22</v>
      </c>
      <c r="S15" s="76">
        <f>SUM(U22:U381)-S5</f>
        <v>264482.61003270623</v>
      </c>
      <c r="T15" s="71"/>
      <c r="U15" s="72"/>
      <c r="V15" s="69" t="s">
        <v>22</v>
      </c>
      <c r="W15" s="76" t="e">
        <f>SUM(Y22:Y381)-W5</f>
        <v>#DIV/0!</v>
      </c>
      <c r="X15" s="71"/>
      <c r="Y15" s="72"/>
      <c r="Z15" s="97" t="s">
        <v>22</v>
      </c>
      <c r="AA15" s="76" t="e">
        <f>SUM(AC22:AC381)-AA5</f>
        <v>#DIV/0!</v>
      </c>
      <c r="AB15" s="71"/>
      <c r="AC15" s="72"/>
      <c r="AD15" s="137" t="s">
        <v>22</v>
      </c>
      <c r="AE15" s="143">
        <f>AE12*AE7</f>
        <v>0</v>
      </c>
      <c r="AF15" s="139"/>
      <c r="AG15" s="140"/>
      <c r="AH15" s="109" t="s">
        <v>22</v>
      </c>
      <c r="AI15" s="114">
        <f>AI13-AI5</f>
        <v>0</v>
      </c>
      <c r="AJ15" s="110"/>
      <c r="AK15" s="111"/>
      <c r="AL15" s="9" t="s">
        <v>22</v>
      </c>
      <c r="AM15" s="10" t="e">
        <f>SUMPRODUCT(B$1:AK$1,B15:AK15)</f>
        <v>#NUM!</v>
      </c>
      <c r="AN15" s="11"/>
      <c r="AO15" s="12"/>
    </row>
    <row r="16" spans="1:49" s="3" customFormat="1" x14ac:dyDescent="0.25">
      <c r="A16" s="6"/>
      <c r="B16" s="38" t="s">
        <v>18</v>
      </c>
      <c r="C16" s="47">
        <f>1+C15/C5</f>
        <v>1.1745127004999263</v>
      </c>
      <c r="D16" s="40"/>
      <c r="E16" s="41"/>
      <c r="F16" s="38" t="s">
        <v>18</v>
      </c>
      <c r="G16" s="47">
        <f>1+G15/G5</f>
        <v>1.7186950636756544</v>
      </c>
      <c r="H16" s="40"/>
      <c r="I16" s="41"/>
      <c r="J16" s="38" t="s">
        <v>18</v>
      </c>
      <c r="K16" s="47" t="e">
        <f>1+K15/K5</f>
        <v>#NUM!</v>
      </c>
      <c r="L16" s="40"/>
      <c r="M16" s="41"/>
      <c r="N16" s="38" t="s">
        <v>18</v>
      </c>
      <c r="O16" s="47" t="e">
        <f>1+O15/O5</f>
        <v>#NUM!</v>
      </c>
      <c r="P16" s="40"/>
      <c r="Q16" s="41"/>
      <c r="R16" s="69" t="s">
        <v>18</v>
      </c>
      <c r="S16" s="79">
        <f>1+S15/S5</f>
        <v>1.7097028891754191</v>
      </c>
      <c r="T16" s="71"/>
      <c r="U16" s="72"/>
      <c r="V16" s="69" t="s">
        <v>18</v>
      </c>
      <c r="W16" s="79" t="e">
        <f>1+W15/W5</f>
        <v>#DIV/0!</v>
      </c>
      <c r="X16" s="71"/>
      <c r="Y16" s="72"/>
      <c r="Z16" s="97" t="s">
        <v>18</v>
      </c>
      <c r="AA16" s="79" t="e">
        <f>1+AA15/AA5</f>
        <v>#DIV/0!</v>
      </c>
      <c r="AB16" s="71"/>
      <c r="AC16" s="72"/>
      <c r="AD16" s="137" t="s">
        <v>18</v>
      </c>
      <c r="AE16" s="146" t="e">
        <f>1+AE15/AE5</f>
        <v>#DIV/0!</v>
      </c>
      <c r="AF16" s="139"/>
      <c r="AG16" s="140"/>
      <c r="AH16" s="115" t="s">
        <v>18</v>
      </c>
      <c r="AI16" s="116" t="e">
        <f>1+AI15/AI5</f>
        <v>#DIV/0!</v>
      </c>
      <c r="AJ16" s="110"/>
      <c r="AK16" s="111"/>
      <c r="AL16" s="16" t="s">
        <v>18</v>
      </c>
      <c r="AM16" s="17" t="e">
        <f>1+AM15/AM5</f>
        <v>#NUM!</v>
      </c>
      <c r="AN16" s="11"/>
      <c r="AO16" s="12"/>
    </row>
    <row r="17" spans="1:41" s="3" customFormat="1" ht="14.4" thickBot="1" x14ac:dyDescent="0.3">
      <c r="B17" s="48"/>
      <c r="C17" s="49">
        <f>(1-1/(1+C9)^C7)/C9</f>
        <v>306.51009550324477</v>
      </c>
      <c r="D17" s="50"/>
      <c r="E17" s="51"/>
      <c r="F17" s="48"/>
      <c r="G17" s="49">
        <f>(1-1/(1+G9)^G7)/G9</f>
        <v>209.46124045419546</v>
      </c>
      <c r="H17" s="50"/>
      <c r="I17" s="51"/>
      <c r="J17" s="48"/>
      <c r="K17" s="49" t="e">
        <f>(1-1/(1+K9)^K7)/K9</f>
        <v>#DIV/0!</v>
      </c>
      <c r="L17" s="50"/>
      <c r="M17" s="51"/>
      <c r="N17" s="48"/>
      <c r="O17" s="49" t="e">
        <f>(1-1/(1+O9)^O7)/O9</f>
        <v>#DIV/0!</v>
      </c>
      <c r="P17" s="50"/>
      <c r="Q17" s="51"/>
      <c r="R17" s="80"/>
      <c r="S17" s="81">
        <f>(1-1/(1+S9)^S7)/S9</f>
        <v>172.42576837537365</v>
      </c>
      <c r="T17" s="82"/>
      <c r="U17" s="83"/>
      <c r="V17" s="80"/>
      <c r="W17" s="81" t="e">
        <f>(1-1/(1+W9)^W7)/W9</f>
        <v>#DIV/0!</v>
      </c>
      <c r="X17" s="82"/>
      <c r="Y17" s="83"/>
      <c r="Z17" s="98"/>
      <c r="AA17" s="81" t="e">
        <f>(1-1/(1+AA9)^AA7)/AA9</f>
        <v>#DIV/0!</v>
      </c>
      <c r="AB17" s="82"/>
      <c r="AC17" s="83"/>
      <c r="AD17" s="147"/>
      <c r="AE17" s="148"/>
      <c r="AF17" s="149"/>
      <c r="AG17" s="150"/>
      <c r="AH17" s="117"/>
      <c r="AI17" s="118"/>
      <c r="AJ17" s="119"/>
      <c r="AK17" s="120"/>
      <c r="AL17" s="18"/>
      <c r="AM17" s="19"/>
      <c r="AN17" s="20"/>
      <c r="AO17" s="21"/>
    </row>
    <row r="18" spans="1:41" s="3" customFormat="1" x14ac:dyDescent="0.25">
      <c r="A18" s="155" t="s">
        <v>25</v>
      </c>
      <c r="B18" s="156"/>
      <c r="C18" s="157"/>
      <c r="D18" s="158"/>
      <c r="E18" s="159"/>
      <c r="F18" s="156"/>
      <c r="G18" s="158"/>
      <c r="H18" s="158"/>
      <c r="I18" s="159"/>
      <c r="J18" s="156"/>
      <c r="K18" s="158"/>
      <c r="L18" s="158"/>
      <c r="M18" s="159"/>
      <c r="N18" s="156"/>
      <c r="O18" s="158"/>
      <c r="P18" s="158"/>
      <c r="Q18" s="159"/>
      <c r="R18" s="160"/>
      <c r="S18" s="161"/>
      <c r="T18" s="158"/>
      <c r="U18" s="159"/>
      <c r="V18" s="160"/>
      <c r="W18" s="161"/>
      <c r="X18" s="158"/>
      <c r="Y18" s="159"/>
      <c r="Z18" s="160"/>
      <c r="AA18" s="161"/>
      <c r="AB18" s="158"/>
      <c r="AC18" s="159"/>
      <c r="AD18" s="156"/>
      <c r="AE18" s="158"/>
      <c r="AF18" s="158"/>
      <c r="AG18" s="159"/>
      <c r="AH18" s="160"/>
      <c r="AI18" s="157"/>
      <c r="AJ18" s="157"/>
      <c r="AK18" s="162"/>
      <c r="AL18" s="160"/>
      <c r="AM18" s="157"/>
      <c r="AN18" s="157"/>
      <c r="AO18" s="162"/>
    </row>
    <row r="19" spans="1:41" ht="14.4" thickBot="1" x14ac:dyDescent="0.3">
      <c r="A19" s="163">
        <v>58</v>
      </c>
      <c r="B19" s="164">
        <f t="shared" ref="B19:AO19" si="0">VLOOKUP($A$19,$A$21:$AO$493,B$2+1,0)</f>
        <v>321534.96864255867</v>
      </c>
      <c r="C19" s="165">
        <f t="shared" si="0"/>
        <v>921.09775944702278</v>
      </c>
      <c r="D19" s="165">
        <f t="shared" si="0"/>
        <v>294.74038792234546</v>
      </c>
      <c r="E19" s="166">
        <f t="shared" si="0"/>
        <v>1215.8381473693682</v>
      </c>
      <c r="F19" s="164">
        <f t="shared" si="0"/>
        <v>339021.51827925572</v>
      </c>
      <c r="G19" s="165">
        <f t="shared" si="0"/>
        <v>649.09594017042673</v>
      </c>
      <c r="H19" s="165">
        <f t="shared" si="0"/>
        <v>1130.0717275975192</v>
      </c>
      <c r="I19" s="166">
        <f t="shared" si="0"/>
        <v>1779.1676677679459</v>
      </c>
      <c r="J19" s="164">
        <f t="shared" si="0"/>
        <v>0</v>
      </c>
      <c r="K19" s="165">
        <f t="shared" si="0"/>
        <v>0</v>
      </c>
      <c r="L19" s="165">
        <f t="shared" si="0"/>
        <v>0</v>
      </c>
      <c r="M19" s="166">
        <f t="shared" si="0"/>
        <v>0</v>
      </c>
      <c r="N19" s="164">
        <f t="shared" si="0"/>
        <v>0</v>
      </c>
      <c r="O19" s="165">
        <f t="shared" si="0"/>
        <v>0</v>
      </c>
      <c r="P19" s="165">
        <f t="shared" si="0"/>
        <v>0</v>
      </c>
      <c r="Q19" s="166">
        <f t="shared" si="0"/>
        <v>0</v>
      </c>
      <c r="R19" s="164">
        <f t="shared" si="0"/>
        <v>336631.69957254973</v>
      </c>
      <c r="S19" s="165">
        <f t="shared" si="0"/>
        <v>1394.6804847250726</v>
      </c>
      <c r="T19" s="165">
        <f t="shared" si="0"/>
        <v>981.84245708660342</v>
      </c>
      <c r="U19" s="166">
        <f t="shared" si="0"/>
        <v>2376.522941811676</v>
      </c>
      <c r="V19" s="164">
        <f t="shared" si="0"/>
        <v>0</v>
      </c>
      <c r="W19" s="165">
        <f t="shared" si="0"/>
        <v>0</v>
      </c>
      <c r="X19" s="165">
        <f t="shared" si="0"/>
        <v>0</v>
      </c>
      <c r="Y19" s="166">
        <f t="shared" si="0"/>
        <v>0</v>
      </c>
      <c r="Z19" s="164">
        <f t="shared" si="0"/>
        <v>0</v>
      </c>
      <c r="AA19" s="165">
        <f t="shared" si="0"/>
        <v>0</v>
      </c>
      <c r="AB19" s="165">
        <f t="shared" si="0"/>
        <v>0</v>
      </c>
      <c r="AC19" s="166">
        <f t="shared" si="0"/>
        <v>0</v>
      </c>
      <c r="AD19" s="164">
        <f t="shared" si="0"/>
        <v>0</v>
      </c>
      <c r="AE19" s="165">
        <f t="shared" si="0"/>
        <v>0</v>
      </c>
      <c r="AF19" s="165">
        <f t="shared" si="0"/>
        <v>0</v>
      </c>
      <c r="AG19" s="166">
        <f t="shared" si="0"/>
        <v>0</v>
      </c>
      <c r="AH19" s="164">
        <f t="shared" si="0"/>
        <v>0</v>
      </c>
      <c r="AI19" s="165">
        <f t="shared" si="0"/>
        <v>0</v>
      </c>
      <c r="AJ19" s="165">
        <f t="shared" si="0"/>
        <v>0</v>
      </c>
      <c r="AK19" s="166">
        <f t="shared" si="0"/>
        <v>0</v>
      </c>
      <c r="AL19" s="164">
        <f t="shared" si="0"/>
        <v>997188.18649436417</v>
      </c>
      <c r="AM19" s="165">
        <f t="shared" si="0"/>
        <v>2964.8741843425223</v>
      </c>
      <c r="AN19" s="165">
        <f t="shared" si="0"/>
        <v>2406.6545726064678</v>
      </c>
      <c r="AO19" s="166">
        <f t="shared" si="0"/>
        <v>5371.5287569489901</v>
      </c>
    </row>
    <row r="20" spans="1:41" ht="14.4" thickBot="1" x14ac:dyDescent="0.3">
      <c r="A20" s="26"/>
      <c r="B20" s="204" t="s">
        <v>23</v>
      </c>
      <c r="C20" s="205"/>
      <c r="D20" s="205"/>
      <c r="E20" s="220"/>
      <c r="F20" s="204" t="s">
        <v>23</v>
      </c>
      <c r="G20" s="205"/>
      <c r="H20" s="205"/>
      <c r="I20" s="220"/>
      <c r="J20" s="204" t="s">
        <v>23</v>
      </c>
      <c r="K20" s="205"/>
      <c r="L20" s="205"/>
      <c r="M20" s="220"/>
      <c r="N20" s="204" t="s">
        <v>23</v>
      </c>
      <c r="O20" s="205"/>
      <c r="P20" s="205"/>
      <c r="Q20" s="220"/>
      <c r="R20" s="204" t="s">
        <v>23</v>
      </c>
      <c r="S20" s="205"/>
      <c r="T20" s="205"/>
      <c r="U20" s="220"/>
      <c r="V20" s="204" t="s">
        <v>23</v>
      </c>
      <c r="W20" s="205"/>
      <c r="X20" s="174"/>
      <c r="Y20" s="175"/>
      <c r="Z20" s="216" t="s">
        <v>23</v>
      </c>
      <c r="AA20" s="217"/>
      <c r="AB20" s="176"/>
      <c r="AC20" s="105"/>
      <c r="AD20" s="218" t="s">
        <v>23</v>
      </c>
      <c r="AE20" s="218"/>
      <c r="AF20" s="218"/>
      <c r="AG20" s="219"/>
      <c r="AH20" s="204" t="s">
        <v>23</v>
      </c>
      <c r="AI20" s="205"/>
      <c r="AJ20" s="205"/>
      <c r="AK20" s="220"/>
      <c r="AL20" s="204" t="s">
        <v>23</v>
      </c>
      <c r="AM20" s="205"/>
      <c r="AN20" s="205"/>
      <c r="AO20" s="220"/>
    </row>
    <row r="21" spans="1:41" s="4" customFormat="1" ht="28.95" customHeight="1" thickBot="1" x14ac:dyDescent="0.3">
      <c r="A21" s="31" t="s">
        <v>24</v>
      </c>
      <c r="B21" s="32" t="s">
        <v>4</v>
      </c>
      <c r="C21" s="33" t="s">
        <v>26</v>
      </c>
      <c r="D21" s="33" t="s">
        <v>27</v>
      </c>
      <c r="E21" s="34" t="s">
        <v>6</v>
      </c>
      <c r="F21" s="32" t="s">
        <v>4</v>
      </c>
      <c r="G21" s="33" t="s">
        <v>26</v>
      </c>
      <c r="H21" s="33" t="s">
        <v>27</v>
      </c>
      <c r="I21" s="34" t="s">
        <v>6</v>
      </c>
      <c r="J21" s="32" t="s">
        <v>4</v>
      </c>
      <c r="K21" s="33" t="s">
        <v>26</v>
      </c>
      <c r="L21" s="33" t="s">
        <v>27</v>
      </c>
      <c r="M21" s="34" t="s">
        <v>6</v>
      </c>
      <c r="N21" s="32" t="s">
        <v>4</v>
      </c>
      <c r="O21" s="33" t="s">
        <v>26</v>
      </c>
      <c r="P21" s="33" t="s">
        <v>27</v>
      </c>
      <c r="Q21" s="34" t="s">
        <v>6</v>
      </c>
      <c r="R21" s="34" t="s">
        <v>4</v>
      </c>
      <c r="S21" s="34" t="s">
        <v>26</v>
      </c>
      <c r="T21" s="34" t="s">
        <v>27</v>
      </c>
      <c r="U21" s="34" t="s">
        <v>6</v>
      </c>
      <c r="V21" s="32" t="s">
        <v>4</v>
      </c>
      <c r="W21" s="35" t="s">
        <v>6</v>
      </c>
      <c r="X21" s="35"/>
      <c r="Y21" s="34"/>
      <c r="Z21" s="99" t="s">
        <v>4</v>
      </c>
      <c r="AA21" s="35" t="s">
        <v>6</v>
      </c>
      <c r="AB21" s="36"/>
      <c r="AC21" s="36"/>
      <c r="AD21" s="32" t="s">
        <v>4</v>
      </c>
      <c r="AE21" s="33" t="s">
        <v>26</v>
      </c>
      <c r="AF21" s="33" t="s">
        <v>27</v>
      </c>
      <c r="AG21" s="37" t="s">
        <v>6</v>
      </c>
      <c r="AH21" s="32" t="s">
        <v>4</v>
      </c>
      <c r="AI21" s="33" t="s">
        <v>26</v>
      </c>
      <c r="AJ21" s="33" t="s">
        <v>27</v>
      </c>
      <c r="AK21" s="34" t="s">
        <v>6</v>
      </c>
      <c r="AL21" s="32" t="s">
        <v>4</v>
      </c>
      <c r="AM21" s="33" t="s">
        <v>26</v>
      </c>
      <c r="AN21" s="33" t="s">
        <v>27</v>
      </c>
      <c r="AO21" s="34" t="s">
        <v>6</v>
      </c>
    </row>
    <row r="22" spans="1:41" x14ac:dyDescent="0.25">
      <c r="A22" s="28">
        <v>1</v>
      </c>
      <c r="B22" s="52">
        <f>C5</f>
        <v>372666.66666666669</v>
      </c>
      <c r="C22" s="53">
        <f>E22-D22</f>
        <v>874.22703625825716</v>
      </c>
      <c r="D22" s="53">
        <f>C$9*B22</f>
        <v>341.61111111111114</v>
      </c>
      <c r="E22" s="54">
        <f>IF($A22&gt;C$7,0,C$12)</f>
        <v>1215.8381473693682</v>
      </c>
      <c r="F22" s="52">
        <f>G5</f>
        <v>372666.66666666669</v>
      </c>
      <c r="G22" s="53">
        <f>I22-H22</f>
        <v>536.94544554572349</v>
      </c>
      <c r="H22" s="53">
        <f>G$9*F22</f>
        <v>1242.2222222222224</v>
      </c>
      <c r="I22" s="54">
        <f>IF($A22&gt;G$7,0,G$12)</f>
        <v>1779.1676677679459</v>
      </c>
      <c r="J22" s="52">
        <f>K5</f>
        <v>0</v>
      </c>
      <c r="K22" s="53">
        <f>M22-L22</f>
        <v>0</v>
      </c>
      <c r="L22" s="53">
        <f>K$9*J22</f>
        <v>0</v>
      </c>
      <c r="M22" s="54">
        <f>IF($A22&gt;K$7,0,K$12)</f>
        <v>0</v>
      </c>
      <c r="N22" s="52">
        <f>O5</f>
        <v>0</v>
      </c>
      <c r="O22" s="53">
        <f>Q22-P22</f>
        <v>0</v>
      </c>
      <c r="P22" s="55">
        <f>O$9*N22</f>
        <v>0</v>
      </c>
      <c r="Q22" s="54">
        <f>IF($A22&gt;O$7,0,O$12)</f>
        <v>0</v>
      </c>
      <c r="R22" s="88">
        <f>S5</f>
        <v>372666.66666666669</v>
      </c>
      <c r="S22" s="89">
        <f>IF(R22&gt;1,U22-T22,0)</f>
        <v>1074.3721045725526</v>
      </c>
      <c r="T22" s="90">
        <f>R22*S$9</f>
        <v>1086.9444444444446</v>
      </c>
      <c r="U22" s="91">
        <f>R22/S$17</f>
        <v>2161.3165490169972</v>
      </c>
      <c r="V22" s="88">
        <f>W5</f>
        <v>0</v>
      </c>
      <c r="W22" s="89">
        <f>IF(V22&gt;1,Y22-X22,0)</f>
        <v>0</v>
      </c>
      <c r="X22" s="90">
        <f>V22*W$9</f>
        <v>0</v>
      </c>
      <c r="Y22" s="91" t="e">
        <f>V22/W$17</f>
        <v>#DIV/0!</v>
      </c>
      <c r="Z22" s="100">
        <f>AA5</f>
        <v>0</v>
      </c>
      <c r="AA22" s="89">
        <f>IF(Z22&gt;1,AC22-AB22,0)</f>
        <v>0</v>
      </c>
      <c r="AB22" s="90">
        <f>Z22*AA$9</f>
        <v>0</v>
      </c>
      <c r="AC22" s="91" t="e">
        <f>Z22/AA$17</f>
        <v>#DIV/0!</v>
      </c>
      <c r="AD22" s="130">
        <f>IF(A22&lt;=AE$7,AE$5,0)</f>
        <v>0</v>
      </c>
      <c r="AE22" s="130">
        <f>IF(A22&lt;&gt;AE$7,0,AD22)</f>
        <v>0</v>
      </c>
      <c r="AF22" s="130">
        <f>IF(A22&lt;=AE$7,AE$12,0)</f>
        <v>0</v>
      </c>
      <c r="AG22" s="131">
        <f>AF22+AE22</f>
        <v>0</v>
      </c>
      <c r="AH22" s="121">
        <f>AI5</f>
        <v>0</v>
      </c>
      <c r="AI22" s="122">
        <f>IF($A22=AI$7,$AH22,0)</f>
        <v>0</v>
      </c>
      <c r="AJ22" s="122">
        <v>0</v>
      </c>
      <c r="AK22" s="123">
        <f>IF(A22=AI$7,AI22,0)</f>
        <v>0</v>
      </c>
      <c r="AL22" s="29">
        <f>B22+F22+J22+N22+R22+V22+Z22+AD22+AH22</f>
        <v>1118000</v>
      </c>
      <c r="AM22" s="29">
        <f t="shared" ref="AM22:AO37" si="1">C22+G22+K22+O22+S22+W22+AA22+AE22+AI22</f>
        <v>2485.5445863765335</v>
      </c>
      <c r="AN22" s="29">
        <f t="shared" si="1"/>
        <v>2670.7777777777783</v>
      </c>
      <c r="AO22" s="30" t="e">
        <f t="shared" si="1"/>
        <v>#DIV/0!</v>
      </c>
    </row>
    <row r="23" spans="1:41" x14ac:dyDescent="0.25">
      <c r="A23" s="7">
        <v>2</v>
      </c>
      <c r="B23" s="56">
        <f>B22-C22</f>
        <v>371792.43963040842</v>
      </c>
      <c r="C23" s="57">
        <f>E23-D23</f>
        <v>875.02841104149388</v>
      </c>
      <c r="D23" s="57">
        <f>C$9*B23</f>
        <v>340.80973632787436</v>
      </c>
      <c r="E23" s="58">
        <f t="shared" ref="E23:E86" si="2">IF($A23&gt;C$7,0,C$12)</f>
        <v>1215.8381473693682</v>
      </c>
      <c r="F23" s="56">
        <f>F22-G22</f>
        <v>372129.72122112097</v>
      </c>
      <c r="G23" s="57">
        <f>I23-H23</f>
        <v>538.73526369754268</v>
      </c>
      <c r="H23" s="57">
        <f>G$9*F23</f>
        <v>1240.4324040704032</v>
      </c>
      <c r="I23" s="58">
        <f t="shared" ref="I23:I86" si="3">IF($A23&gt;G$7,0,G$12)</f>
        <v>1779.1676677679459</v>
      </c>
      <c r="J23" s="56">
        <f>J22-K22</f>
        <v>0</v>
      </c>
      <c r="K23" s="57">
        <f>M23-L23</f>
        <v>0</v>
      </c>
      <c r="L23" s="57">
        <f>K$9*J23</f>
        <v>0</v>
      </c>
      <c r="M23" s="58">
        <f t="shared" ref="M23:M86" si="4">IF($A23&gt;K$7,0,K$12)</f>
        <v>0</v>
      </c>
      <c r="N23" s="56">
        <f>N22-O22</f>
        <v>0</v>
      </c>
      <c r="O23" s="57">
        <f>Q23-P23</f>
        <v>0</v>
      </c>
      <c r="P23" s="59">
        <f>O$9*N23</f>
        <v>0</v>
      </c>
      <c r="Q23" s="58">
        <f t="shared" ref="Q23:Q86" si="5">IF($A23&gt;O$7,0,O$12)</f>
        <v>0</v>
      </c>
      <c r="R23" s="84">
        <f>(R22-S22)*(1+S$11)</f>
        <v>372211.61505303101</v>
      </c>
      <c r="S23" s="85">
        <f>IF(R23&gt;1,U23-T23,0)</f>
        <v>1079.3015326940183</v>
      </c>
      <c r="T23" s="86">
        <f t="shared" ref="T23:T86" si="6">R23*S$9</f>
        <v>1085.6172105713406</v>
      </c>
      <c r="U23" s="87">
        <f>IF(R23&lt;1,0,U22*(1+S$11))</f>
        <v>2164.9187432653589</v>
      </c>
      <c r="V23" s="84">
        <f>(V22-W22)*(1+W$11)</f>
        <v>0</v>
      </c>
      <c r="W23" s="85">
        <f>IF(V23&gt;1,Y23-X23,0)</f>
        <v>0</v>
      </c>
      <c r="X23" s="86">
        <f t="shared" ref="X23:X86" si="7">V23*W$9</f>
        <v>0</v>
      </c>
      <c r="Y23" s="87">
        <f>IF(V23&lt;1,0,Y22*(1+W$11))</f>
        <v>0</v>
      </c>
      <c r="Z23" s="101">
        <f>(Z22-AA22)*(1+AA$11)</f>
        <v>0</v>
      </c>
      <c r="AA23" s="85">
        <f>IF(Z23&gt;1,AC23-AB23,0)</f>
        <v>0</v>
      </c>
      <c r="AB23" s="86">
        <f t="shared" ref="AB23:AB86" si="8">Z23*AA$9</f>
        <v>0</v>
      </c>
      <c r="AC23" s="87">
        <f>IF(Z23&lt;1,0,AC22*(1+AA$11))</f>
        <v>0</v>
      </c>
      <c r="AD23" s="132">
        <f>IF(A23&lt;=AE$7,AE$5,0)*(1+AE$11)</f>
        <v>0</v>
      </c>
      <c r="AE23" s="132">
        <f t="shared" ref="AE23:AE86" si="9">IF(A23&lt;&gt;AE$7,0,AD23)</f>
        <v>0</v>
      </c>
      <c r="AF23" s="132">
        <f>IF(A23&lt;=AE$7,AE$9*AD23,0)</f>
        <v>0</v>
      </c>
      <c r="AG23" s="133">
        <f t="shared" ref="AG23:AG86" si="10">AF23+AE23</f>
        <v>0</v>
      </c>
      <c r="AH23" s="124">
        <f>IF(A23&lt;=AI$7,AH22*(1+AI$9)*(1+AI$11),0)</f>
        <v>0</v>
      </c>
      <c r="AI23" s="125">
        <f t="shared" ref="AI23:AI86" si="11">IF($A23=AI$7,$AH23,0)</f>
        <v>0</v>
      </c>
      <c r="AJ23" s="125">
        <v>0</v>
      </c>
      <c r="AK23" s="126">
        <f t="shared" ref="AK23:AK86" si="12">IF(A23=AI$7,AI23,0)</f>
        <v>0</v>
      </c>
      <c r="AL23" s="22">
        <f t="shared" ref="AL23:AO86" si="13">B23+F23+J23+N23+R23+V23+Z23+AD23+AH23</f>
        <v>1116133.7759045605</v>
      </c>
      <c r="AM23" s="22">
        <f t="shared" si="1"/>
        <v>2493.0652074330546</v>
      </c>
      <c r="AN23" s="22">
        <f t="shared" si="1"/>
        <v>2666.8593509696184</v>
      </c>
      <c r="AO23" s="23">
        <f t="shared" si="1"/>
        <v>5159.924558402673</v>
      </c>
    </row>
    <row r="24" spans="1:41" x14ac:dyDescent="0.25">
      <c r="A24" s="7">
        <v>3</v>
      </c>
      <c r="B24" s="56">
        <f t="shared" ref="B24:B87" si="14">B23-C23</f>
        <v>370917.41121936694</v>
      </c>
      <c r="C24" s="57">
        <f t="shared" ref="C24:C87" si="15">E24-D24</f>
        <v>875.83052041828182</v>
      </c>
      <c r="D24" s="57">
        <f t="shared" ref="D24:D87" si="16">C$9*B24</f>
        <v>340.00762695108637</v>
      </c>
      <c r="E24" s="58">
        <f t="shared" si="2"/>
        <v>1215.8381473693682</v>
      </c>
      <c r="F24" s="56">
        <f t="shared" ref="F24:F87" si="17">F23-G23</f>
        <v>371590.9859574234</v>
      </c>
      <c r="G24" s="57">
        <f t="shared" ref="G24:G87" si="18">I24-H24</f>
        <v>540.53104790986777</v>
      </c>
      <c r="H24" s="57">
        <f t="shared" ref="H24:H87" si="19">G$9*F24</f>
        <v>1238.6366198580781</v>
      </c>
      <c r="I24" s="58">
        <f t="shared" si="3"/>
        <v>1779.1676677679459</v>
      </c>
      <c r="J24" s="56">
        <f t="shared" ref="J24:J87" si="20">J23-K23</f>
        <v>0</v>
      </c>
      <c r="K24" s="57">
        <f t="shared" ref="K24:K87" si="21">M24-L24</f>
        <v>0</v>
      </c>
      <c r="L24" s="57">
        <f t="shared" ref="L24:L87" si="22">K$9*J24</f>
        <v>0</v>
      </c>
      <c r="M24" s="58">
        <f t="shared" si="4"/>
        <v>0</v>
      </c>
      <c r="N24" s="56">
        <f t="shared" ref="N24:N87" si="23">N23-O23</f>
        <v>0</v>
      </c>
      <c r="O24" s="57">
        <f t="shared" ref="O24:O87" si="24">Q24-P24</f>
        <v>0</v>
      </c>
      <c r="P24" s="59">
        <f t="shared" ref="P24:P87" si="25">O$9*N24</f>
        <v>0</v>
      </c>
      <c r="Q24" s="58">
        <f t="shared" si="5"/>
        <v>0</v>
      </c>
      <c r="R24" s="84">
        <f t="shared" ref="R24:R87" si="26">(R23-S23)*(1+S$11)</f>
        <v>371750.86737620423</v>
      </c>
      <c r="S24" s="85">
        <f t="shared" ref="S24:S87" si="27">IF(R24&gt;1,U24-T24,0)</f>
        <v>1084.2535779902057</v>
      </c>
      <c r="T24" s="86">
        <f t="shared" si="6"/>
        <v>1084.2733631805957</v>
      </c>
      <c r="U24" s="87">
        <f t="shared" ref="U24:U87" si="28">IF(R24&lt;1,0,U23*(1+S$11))</f>
        <v>2168.5269411708014</v>
      </c>
      <c r="V24" s="84">
        <f t="shared" ref="V24:V87" si="29">(V23-W23)*(1+W$11)</f>
        <v>0</v>
      </c>
      <c r="W24" s="85">
        <f t="shared" ref="W24:W87" si="30">IF(V24&gt;1,Y24-X24,0)</f>
        <v>0</v>
      </c>
      <c r="X24" s="86">
        <f t="shared" si="7"/>
        <v>0</v>
      </c>
      <c r="Y24" s="87">
        <f t="shared" ref="Y24:Y87" si="31">IF(V24&lt;1,0,Y23*(1+W$11))</f>
        <v>0</v>
      </c>
      <c r="Z24" s="101">
        <f t="shared" ref="Z24:Z87" si="32">(Z23-AA23)*(1+AA$11)</f>
        <v>0</v>
      </c>
      <c r="AA24" s="85">
        <f t="shared" ref="AA24:AA87" si="33">IF(Z24&gt;1,AC24-AB24,0)</f>
        <v>0</v>
      </c>
      <c r="AB24" s="86">
        <f t="shared" si="8"/>
        <v>0</v>
      </c>
      <c r="AC24" s="87">
        <f t="shared" ref="AC24:AC87" si="34">IF(Z24&lt;1,0,AC23*(1+AA$11))</f>
        <v>0</v>
      </c>
      <c r="AD24" s="132">
        <f>IF(A24&lt;=AE$7,(1+AE$11)*AD23,0)</f>
        <v>0</v>
      </c>
      <c r="AE24" s="132">
        <f t="shared" si="9"/>
        <v>0</v>
      </c>
      <c r="AF24" s="132">
        <f t="shared" ref="AF24:AF87" si="35">IF(A24&lt;=AE$7,AE$9*AD24,0)</f>
        <v>0</v>
      </c>
      <c r="AG24" s="133">
        <f t="shared" si="10"/>
        <v>0</v>
      </c>
      <c r="AH24" s="124">
        <f t="shared" ref="AH24:AH87" si="36">IF(A24&lt;=AI$7,AH23*(1+AI$9)*(1+AI$11),0)</f>
        <v>0</v>
      </c>
      <c r="AI24" s="125">
        <f t="shared" si="11"/>
        <v>0</v>
      </c>
      <c r="AJ24" s="125">
        <v>0</v>
      </c>
      <c r="AK24" s="126">
        <f t="shared" si="12"/>
        <v>0</v>
      </c>
      <c r="AL24" s="22">
        <f t="shared" si="13"/>
        <v>1114259.2645529946</v>
      </c>
      <c r="AM24" s="22">
        <f t="shared" si="1"/>
        <v>2500.6151463183551</v>
      </c>
      <c r="AN24" s="22">
        <f t="shared" si="1"/>
        <v>2662.9176099897604</v>
      </c>
      <c r="AO24" s="23">
        <f t="shared" si="1"/>
        <v>5163.5327563081155</v>
      </c>
    </row>
    <row r="25" spans="1:41" x14ac:dyDescent="0.25">
      <c r="A25" s="7">
        <v>4</v>
      </c>
      <c r="B25" s="56">
        <f t="shared" si="14"/>
        <v>370041.58069894864</v>
      </c>
      <c r="C25" s="57">
        <f t="shared" si="15"/>
        <v>876.63336506199857</v>
      </c>
      <c r="D25" s="57">
        <f t="shared" si="16"/>
        <v>339.20478230736961</v>
      </c>
      <c r="E25" s="58">
        <f t="shared" si="2"/>
        <v>1215.8381473693682</v>
      </c>
      <c r="F25" s="56">
        <f t="shared" si="17"/>
        <v>371050.45490951353</v>
      </c>
      <c r="G25" s="57">
        <f t="shared" si="18"/>
        <v>542.33281806956734</v>
      </c>
      <c r="H25" s="57">
        <f t="shared" si="19"/>
        <v>1236.8348496983785</v>
      </c>
      <c r="I25" s="58">
        <f t="shared" si="3"/>
        <v>1779.1676677679459</v>
      </c>
      <c r="J25" s="56">
        <f t="shared" si="20"/>
        <v>0</v>
      </c>
      <c r="K25" s="57">
        <f t="shared" si="21"/>
        <v>0</v>
      </c>
      <c r="L25" s="57">
        <f t="shared" si="22"/>
        <v>0</v>
      </c>
      <c r="M25" s="58">
        <f t="shared" si="4"/>
        <v>0</v>
      </c>
      <c r="N25" s="56">
        <f t="shared" si="23"/>
        <v>0</v>
      </c>
      <c r="O25" s="57">
        <f t="shared" si="24"/>
        <v>0</v>
      </c>
      <c r="P25" s="59">
        <f t="shared" si="25"/>
        <v>0</v>
      </c>
      <c r="Q25" s="58">
        <f t="shared" si="5"/>
        <v>0</v>
      </c>
      <c r="R25" s="84">
        <f t="shared" si="26"/>
        <v>371284.3914878777</v>
      </c>
      <c r="S25" s="85">
        <f t="shared" si="27"/>
        <v>1089.2283442331093</v>
      </c>
      <c r="T25" s="86">
        <f t="shared" si="6"/>
        <v>1082.9128085063101</v>
      </c>
      <c r="U25" s="87">
        <f t="shared" si="28"/>
        <v>2172.1411527394193</v>
      </c>
      <c r="V25" s="84">
        <f t="shared" si="29"/>
        <v>0</v>
      </c>
      <c r="W25" s="85">
        <f t="shared" si="30"/>
        <v>0</v>
      </c>
      <c r="X25" s="86">
        <f t="shared" si="7"/>
        <v>0</v>
      </c>
      <c r="Y25" s="87">
        <f t="shared" si="31"/>
        <v>0</v>
      </c>
      <c r="Z25" s="101">
        <f t="shared" si="32"/>
        <v>0</v>
      </c>
      <c r="AA25" s="85">
        <f t="shared" si="33"/>
        <v>0</v>
      </c>
      <c r="AB25" s="86">
        <f t="shared" si="8"/>
        <v>0</v>
      </c>
      <c r="AC25" s="87">
        <f t="shared" si="34"/>
        <v>0</v>
      </c>
      <c r="AD25" s="132">
        <f t="shared" ref="AD25:AD88" si="37">IF(A25&lt;=AE$7,(1+AE$11)*AD24,0)</f>
        <v>0</v>
      </c>
      <c r="AE25" s="132">
        <f t="shared" si="9"/>
        <v>0</v>
      </c>
      <c r="AF25" s="132">
        <f t="shared" si="35"/>
        <v>0</v>
      </c>
      <c r="AG25" s="133">
        <f t="shared" si="10"/>
        <v>0</v>
      </c>
      <c r="AH25" s="124">
        <f t="shared" si="36"/>
        <v>0</v>
      </c>
      <c r="AI25" s="125">
        <f t="shared" si="11"/>
        <v>0</v>
      </c>
      <c r="AJ25" s="125">
        <v>0</v>
      </c>
      <c r="AK25" s="126">
        <f t="shared" si="12"/>
        <v>0</v>
      </c>
      <c r="AL25" s="22">
        <f t="shared" si="13"/>
        <v>1112376.4270963399</v>
      </c>
      <c r="AM25" s="22">
        <f t="shared" si="1"/>
        <v>2508.1945273646752</v>
      </c>
      <c r="AN25" s="22">
        <f t="shared" si="1"/>
        <v>2658.9524405120583</v>
      </c>
      <c r="AO25" s="23">
        <f t="shared" si="1"/>
        <v>5167.1469678767335</v>
      </c>
    </row>
    <row r="26" spans="1:41" x14ac:dyDescent="0.25">
      <c r="A26" s="7">
        <v>5</v>
      </c>
      <c r="B26" s="56">
        <f t="shared" si="14"/>
        <v>369164.94733388664</v>
      </c>
      <c r="C26" s="57">
        <f t="shared" si="15"/>
        <v>877.43694564663883</v>
      </c>
      <c r="D26" s="57">
        <f t="shared" si="16"/>
        <v>338.40120172272941</v>
      </c>
      <c r="E26" s="58">
        <f t="shared" si="2"/>
        <v>1215.8381473693682</v>
      </c>
      <c r="F26" s="56">
        <f t="shared" si="17"/>
        <v>370508.12209144398</v>
      </c>
      <c r="G26" s="57">
        <f t="shared" si="18"/>
        <v>544.14059412979918</v>
      </c>
      <c r="H26" s="57">
        <f t="shared" si="19"/>
        <v>1235.0270736381467</v>
      </c>
      <c r="I26" s="58">
        <f t="shared" si="3"/>
        <v>1779.1676677679459</v>
      </c>
      <c r="J26" s="56">
        <f t="shared" si="20"/>
        <v>0</v>
      </c>
      <c r="K26" s="57">
        <f t="shared" si="21"/>
        <v>0</v>
      </c>
      <c r="L26" s="57">
        <f t="shared" si="22"/>
        <v>0</v>
      </c>
      <c r="M26" s="58">
        <f t="shared" si="4"/>
        <v>0</v>
      </c>
      <c r="N26" s="56">
        <f t="shared" si="23"/>
        <v>0</v>
      </c>
      <c r="O26" s="57">
        <f t="shared" si="24"/>
        <v>0</v>
      </c>
      <c r="P26" s="59">
        <f t="shared" si="25"/>
        <v>0</v>
      </c>
      <c r="Q26" s="58">
        <f t="shared" si="5"/>
        <v>0</v>
      </c>
      <c r="R26" s="84">
        <f t="shared" si="26"/>
        <v>370812.1550822173</v>
      </c>
      <c r="S26" s="85">
        <f t="shared" si="27"/>
        <v>1094.2259356708512</v>
      </c>
      <c r="T26" s="86">
        <f t="shared" si="6"/>
        <v>1081.5354523231338</v>
      </c>
      <c r="U26" s="87">
        <f t="shared" si="28"/>
        <v>2175.761387993985</v>
      </c>
      <c r="V26" s="84">
        <f t="shared" si="29"/>
        <v>0</v>
      </c>
      <c r="W26" s="85">
        <f t="shared" si="30"/>
        <v>0</v>
      </c>
      <c r="X26" s="86">
        <f t="shared" si="7"/>
        <v>0</v>
      </c>
      <c r="Y26" s="87">
        <f t="shared" si="31"/>
        <v>0</v>
      </c>
      <c r="Z26" s="101">
        <f t="shared" si="32"/>
        <v>0</v>
      </c>
      <c r="AA26" s="85">
        <f t="shared" si="33"/>
        <v>0</v>
      </c>
      <c r="AB26" s="86">
        <f t="shared" si="8"/>
        <v>0</v>
      </c>
      <c r="AC26" s="87">
        <f t="shared" si="34"/>
        <v>0</v>
      </c>
      <c r="AD26" s="132">
        <f t="shared" si="37"/>
        <v>0</v>
      </c>
      <c r="AE26" s="132">
        <f t="shared" si="9"/>
        <v>0</v>
      </c>
      <c r="AF26" s="132">
        <f t="shared" si="35"/>
        <v>0</v>
      </c>
      <c r="AG26" s="133">
        <f t="shared" si="10"/>
        <v>0</v>
      </c>
      <c r="AH26" s="124">
        <f t="shared" si="36"/>
        <v>0</v>
      </c>
      <c r="AI26" s="125">
        <f t="shared" si="11"/>
        <v>0</v>
      </c>
      <c r="AJ26" s="125">
        <v>0</v>
      </c>
      <c r="AK26" s="126">
        <f t="shared" si="12"/>
        <v>0</v>
      </c>
      <c r="AL26" s="22">
        <f t="shared" si="13"/>
        <v>1110485.2245075479</v>
      </c>
      <c r="AM26" s="22">
        <f t="shared" si="1"/>
        <v>2515.8034754472892</v>
      </c>
      <c r="AN26" s="22">
        <f t="shared" si="1"/>
        <v>2654.9637276840099</v>
      </c>
      <c r="AO26" s="23">
        <f t="shared" si="1"/>
        <v>5170.7672031312995</v>
      </c>
    </row>
    <row r="27" spans="1:41" x14ac:dyDescent="0.25">
      <c r="A27" s="7">
        <v>6</v>
      </c>
      <c r="B27" s="56">
        <f t="shared" si="14"/>
        <v>368287.51038823999</v>
      </c>
      <c r="C27" s="57">
        <f t="shared" si="15"/>
        <v>878.24126284681495</v>
      </c>
      <c r="D27" s="57">
        <f t="shared" si="16"/>
        <v>337.5968845225533</v>
      </c>
      <c r="E27" s="58">
        <f t="shared" si="2"/>
        <v>1215.8381473693682</v>
      </c>
      <c r="F27" s="56">
        <f t="shared" si="17"/>
        <v>369963.98149731418</v>
      </c>
      <c r="G27" s="57">
        <f t="shared" si="18"/>
        <v>545.95439611023198</v>
      </c>
      <c r="H27" s="57">
        <f t="shared" si="19"/>
        <v>1233.2132716577139</v>
      </c>
      <c r="I27" s="58">
        <f t="shared" si="3"/>
        <v>1779.1676677679459</v>
      </c>
      <c r="J27" s="56">
        <f t="shared" si="20"/>
        <v>0</v>
      </c>
      <c r="K27" s="57">
        <f t="shared" si="21"/>
        <v>0</v>
      </c>
      <c r="L27" s="57">
        <f t="shared" si="22"/>
        <v>0</v>
      </c>
      <c r="M27" s="58">
        <f t="shared" si="4"/>
        <v>0</v>
      </c>
      <c r="N27" s="56">
        <f t="shared" si="23"/>
        <v>0</v>
      </c>
      <c r="O27" s="57">
        <f t="shared" si="24"/>
        <v>0</v>
      </c>
      <c r="P27" s="59">
        <f t="shared" si="25"/>
        <v>0</v>
      </c>
      <c r="Q27" s="58">
        <f t="shared" si="5"/>
        <v>0</v>
      </c>
      <c r="R27" s="84">
        <f t="shared" si="26"/>
        <v>370334.12569512404</v>
      </c>
      <c r="S27" s="85">
        <f t="shared" si="27"/>
        <v>1099.2464570298632</v>
      </c>
      <c r="T27" s="86">
        <f t="shared" si="6"/>
        <v>1080.1411999441118</v>
      </c>
      <c r="U27" s="87">
        <f t="shared" si="28"/>
        <v>2179.387656973975</v>
      </c>
      <c r="V27" s="84">
        <f t="shared" si="29"/>
        <v>0</v>
      </c>
      <c r="W27" s="85">
        <f t="shared" si="30"/>
        <v>0</v>
      </c>
      <c r="X27" s="86">
        <f t="shared" si="7"/>
        <v>0</v>
      </c>
      <c r="Y27" s="87">
        <f t="shared" si="31"/>
        <v>0</v>
      </c>
      <c r="Z27" s="101">
        <f t="shared" si="32"/>
        <v>0</v>
      </c>
      <c r="AA27" s="85">
        <f t="shared" si="33"/>
        <v>0</v>
      </c>
      <c r="AB27" s="86">
        <f t="shared" si="8"/>
        <v>0</v>
      </c>
      <c r="AC27" s="87">
        <f t="shared" si="34"/>
        <v>0</v>
      </c>
      <c r="AD27" s="132">
        <f t="shared" si="37"/>
        <v>0</v>
      </c>
      <c r="AE27" s="132">
        <f t="shared" si="9"/>
        <v>0</v>
      </c>
      <c r="AF27" s="132">
        <f t="shared" si="35"/>
        <v>0</v>
      </c>
      <c r="AG27" s="133">
        <f t="shared" si="10"/>
        <v>0</v>
      </c>
      <c r="AH27" s="124">
        <f t="shared" si="36"/>
        <v>0</v>
      </c>
      <c r="AI27" s="125">
        <f t="shared" si="11"/>
        <v>0</v>
      </c>
      <c r="AJ27" s="125">
        <v>0</v>
      </c>
      <c r="AK27" s="126">
        <f t="shared" si="12"/>
        <v>0</v>
      </c>
      <c r="AL27" s="22">
        <f t="shared" si="13"/>
        <v>1108585.6175806783</v>
      </c>
      <c r="AM27" s="22">
        <f t="shared" si="1"/>
        <v>2523.4421159869098</v>
      </c>
      <c r="AN27" s="22">
        <f t="shared" si="1"/>
        <v>2650.9513561243793</v>
      </c>
      <c r="AO27" s="23">
        <f t="shared" si="1"/>
        <v>5174.3934721112892</v>
      </c>
    </row>
    <row r="28" spans="1:41" x14ac:dyDescent="0.25">
      <c r="A28" s="7">
        <v>7</v>
      </c>
      <c r="B28" s="56">
        <f t="shared" si="14"/>
        <v>367409.26912539318</v>
      </c>
      <c r="C28" s="57">
        <f t="shared" si="15"/>
        <v>879.04631733775784</v>
      </c>
      <c r="D28" s="57">
        <f t="shared" si="16"/>
        <v>336.7918300316104</v>
      </c>
      <c r="E28" s="58">
        <f t="shared" si="2"/>
        <v>1215.8381473693682</v>
      </c>
      <c r="F28" s="56">
        <f t="shared" si="17"/>
        <v>369418.02710120392</v>
      </c>
      <c r="G28" s="57">
        <f t="shared" si="18"/>
        <v>547.77424409726609</v>
      </c>
      <c r="H28" s="57">
        <f t="shared" si="19"/>
        <v>1231.3934236706798</v>
      </c>
      <c r="I28" s="58">
        <f t="shared" si="3"/>
        <v>1779.1676677679459</v>
      </c>
      <c r="J28" s="56">
        <f t="shared" si="20"/>
        <v>0</v>
      </c>
      <c r="K28" s="57">
        <f t="shared" si="21"/>
        <v>0</v>
      </c>
      <c r="L28" s="57">
        <f t="shared" si="22"/>
        <v>0</v>
      </c>
      <c r="M28" s="58">
        <f t="shared" si="4"/>
        <v>0</v>
      </c>
      <c r="N28" s="56">
        <f t="shared" si="23"/>
        <v>0</v>
      </c>
      <c r="O28" s="57">
        <f t="shared" si="24"/>
        <v>0</v>
      </c>
      <c r="P28" s="59">
        <f t="shared" si="25"/>
        <v>0</v>
      </c>
      <c r="Q28" s="58">
        <f t="shared" si="5"/>
        <v>0</v>
      </c>
      <c r="R28" s="84">
        <f t="shared" si="26"/>
        <v>369850.270703491</v>
      </c>
      <c r="S28" s="85">
        <f t="shared" si="27"/>
        <v>1104.2900135170828</v>
      </c>
      <c r="T28" s="86">
        <f t="shared" si="6"/>
        <v>1078.7299562185156</v>
      </c>
      <c r="U28" s="87">
        <f t="shared" si="28"/>
        <v>2183.0199697355984</v>
      </c>
      <c r="V28" s="84">
        <f t="shared" si="29"/>
        <v>0</v>
      </c>
      <c r="W28" s="85">
        <f t="shared" si="30"/>
        <v>0</v>
      </c>
      <c r="X28" s="86">
        <f t="shared" si="7"/>
        <v>0</v>
      </c>
      <c r="Y28" s="87">
        <f t="shared" si="31"/>
        <v>0</v>
      </c>
      <c r="Z28" s="101">
        <f t="shared" si="32"/>
        <v>0</v>
      </c>
      <c r="AA28" s="85">
        <f t="shared" si="33"/>
        <v>0</v>
      </c>
      <c r="AB28" s="86">
        <f t="shared" si="8"/>
        <v>0</v>
      </c>
      <c r="AC28" s="87">
        <f t="shared" si="34"/>
        <v>0</v>
      </c>
      <c r="AD28" s="132">
        <f t="shared" si="37"/>
        <v>0</v>
      </c>
      <c r="AE28" s="132">
        <f t="shared" si="9"/>
        <v>0</v>
      </c>
      <c r="AF28" s="132">
        <f t="shared" si="35"/>
        <v>0</v>
      </c>
      <c r="AG28" s="133">
        <f t="shared" si="10"/>
        <v>0</v>
      </c>
      <c r="AH28" s="124">
        <f t="shared" si="36"/>
        <v>0</v>
      </c>
      <c r="AI28" s="125">
        <f t="shared" si="11"/>
        <v>0</v>
      </c>
      <c r="AJ28" s="125">
        <v>0</v>
      </c>
      <c r="AK28" s="126">
        <f t="shared" si="12"/>
        <v>0</v>
      </c>
      <c r="AL28" s="22">
        <f t="shared" si="13"/>
        <v>1106677.5669300882</v>
      </c>
      <c r="AM28" s="22">
        <f t="shared" si="1"/>
        <v>2531.1105749521066</v>
      </c>
      <c r="AN28" s="22">
        <f t="shared" si="1"/>
        <v>2646.9152099208059</v>
      </c>
      <c r="AO28" s="23">
        <f t="shared" si="1"/>
        <v>5178.0257848729125</v>
      </c>
    </row>
    <row r="29" spans="1:41" x14ac:dyDescent="0.25">
      <c r="A29" s="7">
        <v>8</v>
      </c>
      <c r="B29" s="56">
        <f t="shared" si="14"/>
        <v>366530.22280805541</v>
      </c>
      <c r="C29" s="57">
        <f t="shared" si="15"/>
        <v>879.85210979531746</v>
      </c>
      <c r="D29" s="57">
        <f t="shared" si="16"/>
        <v>335.98603757405078</v>
      </c>
      <c r="E29" s="58">
        <f t="shared" si="2"/>
        <v>1215.8381473693682</v>
      </c>
      <c r="F29" s="56">
        <f t="shared" si="17"/>
        <v>368870.25285710662</v>
      </c>
      <c r="G29" s="57">
        <f t="shared" si="18"/>
        <v>549.60015824425705</v>
      </c>
      <c r="H29" s="57">
        <f t="shared" si="19"/>
        <v>1229.5675095236888</v>
      </c>
      <c r="I29" s="58">
        <f t="shared" si="3"/>
        <v>1779.1676677679459</v>
      </c>
      <c r="J29" s="56">
        <f t="shared" si="20"/>
        <v>0</v>
      </c>
      <c r="K29" s="57">
        <f t="shared" si="21"/>
        <v>0</v>
      </c>
      <c r="L29" s="57">
        <f t="shared" si="22"/>
        <v>0</v>
      </c>
      <c r="M29" s="58">
        <f t="shared" si="4"/>
        <v>0</v>
      </c>
      <c r="N29" s="56">
        <f t="shared" si="23"/>
        <v>0</v>
      </c>
      <c r="O29" s="57">
        <f t="shared" si="24"/>
        <v>0</v>
      </c>
      <c r="P29" s="59">
        <f t="shared" si="25"/>
        <v>0</v>
      </c>
      <c r="Q29" s="58">
        <f t="shared" si="5"/>
        <v>0</v>
      </c>
      <c r="R29" s="84">
        <f t="shared" si="26"/>
        <v>369360.55732445722</v>
      </c>
      <c r="S29" s="85">
        <f t="shared" si="27"/>
        <v>1109.3567108221573</v>
      </c>
      <c r="T29" s="86">
        <f t="shared" si="6"/>
        <v>1077.301625529667</v>
      </c>
      <c r="U29" s="87">
        <f t="shared" si="28"/>
        <v>2186.6583363518243</v>
      </c>
      <c r="V29" s="84">
        <f t="shared" si="29"/>
        <v>0</v>
      </c>
      <c r="W29" s="85">
        <f t="shared" si="30"/>
        <v>0</v>
      </c>
      <c r="X29" s="86">
        <f t="shared" si="7"/>
        <v>0</v>
      </c>
      <c r="Y29" s="87">
        <f t="shared" si="31"/>
        <v>0</v>
      </c>
      <c r="Z29" s="101">
        <f t="shared" si="32"/>
        <v>0</v>
      </c>
      <c r="AA29" s="85">
        <f t="shared" si="33"/>
        <v>0</v>
      </c>
      <c r="AB29" s="86">
        <f t="shared" si="8"/>
        <v>0</v>
      </c>
      <c r="AC29" s="87">
        <f t="shared" si="34"/>
        <v>0</v>
      </c>
      <c r="AD29" s="132">
        <f t="shared" si="37"/>
        <v>0</v>
      </c>
      <c r="AE29" s="132">
        <f t="shared" si="9"/>
        <v>0</v>
      </c>
      <c r="AF29" s="132">
        <f t="shared" si="35"/>
        <v>0</v>
      </c>
      <c r="AG29" s="133">
        <f t="shared" si="10"/>
        <v>0</v>
      </c>
      <c r="AH29" s="124">
        <f t="shared" si="36"/>
        <v>0</v>
      </c>
      <c r="AI29" s="125">
        <f t="shared" si="11"/>
        <v>0</v>
      </c>
      <c r="AJ29" s="125">
        <v>0</v>
      </c>
      <c r="AK29" s="126">
        <f t="shared" si="12"/>
        <v>0</v>
      </c>
      <c r="AL29" s="22">
        <f t="shared" si="13"/>
        <v>1104761.0329896193</v>
      </c>
      <c r="AM29" s="22">
        <f t="shared" si="1"/>
        <v>2538.8089788617317</v>
      </c>
      <c r="AN29" s="22">
        <f t="shared" si="1"/>
        <v>2642.8551726274068</v>
      </c>
      <c r="AO29" s="23">
        <f t="shared" si="1"/>
        <v>5181.664151489138</v>
      </c>
    </row>
    <row r="30" spans="1:41" x14ac:dyDescent="0.25">
      <c r="A30" s="7">
        <v>9</v>
      </c>
      <c r="B30" s="56">
        <f t="shared" si="14"/>
        <v>365650.37069826009</v>
      </c>
      <c r="C30" s="57">
        <f t="shared" si="15"/>
        <v>880.65864089596312</v>
      </c>
      <c r="D30" s="57">
        <f t="shared" si="16"/>
        <v>335.17950647340507</v>
      </c>
      <c r="E30" s="58">
        <f t="shared" si="2"/>
        <v>1215.8381473693682</v>
      </c>
      <c r="F30" s="56">
        <f t="shared" si="17"/>
        <v>368320.65269886237</v>
      </c>
      <c r="G30" s="57">
        <f t="shared" si="18"/>
        <v>551.43215877173793</v>
      </c>
      <c r="H30" s="57">
        <f t="shared" si="19"/>
        <v>1227.735508996208</v>
      </c>
      <c r="I30" s="58">
        <f t="shared" si="3"/>
        <v>1779.1676677679459</v>
      </c>
      <c r="J30" s="56">
        <f t="shared" si="20"/>
        <v>0</v>
      </c>
      <c r="K30" s="57">
        <f t="shared" si="21"/>
        <v>0</v>
      </c>
      <c r="L30" s="57">
        <f t="shared" si="22"/>
        <v>0</v>
      </c>
      <c r="M30" s="58">
        <f t="shared" si="4"/>
        <v>0</v>
      </c>
      <c r="N30" s="56">
        <f t="shared" si="23"/>
        <v>0</v>
      </c>
      <c r="O30" s="57">
        <f t="shared" si="24"/>
        <v>0</v>
      </c>
      <c r="P30" s="59">
        <f t="shared" si="25"/>
        <v>0</v>
      </c>
      <c r="Q30" s="58">
        <f t="shared" si="5"/>
        <v>0</v>
      </c>
      <c r="R30" s="84">
        <f t="shared" si="26"/>
        <v>368864.95261465781</v>
      </c>
      <c r="S30" s="85">
        <f t="shared" si="27"/>
        <v>1114.4466551196588</v>
      </c>
      <c r="T30" s="86">
        <f t="shared" si="6"/>
        <v>1075.856111792752</v>
      </c>
      <c r="U30" s="87">
        <f t="shared" si="28"/>
        <v>2190.3027669124108</v>
      </c>
      <c r="V30" s="84">
        <f t="shared" si="29"/>
        <v>0</v>
      </c>
      <c r="W30" s="85">
        <f t="shared" si="30"/>
        <v>0</v>
      </c>
      <c r="X30" s="86">
        <f t="shared" si="7"/>
        <v>0</v>
      </c>
      <c r="Y30" s="87">
        <f t="shared" si="31"/>
        <v>0</v>
      </c>
      <c r="Z30" s="101">
        <f t="shared" si="32"/>
        <v>0</v>
      </c>
      <c r="AA30" s="85">
        <f t="shared" si="33"/>
        <v>0</v>
      </c>
      <c r="AB30" s="86">
        <f t="shared" si="8"/>
        <v>0</v>
      </c>
      <c r="AC30" s="87">
        <f t="shared" si="34"/>
        <v>0</v>
      </c>
      <c r="AD30" s="132">
        <f t="shared" si="37"/>
        <v>0</v>
      </c>
      <c r="AE30" s="132">
        <f t="shared" si="9"/>
        <v>0</v>
      </c>
      <c r="AF30" s="132">
        <f t="shared" si="35"/>
        <v>0</v>
      </c>
      <c r="AG30" s="133">
        <f t="shared" si="10"/>
        <v>0</v>
      </c>
      <c r="AH30" s="124">
        <f t="shared" si="36"/>
        <v>0</v>
      </c>
      <c r="AI30" s="125">
        <f t="shared" si="11"/>
        <v>0</v>
      </c>
      <c r="AJ30" s="125">
        <v>0</v>
      </c>
      <c r="AK30" s="126">
        <f t="shared" si="12"/>
        <v>0</v>
      </c>
      <c r="AL30" s="22">
        <f t="shared" si="13"/>
        <v>1102835.9760117803</v>
      </c>
      <c r="AM30" s="22">
        <f t="shared" si="1"/>
        <v>2546.5374547873598</v>
      </c>
      <c r="AN30" s="22">
        <f t="shared" si="1"/>
        <v>2638.7711272623651</v>
      </c>
      <c r="AO30" s="23">
        <f t="shared" si="1"/>
        <v>5185.3085820497254</v>
      </c>
    </row>
    <row r="31" spans="1:41" x14ac:dyDescent="0.25">
      <c r="A31" s="7">
        <v>10</v>
      </c>
      <c r="B31" s="56">
        <f t="shared" si="14"/>
        <v>364769.71205736412</v>
      </c>
      <c r="C31" s="57">
        <f t="shared" si="15"/>
        <v>881.46591131678451</v>
      </c>
      <c r="D31" s="57">
        <f t="shared" si="16"/>
        <v>334.37223605258379</v>
      </c>
      <c r="E31" s="58">
        <f t="shared" si="2"/>
        <v>1215.8381473693682</v>
      </c>
      <c r="F31" s="56">
        <f t="shared" si="17"/>
        <v>367769.22054009064</v>
      </c>
      <c r="G31" s="57">
        <f t="shared" si="18"/>
        <v>553.27026596764358</v>
      </c>
      <c r="H31" s="57">
        <f t="shared" si="19"/>
        <v>1225.8974018003023</v>
      </c>
      <c r="I31" s="58">
        <f t="shared" si="3"/>
        <v>1779.1676677679459</v>
      </c>
      <c r="J31" s="56">
        <f t="shared" si="20"/>
        <v>0</v>
      </c>
      <c r="K31" s="57">
        <f t="shared" si="21"/>
        <v>0</v>
      </c>
      <c r="L31" s="57">
        <f t="shared" si="22"/>
        <v>0</v>
      </c>
      <c r="M31" s="58">
        <f t="shared" si="4"/>
        <v>0</v>
      </c>
      <c r="N31" s="56">
        <f t="shared" si="23"/>
        <v>0</v>
      </c>
      <c r="O31" s="57">
        <f t="shared" si="24"/>
        <v>0</v>
      </c>
      <c r="P31" s="59">
        <f t="shared" si="25"/>
        <v>0</v>
      </c>
      <c r="Q31" s="58">
        <f t="shared" si="5"/>
        <v>0</v>
      </c>
      <c r="R31" s="84">
        <f t="shared" si="26"/>
        <v>368363.42346947076</v>
      </c>
      <c r="S31" s="85">
        <f t="shared" si="27"/>
        <v>1119.5599530713084</v>
      </c>
      <c r="T31" s="86">
        <f t="shared" si="6"/>
        <v>1074.3933184526231</v>
      </c>
      <c r="U31" s="87">
        <f t="shared" si="28"/>
        <v>2193.9532715239316</v>
      </c>
      <c r="V31" s="84">
        <f t="shared" si="29"/>
        <v>0</v>
      </c>
      <c r="W31" s="85">
        <f t="shared" si="30"/>
        <v>0</v>
      </c>
      <c r="X31" s="86">
        <f t="shared" si="7"/>
        <v>0</v>
      </c>
      <c r="Y31" s="87">
        <f t="shared" si="31"/>
        <v>0</v>
      </c>
      <c r="Z31" s="101">
        <f t="shared" si="32"/>
        <v>0</v>
      </c>
      <c r="AA31" s="85">
        <f t="shared" si="33"/>
        <v>0</v>
      </c>
      <c r="AB31" s="86">
        <f t="shared" si="8"/>
        <v>0</v>
      </c>
      <c r="AC31" s="87">
        <f t="shared" si="34"/>
        <v>0</v>
      </c>
      <c r="AD31" s="132">
        <f t="shared" si="37"/>
        <v>0</v>
      </c>
      <c r="AE31" s="132">
        <f t="shared" si="9"/>
        <v>0</v>
      </c>
      <c r="AF31" s="132">
        <f t="shared" si="35"/>
        <v>0</v>
      </c>
      <c r="AG31" s="133">
        <f t="shared" si="10"/>
        <v>0</v>
      </c>
      <c r="AH31" s="124">
        <f t="shared" si="36"/>
        <v>0</v>
      </c>
      <c r="AI31" s="125">
        <f t="shared" si="11"/>
        <v>0</v>
      </c>
      <c r="AJ31" s="125">
        <v>0</v>
      </c>
      <c r="AK31" s="126">
        <f t="shared" si="12"/>
        <v>0</v>
      </c>
      <c r="AL31" s="22">
        <f t="shared" si="13"/>
        <v>1100902.3560669255</v>
      </c>
      <c r="AM31" s="22">
        <f t="shared" si="1"/>
        <v>2554.2961303557368</v>
      </c>
      <c r="AN31" s="22">
        <f t="shared" si="1"/>
        <v>2634.6629563055094</v>
      </c>
      <c r="AO31" s="23">
        <f t="shared" si="1"/>
        <v>5188.9590866612452</v>
      </c>
    </row>
    <row r="32" spans="1:41" x14ac:dyDescent="0.25">
      <c r="A32" s="7">
        <v>11</v>
      </c>
      <c r="B32" s="56">
        <f t="shared" si="14"/>
        <v>363888.24614604731</v>
      </c>
      <c r="C32" s="57">
        <f t="shared" si="15"/>
        <v>882.27392173549151</v>
      </c>
      <c r="D32" s="57">
        <f t="shared" si="16"/>
        <v>333.56422563387667</v>
      </c>
      <c r="E32" s="58">
        <f t="shared" si="2"/>
        <v>1215.8381473693682</v>
      </c>
      <c r="F32" s="56">
        <f t="shared" si="17"/>
        <v>367215.950274123</v>
      </c>
      <c r="G32" s="57">
        <f t="shared" si="18"/>
        <v>555.1145001875359</v>
      </c>
      <c r="H32" s="57">
        <f t="shared" si="19"/>
        <v>1224.05316758041</v>
      </c>
      <c r="I32" s="58">
        <f t="shared" si="3"/>
        <v>1779.1676677679459</v>
      </c>
      <c r="J32" s="56">
        <f t="shared" si="20"/>
        <v>0</v>
      </c>
      <c r="K32" s="57">
        <f t="shared" si="21"/>
        <v>0</v>
      </c>
      <c r="L32" s="57">
        <f t="shared" si="22"/>
        <v>0</v>
      </c>
      <c r="M32" s="58">
        <f t="shared" si="4"/>
        <v>0</v>
      </c>
      <c r="N32" s="56">
        <f t="shared" si="23"/>
        <v>0</v>
      </c>
      <c r="O32" s="57">
        <f t="shared" si="24"/>
        <v>0</v>
      </c>
      <c r="P32" s="57">
        <f t="shared" si="25"/>
        <v>0</v>
      </c>
      <c r="Q32" s="58">
        <f t="shared" si="5"/>
        <v>0</v>
      </c>
      <c r="R32" s="84">
        <f t="shared" si="26"/>
        <v>367855.93662226014</v>
      </c>
      <c r="S32" s="85">
        <f t="shared" si="27"/>
        <v>1124.6967118282128</v>
      </c>
      <c r="T32" s="86">
        <f t="shared" si="6"/>
        <v>1072.9131484815921</v>
      </c>
      <c r="U32" s="87">
        <f t="shared" si="28"/>
        <v>2197.6098603098048</v>
      </c>
      <c r="V32" s="84">
        <f t="shared" si="29"/>
        <v>0</v>
      </c>
      <c r="W32" s="85">
        <f t="shared" si="30"/>
        <v>0</v>
      </c>
      <c r="X32" s="86">
        <f t="shared" si="7"/>
        <v>0</v>
      </c>
      <c r="Y32" s="87">
        <f t="shared" si="31"/>
        <v>0</v>
      </c>
      <c r="Z32" s="101">
        <f t="shared" si="32"/>
        <v>0</v>
      </c>
      <c r="AA32" s="85">
        <f t="shared" si="33"/>
        <v>0</v>
      </c>
      <c r="AB32" s="86">
        <f t="shared" si="8"/>
        <v>0</v>
      </c>
      <c r="AC32" s="87">
        <f t="shared" si="34"/>
        <v>0</v>
      </c>
      <c r="AD32" s="132">
        <f t="shared" si="37"/>
        <v>0</v>
      </c>
      <c r="AE32" s="132">
        <f t="shared" si="9"/>
        <v>0</v>
      </c>
      <c r="AF32" s="132">
        <f t="shared" si="35"/>
        <v>0</v>
      </c>
      <c r="AG32" s="133">
        <f t="shared" si="10"/>
        <v>0</v>
      </c>
      <c r="AH32" s="124">
        <f t="shared" si="36"/>
        <v>0</v>
      </c>
      <c r="AI32" s="125">
        <f t="shared" si="11"/>
        <v>0</v>
      </c>
      <c r="AJ32" s="125">
        <v>0</v>
      </c>
      <c r="AK32" s="126">
        <f t="shared" si="12"/>
        <v>0</v>
      </c>
      <c r="AL32" s="22">
        <f t="shared" si="13"/>
        <v>1098960.1330424305</v>
      </c>
      <c r="AM32" s="22">
        <f t="shared" si="1"/>
        <v>2562.0851337512404</v>
      </c>
      <c r="AN32" s="22">
        <f t="shared" si="1"/>
        <v>2630.530541695879</v>
      </c>
      <c r="AO32" s="23">
        <f t="shared" si="1"/>
        <v>5192.6156754471194</v>
      </c>
    </row>
    <row r="33" spans="1:41" x14ac:dyDescent="0.25">
      <c r="A33" s="7">
        <v>12</v>
      </c>
      <c r="B33" s="56">
        <f t="shared" si="14"/>
        <v>363005.97222431184</v>
      </c>
      <c r="C33" s="57">
        <f t="shared" si="15"/>
        <v>883.08267283041573</v>
      </c>
      <c r="D33" s="57">
        <f t="shared" si="16"/>
        <v>332.75547453895251</v>
      </c>
      <c r="E33" s="58">
        <f t="shared" si="2"/>
        <v>1215.8381473693682</v>
      </c>
      <c r="F33" s="56">
        <f t="shared" si="17"/>
        <v>366660.83577393548</v>
      </c>
      <c r="G33" s="57">
        <f t="shared" si="18"/>
        <v>556.96488185482758</v>
      </c>
      <c r="H33" s="57">
        <f t="shared" si="19"/>
        <v>1222.2027859131183</v>
      </c>
      <c r="I33" s="58">
        <f t="shared" si="3"/>
        <v>1779.1676677679459</v>
      </c>
      <c r="J33" s="56">
        <f t="shared" si="20"/>
        <v>0</v>
      </c>
      <c r="K33" s="57">
        <f t="shared" si="21"/>
        <v>0</v>
      </c>
      <c r="L33" s="57">
        <f t="shared" si="22"/>
        <v>0</v>
      </c>
      <c r="M33" s="58">
        <f t="shared" si="4"/>
        <v>0</v>
      </c>
      <c r="N33" s="56">
        <f t="shared" si="23"/>
        <v>0</v>
      </c>
      <c r="O33" s="57">
        <f t="shared" si="24"/>
        <v>0</v>
      </c>
      <c r="P33" s="57">
        <f t="shared" si="25"/>
        <v>0</v>
      </c>
      <c r="Q33" s="58">
        <f t="shared" si="5"/>
        <v>0</v>
      </c>
      <c r="R33" s="84">
        <f t="shared" si="26"/>
        <v>367342.45864361594</v>
      </c>
      <c r="S33" s="85">
        <f t="shared" si="27"/>
        <v>1129.8570390331081</v>
      </c>
      <c r="T33" s="86">
        <f t="shared" si="6"/>
        <v>1071.4155043772132</v>
      </c>
      <c r="U33" s="87">
        <f t="shared" si="28"/>
        <v>2201.2725434103213</v>
      </c>
      <c r="V33" s="84">
        <f t="shared" si="29"/>
        <v>0</v>
      </c>
      <c r="W33" s="85">
        <f t="shared" si="30"/>
        <v>0</v>
      </c>
      <c r="X33" s="86">
        <f t="shared" si="7"/>
        <v>0</v>
      </c>
      <c r="Y33" s="87">
        <f t="shared" si="31"/>
        <v>0</v>
      </c>
      <c r="Z33" s="101">
        <f t="shared" si="32"/>
        <v>0</v>
      </c>
      <c r="AA33" s="85">
        <f t="shared" si="33"/>
        <v>0</v>
      </c>
      <c r="AB33" s="86">
        <f t="shared" si="8"/>
        <v>0</v>
      </c>
      <c r="AC33" s="87">
        <f t="shared" si="34"/>
        <v>0</v>
      </c>
      <c r="AD33" s="132">
        <f t="shared" si="37"/>
        <v>0</v>
      </c>
      <c r="AE33" s="132">
        <f t="shared" si="9"/>
        <v>0</v>
      </c>
      <c r="AF33" s="132">
        <f t="shared" si="35"/>
        <v>0</v>
      </c>
      <c r="AG33" s="133">
        <f t="shared" si="10"/>
        <v>0</v>
      </c>
      <c r="AH33" s="124">
        <f t="shared" si="36"/>
        <v>0</v>
      </c>
      <c r="AI33" s="125">
        <f t="shared" si="11"/>
        <v>0</v>
      </c>
      <c r="AJ33" s="125">
        <v>0</v>
      </c>
      <c r="AK33" s="126">
        <f t="shared" si="12"/>
        <v>0</v>
      </c>
      <c r="AL33" s="22">
        <f t="shared" si="13"/>
        <v>1097009.2666418632</v>
      </c>
      <c r="AM33" s="22">
        <f t="shared" si="1"/>
        <v>2569.9045937183514</v>
      </c>
      <c r="AN33" s="22">
        <f t="shared" si="1"/>
        <v>2626.373764829284</v>
      </c>
      <c r="AO33" s="23">
        <f t="shared" si="1"/>
        <v>5196.2783585476354</v>
      </c>
    </row>
    <row r="34" spans="1:41" x14ac:dyDescent="0.25">
      <c r="A34" s="7">
        <v>13</v>
      </c>
      <c r="B34" s="56">
        <f t="shared" si="14"/>
        <v>362122.88955148141</v>
      </c>
      <c r="C34" s="57">
        <f t="shared" si="15"/>
        <v>883.89216528051031</v>
      </c>
      <c r="D34" s="57">
        <f t="shared" si="16"/>
        <v>331.94598208885793</v>
      </c>
      <c r="E34" s="58">
        <f t="shared" si="2"/>
        <v>1215.8381473693682</v>
      </c>
      <c r="F34" s="56">
        <f t="shared" si="17"/>
        <v>366103.87089208065</v>
      </c>
      <c r="G34" s="57">
        <f t="shared" si="18"/>
        <v>558.82143146101021</v>
      </c>
      <c r="H34" s="57">
        <f t="shared" si="19"/>
        <v>1220.3462363069357</v>
      </c>
      <c r="I34" s="58">
        <f t="shared" si="3"/>
        <v>1779.1676677679459</v>
      </c>
      <c r="J34" s="56">
        <f t="shared" si="20"/>
        <v>0</v>
      </c>
      <c r="K34" s="57">
        <f t="shared" si="21"/>
        <v>0</v>
      </c>
      <c r="L34" s="57">
        <f t="shared" si="22"/>
        <v>0</v>
      </c>
      <c r="M34" s="58">
        <f t="shared" si="4"/>
        <v>0</v>
      </c>
      <c r="N34" s="56">
        <f t="shared" si="23"/>
        <v>0</v>
      </c>
      <c r="O34" s="57">
        <f t="shared" si="24"/>
        <v>0</v>
      </c>
      <c r="P34" s="57">
        <f t="shared" si="25"/>
        <v>0</v>
      </c>
      <c r="Q34" s="58">
        <f t="shared" si="5"/>
        <v>0</v>
      </c>
      <c r="R34" s="84">
        <f t="shared" si="26"/>
        <v>366822.95594059053</v>
      </c>
      <c r="S34" s="85">
        <f t="shared" si="27"/>
        <v>1135.0410428226162</v>
      </c>
      <c r="T34" s="86">
        <f t="shared" si="6"/>
        <v>1069.9002881600557</v>
      </c>
      <c r="U34" s="87">
        <f t="shared" si="28"/>
        <v>2204.9413309826718</v>
      </c>
      <c r="V34" s="84">
        <f t="shared" si="29"/>
        <v>0</v>
      </c>
      <c r="W34" s="85">
        <f t="shared" si="30"/>
        <v>0</v>
      </c>
      <c r="X34" s="86">
        <f t="shared" si="7"/>
        <v>0</v>
      </c>
      <c r="Y34" s="87">
        <f t="shared" si="31"/>
        <v>0</v>
      </c>
      <c r="Z34" s="101">
        <f t="shared" si="32"/>
        <v>0</v>
      </c>
      <c r="AA34" s="85">
        <f t="shared" si="33"/>
        <v>0</v>
      </c>
      <c r="AB34" s="86">
        <f t="shared" si="8"/>
        <v>0</v>
      </c>
      <c r="AC34" s="87">
        <f t="shared" si="34"/>
        <v>0</v>
      </c>
      <c r="AD34" s="132">
        <f t="shared" si="37"/>
        <v>0</v>
      </c>
      <c r="AE34" s="132">
        <f t="shared" si="9"/>
        <v>0</v>
      </c>
      <c r="AF34" s="132">
        <f t="shared" si="35"/>
        <v>0</v>
      </c>
      <c r="AG34" s="133">
        <f t="shared" si="10"/>
        <v>0</v>
      </c>
      <c r="AH34" s="124">
        <f t="shared" si="36"/>
        <v>0</v>
      </c>
      <c r="AI34" s="125">
        <f t="shared" si="11"/>
        <v>0</v>
      </c>
      <c r="AJ34" s="125">
        <v>0</v>
      </c>
      <c r="AK34" s="126">
        <f t="shared" si="12"/>
        <v>0</v>
      </c>
      <c r="AL34" s="22">
        <f t="shared" si="13"/>
        <v>1095049.7163841526</v>
      </c>
      <c r="AM34" s="22">
        <f t="shared" si="1"/>
        <v>2577.7546395641366</v>
      </c>
      <c r="AN34" s="22">
        <f t="shared" si="1"/>
        <v>2622.1925065558489</v>
      </c>
      <c r="AO34" s="23">
        <f t="shared" si="1"/>
        <v>5199.9471461199864</v>
      </c>
    </row>
    <row r="35" spans="1:41" x14ac:dyDescent="0.25">
      <c r="A35" s="7">
        <v>14</v>
      </c>
      <c r="B35" s="56">
        <f t="shared" si="14"/>
        <v>361238.99738620088</v>
      </c>
      <c r="C35" s="57">
        <f t="shared" si="15"/>
        <v>884.70239976535072</v>
      </c>
      <c r="D35" s="57">
        <f t="shared" si="16"/>
        <v>331.13574760401747</v>
      </c>
      <c r="E35" s="58">
        <f t="shared" si="2"/>
        <v>1215.8381473693682</v>
      </c>
      <c r="F35" s="56">
        <f t="shared" si="17"/>
        <v>365545.04946061963</v>
      </c>
      <c r="G35" s="57">
        <f t="shared" si="18"/>
        <v>560.68416956588044</v>
      </c>
      <c r="H35" s="57">
        <f t="shared" si="19"/>
        <v>1218.4834982020654</v>
      </c>
      <c r="I35" s="58">
        <f t="shared" si="3"/>
        <v>1779.1676677679459</v>
      </c>
      <c r="J35" s="56">
        <f t="shared" si="20"/>
        <v>0</v>
      </c>
      <c r="K35" s="57">
        <f t="shared" si="21"/>
        <v>0</v>
      </c>
      <c r="L35" s="57">
        <f t="shared" si="22"/>
        <v>0</v>
      </c>
      <c r="M35" s="58">
        <f t="shared" si="4"/>
        <v>0</v>
      </c>
      <c r="N35" s="56">
        <f t="shared" si="23"/>
        <v>0</v>
      </c>
      <c r="O35" s="57">
        <f t="shared" si="24"/>
        <v>0</v>
      </c>
      <c r="P35" s="57">
        <f t="shared" si="25"/>
        <v>0</v>
      </c>
      <c r="Q35" s="58">
        <f t="shared" si="5"/>
        <v>0</v>
      </c>
      <c r="R35" s="84">
        <f t="shared" si="26"/>
        <v>366297.39475593093</v>
      </c>
      <c r="S35" s="85">
        <f t="shared" si="27"/>
        <v>1140.2488318295109</v>
      </c>
      <c r="T35" s="86">
        <f t="shared" si="6"/>
        <v>1068.3674013714653</v>
      </c>
      <c r="U35" s="87">
        <f t="shared" si="28"/>
        <v>2208.6162332009762</v>
      </c>
      <c r="V35" s="84">
        <f t="shared" si="29"/>
        <v>0</v>
      </c>
      <c r="W35" s="85">
        <f t="shared" si="30"/>
        <v>0</v>
      </c>
      <c r="X35" s="86">
        <f t="shared" si="7"/>
        <v>0</v>
      </c>
      <c r="Y35" s="87">
        <f t="shared" si="31"/>
        <v>0</v>
      </c>
      <c r="Z35" s="101">
        <f t="shared" si="32"/>
        <v>0</v>
      </c>
      <c r="AA35" s="85">
        <f t="shared" si="33"/>
        <v>0</v>
      </c>
      <c r="AB35" s="86">
        <f t="shared" si="8"/>
        <v>0</v>
      </c>
      <c r="AC35" s="87">
        <f t="shared" si="34"/>
        <v>0</v>
      </c>
      <c r="AD35" s="132">
        <f t="shared" si="37"/>
        <v>0</v>
      </c>
      <c r="AE35" s="132">
        <f t="shared" si="9"/>
        <v>0</v>
      </c>
      <c r="AF35" s="132">
        <f t="shared" si="35"/>
        <v>0</v>
      </c>
      <c r="AG35" s="133">
        <f t="shared" si="10"/>
        <v>0</v>
      </c>
      <c r="AH35" s="124">
        <f t="shared" si="36"/>
        <v>0</v>
      </c>
      <c r="AI35" s="125">
        <f t="shared" si="11"/>
        <v>0</v>
      </c>
      <c r="AJ35" s="125">
        <v>0</v>
      </c>
      <c r="AK35" s="126">
        <f t="shared" si="12"/>
        <v>0</v>
      </c>
      <c r="AL35" s="22">
        <f t="shared" si="13"/>
        <v>1093081.4416027514</v>
      </c>
      <c r="AM35" s="22">
        <f t="shared" si="1"/>
        <v>2585.6354011607418</v>
      </c>
      <c r="AN35" s="22">
        <f t="shared" si="1"/>
        <v>2617.9866471775485</v>
      </c>
      <c r="AO35" s="23">
        <f t="shared" si="1"/>
        <v>5203.6220483382904</v>
      </c>
    </row>
    <row r="36" spans="1:41" x14ac:dyDescent="0.25">
      <c r="A36" s="7">
        <v>15</v>
      </c>
      <c r="B36" s="56">
        <f t="shared" si="14"/>
        <v>360354.2949864355</v>
      </c>
      <c r="C36" s="57">
        <f t="shared" si="15"/>
        <v>885.51337696513565</v>
      </c>
      <c r="D36" s="57">
        <f t="shared" si="16"/>
        <v>330.32477040423254</v>
      </c>
      <c r="E36" s="58">
        <f t="shared" si="2"/>
        <v>1215.8381473693682</v>
      </c>
      <c r="F36" s="56">
        <f t="shared" si="17"/>
        <v>364984.36529105378</v>
      </c>
      <c r="G36" s="57">
        <f t="shared" si="18"/>
        <v>562.55311679776651</v>
      </c>
      <c r="H36" s="57">
        <f t="shared" si="19"/>
        <v>1216.6145509701794</v>
      </c>
      <c r="I36" s="58">
        <f t="shared" si="3"/>
        <v>1779.1676677679459</v>
      </c>
      <c r="J36" s="56">
        <f t="shared" si="20"/>
        <v>0</v>
      </c>
      <c r="K36" s="57">
        <f t="shared" si="21"/>
        <v>0</v>
      </c>
      <c r="L36" s="57">
        <f t="shared" si="22"/>
        <v>0</v>
      </c>
      <c r="M36" s="58">
        <f t="shared" si="4"/>
        <v>0</v>
      </c>
      <c r="N36" s="56">
        <f t="shared" si="23"/>
        <v>0</v>
      </c>
      <c r="O36" s="57">
        <f t="shared" si="24"/>
        <v>0</v>
      </c>
      <c r="P36" s="57">
        <f t="shared" si="25"/>
        <v>0</v>
      </c>
      <c r="Q36" s="58">
        <f t="shared" si="5"/>
        <v>0</v>
      </c>
      <c r="R36" s="84">
        <f t="shared" si="26"/>
        <v>365765.74116730824</v>
      </c>
      <c r="S36" s="85">
        <f t="shared" si="27"/>
        <v>1145.4805151849955</v>
      </c>
      <c r="T36" s="86">
        <f t="shared" si="6"/>
        <v>1066.8167450713158</v>
      </c>
      <c r="U36" s="87">
        <f t="shared" si="28"/>
        <v>2212.2972602563113</v>
      </c>
      <c r="V36" s="84">
        <f t="shared" si="29"/>
        <v>0</v>
      </c>
      <c r="W36" s="85">
        <f t="shared" si="30"/>
        <v>0</v>
      </c>
      <c r="X36" s="86">
        <f t="shared" si="7"/>
        <v>0</v>
      </c>
      <c r="Y36" s="87">
        <f t="shared" si="31"/>
        <v>0</v>
      </c>
      <c r="Z36" s="101">
        <f t="shared" si="32"/>
        <v>0</v>
      </c>
      <c r="AA36" s="85">
        <f t="shared" si="33"/>
        <v>0</v>
      </c>
      <c r="AB36" s="86">
        <f t="shared" si="8"/>
        <v>0</v>
      </c>
      <c r="AC36" s="87">
        <f t="shared" si="34"/>
        <v>0</v>
      </c>
      <c r="AD36" s="132">
        <f t="shared" si="37"/>
        <v>0</v>
      </c>
      <c r="AE36" s="132">
        <f t="shared" si="9"/>
        <v>0</v>
      </c>
      <c r="AF36" s="132">
        <f t="shared" si="35"/>
        <v>0</v>
      </c>
      <c r="AG36" s="133">
        <f t="shared" si="10"/>
        <v>0</v>
      </c>
      <c r="AH36" s="124">
        <f t="shared" si="36"/>
        <v>0</v>
      </c>
      <c r="AI36" s="125">
        <f t="shared" si="11"/>
        <v>0</v>
      </c>
      <c r="AJ36" s="125">
        <v>0</v>
      </c>
      <c r="AK36" s="126">
        <f t="shared" si="12"/>
        <v>0</v>
      </c>
      <c r="AL36" s="22">
        <f t="shared" si="13"/>
        <v>1091104.4014447976</v>
      </c>
      <c r="AM36" s="22">
        <f t="shared" si="1"/>
        <v>2593.5470089478977</v>
      </c>
      <c r="AN36" s="22">
        <f t="shared" si="1"/>
        <v>2613.7560664457278</v>
      </c>
      <c r="AO36" s="23">
        <f t="shared" si="1"/>
        <v>5207.3030753936255</v>
      </c>
    </row>
    <row r="37" spans="1:41" x14ac:dyDescent="0.25">
      <c r="A37" s="7">
        <v>16</v>
      </c>
      <c r="B37" s="56">
        <f t="shared" si="14"/>
        <v>359468.78160947037</v>
      </c>
      <c r="C37" s="57">
        <f t="shared" si="15"/>
        <v>886.32509756068703</v>
      </c>
      <c r="D37" s="57">
        <f t="shared" si="16"/>
        <v>329.51304980868116</v>
      </c>
      <c r="E37" s="58">
        <f t="shared" si="2"/>
        <v>1215.8381473693682</v>
      </c>
      <c r="F37" s="56">
        <f t="shared" si="17"/>
        <v>364421.81217425602</v>
      </c>
      <c r="G37" s="57">
        <f t="shared" si="18"/>
        <v>564.42829385375899</v>
      </c>
      <c r="H37" s="57">
        <f t="shared" si="19"/>
        <v>1214.7393739141869</v>
      </c>
      <c r="I37" s="58">
        <f t="shared" si="3"/>
        <v>1779.1676677679459</v>
      </c>
      <c r="J37" s="56">
        <f t="shared" si="20"/>
        <v>0</v>
      </c>
      <c r="K37" s="57">
        <f t="shared" si="21"/>
        <v>0</v>
      </c>
      <c r="L37" s="57">
        <f t="shared" si="22"/>
        <v>0</v>
      </c>
      <c r="M37" s="58">
        <f t="shared" si="4"/>
        <v>0</v>
      </c>
      <c r="N37" s="56">
        <f t="shared" si="23"/>
        <v>0</v>
      </c>
      <c r="O37" s="57">
        <f t="shared" si="24"/>
        <v>0</v>
      </c>
      <c r="P37" s="57">
        <f t="shared" si="25"/>
        <v>0</v>
      </c>
      <c r="Q37" s="58">
        <f t="shared" si="5"/>
        <v>0</v>
      </c>
      <c r="R37" s="84">
        <f t="shared" si="26"/>
        <v>365227.96108654345</v>
      </c>
      <c r="S37" s="85">
        <f t="shared" si="27"/>
        <v>1150.736202520987</v>
      </c>
      <c r="T37" s="86">
        <f t="shared" si="6"/>
        <v>1065.2482198357518</v>
      </c>
      <c r="U37" s="87">
        <f t="shared" si="28"/>
        <v>2215.9844223567388</v>
      </c>
      <c r="V37" s="84">
        <f t="shared" si="29"/>
        <v>0</v>
      </c>
      <c r="W37" s="85">
        <f t="shared" si="30"/>
        <v>0</v>
      </c>
      <c r="X37" s="86">
        <f t="shared" si="7"/>
        <v>0</v>
      </c>
      <c r="Y37" s="87">
        <f t="shared" si="31"/>
        <v>0</v>
      </c>
      <c r="Z37" s="101">
        <f t="shared" si="32"/>
        <v>0</v>
      </c>
      <c r="AA37" s="85">
        <f t="shared" si="33"/>
        <v>0</v>
      </c>
      <c r="AB37" s="86">
        <f t="shared" si="8"/>
        <v>0</v>
      </c>
      <c r="AC37" s="87">
        <f t="shared" si="34"/>
        <v>0</v>
      </c>
      <c r="AD37" s="132">
        <f t="shared" si="37"/>
        <v>0</v>
      </c>
      <c r="AE37" s="132">
        <f t="shared" si="9"/>
        <v>0</v>
      </c>
      <c r="AF37" s="132">
        <f t="shared" si="35"/>
        <v>0</v>
      </c>
      <c r="AG37" s="133">
        <f t="shared" si="10"/>
        <v>0</v>
      </c>
      <c r="AH37" s="124">
        <f t="shared" si="36"/>
        <v>0</v>
      </c>
      <c r="AI37" s="125">
        <f t="shared" si="11"/>
        <v>0</v>
      </c>
      <c r="AJ37" s="125">
        <v>0</v>
      </c>
      <c r="AK37" s="126">
        <f t="shared" si="12"/>
        <v>0</v>
      </c>
      <c r="AL37" s="22">
        <f t="shared" si="13"/>
        <v>1089118.55487027</v>
      </c>
      <c r="AM37" s="22">
        <f t="shared" si="1"/>
        <v>2601.4895939354328</v>
      </c>
      <c r="AN37" s="22">
        <f t="shared" si="1"/>
        <v>2609.5006435586201</v>
      </c>
      <c r="AO37" s="23">
        <f t="shared" si="1"/>
        <v>5210.990237494053</v>
      </c>
    </row>
    <row r="38" spans="1:41" x14ac:dyDescent="0.25">
      <c r="A38" s="7">
        <v>17</v>
      </c>
      <c r="B38" s="56">
        <f t="shared" si="14"/>
        <v>358582.45651190967</v>
      </c>
      <c r="C38" s="57">
        <f t="shared" si="15"/>
        <v>887.13756223345104</v>
      </c>
      <c r="D38" s="57">
        <f t="shared" si="16"/>
        <v>328.70058513591721</v>
      </c>
      <c r="E38" s="58">
        <f t="shared" si="2"/>
        <v>1215.8381473693682</v>
      </c>
      <c r="F38" s="56">
        <f t="shared" si="17"/>
        <v>363857.38388040225</v>
      </c>
      <c r="G38" s="57">
        <f t="shared" si="18"/>
        <v>566.30972149993841</v>
      </c>
      <c r="H38" s="57">
        <f t="shared" si="19"/>
        <v>1212.8579462680075</v>
      </c>
      <c r="I38" s="58">
        <f t="shared" si="3"/>
        <v>1779.1676677679459</v>
      </c>
      <c r="J38" s="56">
        <f t="shared" si="20"/>
        <v>0</v>
      </c>
      <c r="K38" s="57">
        <f t="shared" si="21"/>
        <v>0</v>
      </c>
      <c r="L38" s="57">
        <f t="shared" si="22"/>
        <v>0</v>
      </c>
      <c r="M38" s="58">
        <f t="shared" si="4"/>
        <v>0</v>
      </c>
      <c r="N38" s="56">
        <f t="shared" si="23"/>
        <v>0</v>
      </c>
      <c r="O38" s="57">
        <f t="shared" si="24"/>
        <v>0</v>
      </c>
      <c r="P38" s="57">
        <f t="shared" si="25"/>
        <v>0</v>
      </c>
      <c r="Q38" s="58">
        <f t="shared" si="5"/>
        <v>0</v>
      </c>
      <c r="R38" s="84">
        <f t="shared" si="26"/>
        <v>364684.02025882923</v>
      </c>
      <c r="S38" s="85">
        <f t="shared" si="27"/>
        <v>1156.0160039724146</v>
      </c>
      <c r="T38" s="86">
        <f t="shared" si="6"/>
        <v>1063.6617257549187</v>
      </c>
      <c r="U38" s="87">
        <f t="shared" si="28"/>
        <v>2219.6777297273334</v>
      </c>
      <c r="V38" s="84">
        <f t="shared" si="29"/>
        <v>0</v>
      </c>
      <c r="W38" s="85">
        <f t="shared" si="30"/>
        <v>0</v>
      </c>
      <c r="X38" s="86">
        <f t="shared" si="7"/>
        <v>0</v>
      </c>
      <c r="Y38" s="87">
        <f t="shared" si="31"/>
        <v>0</v>
      </c>
      <c r="Z38" s="101">
        <f t="shared" si="32"/>
        <v>0</v>
      </c>
      <c r="AA38" s="85">
        <f t="shared" si="33"/>
        <v>0</v>
      </c>
      <c r="AB38" s="86">
        <f t="shared" si="8"/>
        <v>0</v>
      </c>
      <c r="AC38" s="87">
        <f t="shared" si="34"/>
        <v>0</v>
      </c>
      <c r="AD38" s="132">
        <f t="shared" si="37"/>
        <v>0</v>
      </c>
      <c r="AE38" s="132">
        <f t="shared" si="9"/>
        <v>0</v>
      </c>
      <c r="AF38" s="132">
        <f t="shared" si="35"/>
        <v>0</v>
      </c>
      <c r="AG38" s="133">
        <f t="shared" si="10"/>
        <v>0</v>
      </c>
      <c r="AH38" s="124">
        <f t="shared" si="36"/>
        <v>0</v>
      </c>
      <c r="AI38" s="125">
        <f t="shared" si="11"/>
        <v>0</v>
      </c>
      <c r="AJ38" s="125">
        <v>0</v>
      </c>
      <c r="AK38" s="126">
        <f t="shared" si="12"/>
        <v>0</v>
      </c>
      <c r="AL38" s="22">
        <f t="shared" si="13"/>
        <v>1087123.860651141</v>
      </c>
      <c r="AM38" s="22">
        <f t="shared" si="13"/>
        <v>2609.4632877058039</v>
      </c>
      <c r="AN38" s="22">
        <f t="shared" si="13"/>
        <v>2605.2202571588432</v>
      </c>
      <c r="AO38" s="23">
        <f t="shared" si="13"/>
        <v>5214.683544864647</v>
      </c>
    </row>
    <row r="39" spans="1:41" x14ac:dyDescent="0.25">
      <c r="A39" s="7">
        <v>18</v>
      </c>
      <c r="B39" s="56">
        <f t="shared" si="14"/>
        <v>357695.31894967624</v>
      </c>
      <c r="C39" s="57">
        <f t="shared" si="15"/>
        <v>887.95077166549845</v>
      </c>
      <c r="D39" s="57">
        <f t="shared" si="16"/>
        <v>327.88737570386985</v>
      </c>
      <c r="E39" s="58">
        <f t="shared" si="2"/>
        <v>1215.8381473693682</v>
      </c>
      <c r="F39" s="56">
        <f t="shared" si="17"/>
        <v>363291.07415890234</v>
      </c>
      <c r="G39" s="57">
        <f t="shared" si="18"/>
        <v>568.19742057160465</v>
      </c>
      <c r="H39" s="57">
        <f t="shared" si="19"/>
        <v>1210.9702471963412</v>
      </c>
      <c r="I39" s="58">
        <f t="shared" si="3"/>
        <v>1779.1676677679459</v>
      </c>
      <c r="J39" s="56">
        <f t="shared" si="20"/>
        <v>0</v>
      </c>
      <c r="K39" s="57">
        <f t="shared" si="21"/>
        <v>0</v>
      </c>
      <c r="L39" s="57">
        <f t="shared" si="22"/>
        <v>0</v>
      </c>
      <c r="M39" s="58">
        <f t="shared" si="4"/>
        <v>0</v>
      </c>
      <c r="N39" s="56">
        <f t="shared" si="23"/>
        <v>0</v>
      </c>
      <c r="O39" s="57">
        <f t="shared" si="24"/>
        <v>0</v>
      </c>
      <c r="P39" s="57">
        <f t="shared" si="25"/>
        <v>0</v>
      </c>
      <c r="Q39" s="58">
        <f t="shared" si="5"/>
        <v>0</v>
      </c>
      <c r="R39" s="84">
        <f t="shared" si="26"/>
        <v>364133.88426194823</v>
      </c>
      <c r="S39" s="85">
        <f t="shared" si="27"/>
        <v>1161.3200301795298</v>
      </c>
      <c r="T39" s="86">
        <f t="shared" si="6"/>
        <v>1062.0571624306824</v>
      </c>
      <c r="U39" s="87">
        <f t="shared" si="28"/>
        <v>2223.3771926102122</v>
      </c>
      <c r="V39" s="84">
        <f t="shared" si="29"/>
        <v>0</v>
      </c>
      <c r="W39" s="85">
        <f t="shared" si="30"/>
        <v>0</v>
      </c>
      <c r="X39" s="86">
        <f t="shared" si="7"/>
        <v>0</v>
      </c>
      <c r="Y39" s="87">
        <f t="shared" si="31"/>
        <v>0</v>
      </c>
      <c r="Z39" s="101">
        <f t="shared" si="32"/>
        <v>0</v>
      </c>
      <c r="AA39" s="85">
        <f t="shared" si="33"/>
        <v>0</v>
      </c>
      <c r="AB39" s="86">
        <f t="shared" si="8"/>
        <v>0</v>
      </c>
      <c r="AC39" s="87">
        <f t="shared" si="34"/>
        <v>0</v>
      </c>
      <c r="AD39" s="132">
        <f t="shared" si="37"/>
        <v>0</v>
      </c>
      <c r="AE39" s="132">
        <f t="shared" si="9"/>
        <v>0</v>
      </c>
      <c r="AF39" s="132">
        <f t="shared" si="35"/>
        <v>0</v>
      </c>
      <c r="AG39" s="133">
        <f t="shared" si="10"/>
        <v>0</v>
      </c>
      <c r="AH39" s="124">
        <f t="shared" si="36"/>
        <v>0</v>
      </c>
      <c r="AI39" s="125">
        <f t="shared" si="11"/>
        <v>0</v>
      </c>
      <c r="AJ39" s="125">
        <v>0</v>
      </c>
      <c r="AK39" s="126">
        <f t="shared" si="12"/>
        <v>0</v>
      </c>
      <c r="AL39" s="22">
        <f t="shared" si="13"/>
        <v>1085120.2773705269</v>
      </c>
      <c r="AM39" s="22">
        <f t="shared" si="13"/>
        <v>2617.4682224166327</v>
      </c>
      <c r="AN39" s="22">
        <f t="shared" si="13"/>
        <v>2600.9147853308932</v>
      </c>
      <c r="AO39" s="23">
        <f t="shared" si="13"/>
        <v>5218.3830077475268</v>
      </c>
    </row>
    <row r="40" spans="1:41" x14ac:dyDescent="0.25">
      <c r="A40" s="7">
        <v>19</v>
      </c>
      <c r="B40" s="56">
        <f t="shared" si="14"/>
        <v>356807.36817801074</v>
      </c>
      <c r="C40" s="57">
        <f t="shared" si="15"/>
        <v>888.7647265395251</v>
      </c>
      <c r="D40" s="57">
        <f t="shared" si="16"/>
        <v>327.0734208298432</v>
      </c>
      <c r="E40" s="58">
        <f t="shared" si="2"/>
        <v>1215.8381473693682</v>
      </c>
      <c r="F40" s="56">
        <f t="shared" si="17"/>
        <v>362722.87673833076</v>
      </c>
      <c r="G40" s="57">
        <f t="shared" si="18"/>
        <v>570.09141197351005</v>
      </c>
      <c r="H40" s="57">
        <f t="shared" si="19"/>
        <v>1209.0762557944358</v>
      </c>
      <c r="I40" s="58">
        <f t="shared" si="3"/>
        <v>1779.1676677679459</v>
      </c>
      <c r="J40" s="56">
        <f t="shared" si="20"/>
        <v>0</v>
      </c>
      <c r="K40" s="57">
        <f t="shared" si="21"/>
        <v>0</v>
      </c>
      <c r="L40" s="57">
        <f t="shared" si="22"/>
        <v>0</v>
      </c>
      <c r="M40" s="58">
        <f t="shared" si="4"/>
        <v>0</v>
      </c>
      <c r="N40" s="56">
        <f t="shared" si="23"/>
        <v>0</v>
      </c>
      <c r="O40" s="57">
        <f t="shared" si="24"/>
        <v>0</v>
      </c>
      <c r="P40" s="57">
        <f t="shared" si="25"/>
        <v>0</v>
      </c>
      <c r="Q40" s="58">
        <f t="shared" si="5"/>
        <v>0</v>
      </c>
      <c r="R40" s="84">
        <f t="shared" si="26"/>
        <v>363577.51850548835</v>
      </c>
      <c r="S40" s="85">
        <f t="shared" si="27"/>
        <v>1166.6483922902214</v>
      </c>
      <c r="T40" s="86">
        <f t="shared" si="6"/>
        <v>1060.434428974341</v>
      </c>
      <c r="U40" s="87">
        <f t="shared" si="28"/>
        <v>2227.0828212645624</v>
      </c>
      <c r="V40" s="84">
        <f t="shared" si="29"/>
        <v>0</v>
      </c>
      <c r="W40" s="85">
        <f t="shared" si="30"/>
        <v>0</v>
      </c>
      <c r="X40" s="86">
        <f t="shared" si="7"/>
        <v>0</v>
      </c>
      <c r="Y40" s="87">
        <f t="shared" si="31"/>
        <v>0</v>
      </c>
      <c r="Z40" s="101">
        <f t="shared" si="32"/>
        <v>0</v>
      </c>
      <c r="AA40" s="85">
        <f t="shared" si="33"/>
        <v>0</v>
      </c>
      <c r="AB40" s="86">
        <f t="shared" si="8"/>
        <v>0</v>
      </c>
      <c r="AC40" s="87">
        <f t="shared" si="34"/>
        <v>0</v>
      </c>
      <c r="AD40" s="132">
        <f t="shared" si="37"/>
        <v>0</v>
      </c>
      <c r="AE40" s="132">
        <f t="shared" si="9"/>
        <v>0</v>
      </c>
      <c r="AF40" s="132">
        <f t="shared" si="35"/>
        <v>0</v>
      </c>
      <c r="AG40" s="133">
        <f t="shared" si="10"/>
        <v>0</v>
      </c>
      <c r="AH40" s="124">
        <f t="shared" si="36"/>
        <v>0</v>
      </c>
      <c r="AI40" s="125">
        <f t="shared" si="11"/>
        <v>0</v>
      </c>
      <c r="AJ40" s="125">
        <v>0</v>
      </c>
      <c r="AK40" s="126">
        <f t="shared" si="12"/>
        <v>0</v>
      </c>
      <c r="AL40" s="22">
        <f t="shared" si="13"/>
        <v>1083107.7634218298</v>
      </c>
      <c r="AM40" s="22">
        <f t="shared" si="13"/>
        <v>2625.5045308032568</v>
      </c>
      <c r="AN40" s="22">
        <f t="shared" si="13"/>
        <v>2596.5841055986202</v>
      </c>
      <c r="AO40" s="23">
        <f t="shared" si="13"/>
        <v>5222.088636401877</v>
      </c>
    </row>
    <row r="41" spans="1:41" x14ac:dyDescent="0.25">
      <c r="A41" s="7">
        <v>20</v>
      </c>
      <c r="B41" s="56">
        <f t="shared" si="14"/>
        <v>355918.60345147119</v>
      </c>
      <c r="C41" s="57">
        <f t="shared" si="15"/>
        <v>889.579427538853</v>
      </c>
      <c r="D41" s="57">
        <f t="shared" si="16"/>
        <v>326.25871983051525</v>
      </c>
      <c r="E41" s="58">
        <f t="shared" si="2"/>
        <v>1215.8381473693682</v>
      </c>
      <c r="F41" s="56">
        <f t="shared" si="17"/>
        <v>362152.78532635723</v>
      </c>
      <c r="G41" s="57">
        <f t="shared" si="18"/>
        <v>571.9917166800883</v>
      </c>
      <c r="H41" s="57">
        <f t="shared" si="19"/>
        <v>1207.1759510878576</v>
      </c>
      <c r="I41" s="58">
        <f t="shared" si="3"/>
        <v>1779.1676677679459</v>
      </c>
      <c r="J41" s="56">
        <f t="shared" si="20"/>
        <v>0</v>
      </c>
      <c r="K41" s="57">
        <f t="shared" si="21"/>
        <v>0</v>
      </c>
      <c r="L41" s="57">
        <f t="shared" si="22"/>
        <v>0</v>
      </c>
      <c r="M41" s="58">
        <f t="shared" si="4"/>
        <v>0</v>
      </c>
      <c r="N41" s="56">
        <f t="shared" si="23"/>
        <v>0</v>
      </c>
      <c r="O41" s="57">
        <f t="shared" si="24"/>
        <v>0</v>
      </c>
      <c r="P41" s="57">
        <f t="shared" si="25"/>
        <v>0</v>
      </c>
      <c r="Q41" s="58">
        <f t="shared" si="5"/>
        <v>0</v>
      </c>
      <c r="R41" s="84">
        <f t="shared" si="26"/>
        <v>363014.88823005348</v>
      </c>
      <c r="S41" s="85">
        <f t="shared" si="27"/>
        <v>1172.0012019623473</v>
      </c>
      <c r="T41" s="86">
        <f t="shared" si="6"/>
        <v>1058.7934240043228</v>
      </c>
      <c r="U41" s="87">
        <f t="shared" si="28"/>
        <v>2230.7946259666701</v>
      </c>
      <c r="V41" s="84">
        <f t="shared" si="29"/>
        <v>0</v>
      </c>
      <c r="W41" s="85">
        <f t="shared" si="30"/>
        <v>0</v>
      </c>
      <c r="X41" s="86">
        <f t="shared" si="7"/>
        <v>0</v>
      </c>
      <c r="Y41" s="87">
        <f t="shared" si="31"/>
        <v>0</v>
      </c>
      <c r="Z41" s="101">
        <f t="shared" si="32"/>
        <v>0</v>
      </c>
      <c r="AA41" s="85">
        <f t="shared" si="33"/>
        <v>0</v>
      </c>
      <c r="AB41" s="86">
        <f t="shared" si="8"/>
        <v>0</v>
      </c>
      <c r="AC41" s="87">
        <f t="shared" si="34"/>
        <v>0</v>
      </c>
      <c r="AD41" s="132">
        <f t="shared" si="37"/>
        <v>0</v>
      </c>
      <c r="AE41" s="132">
        <f t="shared" si="9"/>
        <v>0</v>
      </c>
      <c r="AF41" s="132">
        <f t="shared" si="35"/>
        <v>0</v>
      </c>
      <c r="AG41" s="133">
        <f t="shared" si="10"/>
        <v>0</v>
      </c>
      <c r="AH41" s="124">
        <f t="shared" si="36"/>
        <v>0</v>
      </c>
      <c r="AI41" s="125">
        <f t="shared" si="11"/>
        <v>0</v>
      </c>
      <c r="AJ41" s="125">
        <v>0</v>
      </c>
      <c r="AK41" s="126">
        <f t="shared" si="12"/>
        <v>0</v>
      </c>
      <c r="AL41" s="22">
        <f t="shared" si="13"/>
        <v>1081086.277007882</v>
      </c>
      <c r="AM41" s="22">
        <f t="shared" si="13"/>
        <v>2633.5723461812886</v>
      </c>
      <c r="AN41" s="22">
        <f t="shared" si="13"/>
        <v>2592.2280949226956</v>
      </c>
      <c r="AO41" s="23">
        <f t="shared" si="13"/>
        <v>5225.8004411039838</v>
      </c>
    </row>
    <row r="42" spans="1:41" x14ac:dyDescent="0.25">
      <c r="A42" s="7">
        <v>21</v>
      </c>
      <c r="B42" s="56">
        <f t="shared" si="14"/>
        <v>355029.02402393235</v>
      </c>
      <c r="C42" s="57">
        <f t="shared" si="15"/>
        <v>890.39487534743034</v>
      </c>
      <c r="D42" s="57">
        <f t="shared" si="16"/>
        <v>325.44327202193796</v>
      </c>
      <c r="E42" s="58">
        <f t="shared" si="2"/>
        <v>1215.8381473693682</v>
      </c>
      <c r="F42" s="56">
        <f t="shared" si="17"/>
        <v>361580.79360967712</v>
      </c>
      <c r="G42" s="57">
        <f t="shared" si="18"/>
        <v>573.89835573568871</v>
      </c>
      <c r="H42" s="57">
        <f t="shared" si="19"/>
        <v>1205.2693120322572</v>
      </c>
      <c r="I42" s="58">
        <f t="shared" si="3"/>
        <v>1779.1676677679459</v>
      </c>
      <c r="J42" s="56">
        <f t="shared" si="20"/>
        <v>0</v>
      </c>
      <c r="K42" s="57">
        <f t="shared" si="21"/>
        <v>0</v>
      </c>
      <c r="L42" s="57">
        <f t="shared" si="22"/>
        <v>0</v>
      </c>
      <c r="M42" s="58">
        <f t="shared" si="4"/>
        <v>0</v>
      </c>
      <c r="N42" s="56">
        <f t="shared" si="23"/>
        <v>0</v>
      </c>
      <c r="O42" s="57">
        <f t="shared" si="24"/>
        <v>0</v>
      </c>
      <c r="P42" s="57">
        <f t="shared" si="25"/>
        <v>0</v>
      </c>
      <c r="Q42" s="58">
        <f t="shared" si="5"/>
        <v>0</v>
      </c>
      <c r="R42" s="84">
        <f t="shared" si="26"/>
        <v>362445.9585064713</v>
      </c>
      <c r="S42" s="85">
        <f t="shared" si="27"/>
        <v>1177.3785713660732</v>
      </c>
      <c r="T42" s="86">
        <f t="shared" si="6"/>
        <v>1057.1340456438747</v>
      </c>
      <c r="U42" s="87">
        <f t="shared" si="28"/>
        <v>2234.5126170099479</v>
      </c>
      <c r="V42" s="84">
        <f t="shared" si="29"/>
        <v>0</v>
      </c>
      <c r="W42" s="85">
        <f t="shared" si="30"/>
        <v>0</v>
      </c>
      <c r="X42" s="86">
        <f t="shared" si="7"/>
        <v>0</v>
      </c>
      <c r="Y42" s="87">
        <f t="shared" si="31"/>
        <v>0</v>
      </c>
      <c r="Z42" s="101">
        <f t="shared" si="32"/>
        <v>0</v>
      </c>
      <c r="AA42" s="85">
        <f t="shared" si="33"/>
        <v>0</v>
      </c>
      <c r="AB42" s="86">
        <f t="shared" si="8"/>
        <v>0</v>
      </c>
      <c r="AC42" s="87">
        <f t="shared" si="34"/>
        <v>0</v>
      </c>
      <c r="AD42" s="132">
        <f t="shared" si="37"/>
        <v>0</v>
      </c>
      <c r="AE42" s="132">
        <f t="shared" si="9"/>
        <v>0</v>
      </c>
      <c r="AF42" s="132">
        <f t="shared" si="35"/>
        <v>0</v>
      </c>
      <c r="AG42" s="133">
        <f t="shared" si="10"/>
        <v>0</v>
      </c>
      <c r="AH42" s="124">
        <f t="shared" si="36"/>
        <v>0</v>
      </c>
      <c r="AI42" s="125">
        <f t="shared" si="11"/>
        <v>0</v>
      </c>
      <c r="AJ42" s="125">
        <v>0</v>
      </c>
      <c r="AK42" s="126">
        <f t="shared" si="12"/>
        <v>0</v>
      </c>
      <c r="AL42" s="22">
        <f t="shared" si="13"/>
        <v>1079055.7761400808</v>
      </c>
      <c r="AM42" s="22">
        <f t="shared" si="13"/>
        <v>2641.671802449192</v>
      </c>
      <c r="AN42" s="22">
        <f t="shared" si="13"/>
        <v>2587.8466296980696</v>
      </c>
      <c r="AO42" s="23">
        <f t="shared" si="13"/>
        <v>5229.5184321472625</v>
      </c>
    </row>
    <row r="43" spans="1:41" x14ac:dyDescent="0.25">
      <c r="A43" s="7">
        <v>22</v>
      </c>
      <c r="B43" s="56">
        <f t="shared" si="14"/>
        <v>354138.62914858491</v>
      </c>
      <c r="C43" s="57">
        <f t="shared" si="15"/>
        <v>891.2110706498321</v>
      </c>
      <c r="D43" s="57">
        <f t="shared" si="16"/>
        <v>324.62707671953615</v>
      </c>
      <c r="E43" s="58">
        <f t="shared" si="2"/>
        <v>1215.8381473693682</v>
      </c>
      <c r="F43" s="56">
        <f t="shared" si="17"/>
        <v>361006.89525394142</v>
      </c>
      <c r="G43" s="57">
        <f t="shared" si="18"/>
        <v>575.81135025480785</v>
      </c>
      <c r="H43" s="57">
        <f t="shared" si="19"/>
        <v>1203.356317513138</v>
      </c>
      <c r="I43" s="58">
        <f t="shared" si="3"/>
        <v>1779.1676677679459</v>
      </c>
      <c r="J43" s="56">
        <f t="shared" si="20"/>
        <v>0</v>
      </c>
      <c r="K43" s="57">
        <f t="shared" si="21"/>
        <v>0</v>
      </c>
      <c r="L43" s="57">
        <f t="shared" si="22"/>
        <v>0</v>
      </c>
      <c r="M43" s="58">
        <f t="shared" si="4"/>
        <v>0</v>
      </c>
      <c r="N43" s="56">
        <f t="shared" si="23"/>
        <v>0</v>
      </c>
      <c r="O43" s="57">
        <f t="shared" si="24"/>
        <v>0</v>
      </c>
      <c r="P43" s="57">
        <f t="shared" si="25"/>
        <v>0</v>
      </c>
      <c r="Q43" s="58">
        <f t="shared" si="5"/>
        <v>0</v>
      </c>
      <c r="R43" s="84">
        <f t="shared" si="26"/>
        <v>361870.69423499709</v>
      </c>
      <c r="S43" s="85">
        <f t="shared" si="27"/>
        <v>1182.7806131862228</v>
      </c>
      <c r="T43" s="86">
        <f t="shared" si="6"/>
        <v>1055.4561915187417</v>
      </c>
      <c r="U43" s="87">
        <f t="shared" si="28"/>
        <v>2238.2368047049645</v>
      </c>
      <c r="V43" s="84">
        <f t="shared" si="29"/>
        <v>0</v>
      </c>
      <c r="W43" s="85">
        <f t="shared" si="30"/>
        <v>0</v>
      </c>
      <c r="X43" s="86">
        <f t="shared" si="7"/>
        <v>0</v>
      </c>
      <c r="Y43" s="87">
        <f t="shared" si="31"/>
        <v>0</v>
      </c>
      <c r="Z43" s="101">
        <f t="shared" si="32"/>
        <v>0</v>
      </c>
      <c r="AA43" s="85">
        <f t="shared" si="33"/>
        <v>0</v>
      </c>
      <c r="AB43" s="86">
        <f t="shared" si="8"/>
        <v>0</v>
      </c>
      <c r="AC43" s="87">
        <f t="shared" si="34"/>
        <v>0</v>
      </c>
      <c r="AD43" s="132">
        <f t="shared" si="37"/>
        <v>0</v>
      </c>
      <c r="AE43" s="132">
        <f t="shared" si="9"/>
        <v>0</v>
      </c>
      <c r="AF43" s="132">
        <f t="shared" si="35"/>
        <v>0</v>
      </c>
      <c r="AG43" s="133">
        <f t="shared" si="10"/>
        <v>0</v>
      </c>
      <c r="AH43" s="124">
        <f t="shared" si="36"/>
        <v>0</v>
      </c>
      <c r="AI43" s="125">
        <f t="shared" si="11"/>
        <v>0</v>
      </c>
      <c r="AJ43" s="125">
        <v>0</v>
      </c>
      <c r="AK43" s="126">
        <f t="shared" si="12"/>
        <v>0</v>
      </c>
      <c r="AL43" s="22">
        <f t="shared" si="13"/>
        <v>1077016.2186375235</v>
      </c>
      <c r="AM43" s="22">
        <f t="shared" si="13"/>
        <v>2649.8030340908626</v>
      </c>
      <c r="AN43" s="22">
        <f t="shared" si="13"/>
        <v>2583.4395857514155</v>
      </c>
      <c r="AO43" s="23">
        <f t="shared" si="13"/>
        <v>5233.2426198422781</v>
      </c>
    </row>
    <row r="44" spans="1:41" x14ac:dyDescent="0.25">
      <c r="A44" s="7">
        <v>23</v>
      </c>
      <c r="B44" s="56">
        <f t="shared" si="14"/>
        <v>353247.41807793506</v>
      </c>
      <c r="C44" s="57">
        <f t="shared" si="15"/>
        <v>892.0280141312611</v>
      </c>
      <c r="D44" s="57">
        <f t="shared" si="16"/>
        <v>323.81013323810714</v>
      </c>
      <c r="E44" s="58">
        <f t="shared" si="2"/>
        <v>1215.8381473693682</v>
      </c>
      <c r="F44" s="56">
        <f t="shared" si="17"/>
        <v>360431.08390368661</v>
      </c>
      <c r="G44" s="57">
        <f t="shared" si="18"/>
        <v>577.73072142232377</v>
      </c>
      <c r="H44" s="57">
        <f t="shared" si="19"/>
        <v>1201.4369463456221</v>
      </c>
      <c r="I44" s="58">
        <f t="shared" si="3"/>
        <v>1779.1676677679459</v>
      </c>
      <c r="J44" s="56">
        <f t="shared" si="20"/>
        <v>0</v>
      </c>
      <c r="K44" s="57">
        <f t="shared" si="21"/>
        <v>0</v>
      </c>
      <c r="L44" s="57">
        <f t="shared" si="22"/>
        <v>0</v>
      </c>
      <c r="M44" s="58">
        <f t="shared" si="4"/>
        <v>0</v>
      </c>
      <c r="N44" s="56">
        <f t="shared" si="23"/>
        <v>0</v>
      </c>
      <c r="O44" s="57">
        <f t="shared" si="24"/>
        <v>0</v>
      </c>
      <c r="P44" s="57">
        <f t="shared" si="25"/>
        <v>0</v>
      </c>
      <c r="Q44" s="58">
        <f t="shared" si="5"/>
        <v>0</v>
      </c>
      <c r="R44" s="84">
        <f t="shared" si="26"/>
        <v>361289.0601445139</v>
      </c>
      <c r="S44" s="85">
        <f t="shared" si="27"/>
        <v>1188.2074406246404</v>
      </c>
      <c r="T44" s="86">
        <f t="shared" si="6"/>
        <v>1053.7597587548323</v>
      </c>
      <c r="U44" s="87">
        <f t="shared" si="28"/>
        <v>2241.9671993794727</v>
      </c>
      <c r="V44" s="84">
        <f t="shared" si="29"/>
        <v>0</v>
      </c>
      <c r="W44" s="85">
        <f t="shared" si="30"/>
        <v>0</v>
      </c>
      <c r="X44" s="86">
        <f t="shared" si="7"/>
        <v>0</v>
      </c>
      <c r="Y44" s="87">
        <f t="shared" si="31"/>
        <v>0</v>
      </c>
      <c r="Z44" s="101">
        <f t="shared" si="32"/>
        <v>0</v>
      </c>
      <c r="AA44" s="85">
        <f t="shared" si="33"/>
        <v>0</v>
      </c>
      <c r="AB44" s="86">
        <f t="shared" si="8"/>
        <v>0</v>
      </c>
      <c r="AC44" s="87">
        <f t="shared" si="34"/>
        <v>0</v>
      </c>
      <c r="AD44" s="132">
        <f t="shared" si="37"/>
        <v>0</v>
      </c>
      <c r="AE44" s="132">
        <f t="shared" si="9"/>
        <v>0</v>
      </c>
      <c r="AF44" s="132">
        <f t="shared" si="35"/>
        <v>0</v>
      </c>
      <c r="AG44" s="133">
        <f t="shared" si="10"/>
        <v>0</v>
      </c>
      <c r="AH44" s="124">
        <f t="shared" si="36"/>
        <v>0</v>
      </c>
      <c r="AI44" s="125">
        <f t="shared" si="11"/>
        <v>0</v>
      </c>
      <c r="AJ44" s="125">
        <v>0</v>
      </c>
      <c r="AK44" s="126">
        <f t="shared" si="12"/>
        <v>0</v>
      </c>
      <c r="AL44" s="22">
        <f t="shared" si="13"/>
        <v>1074967.5621261355</v>
      </c>
      <c r="AM44" s="22">
        <f t="shared" si="13"/>
        <v>2657.9661761782254</v>
      </c>
      <c r="AN44" s="22">
        <f t="shared" si="13"/>
        <v>2579.0068383385615</v>
      </c>
      <c r="AO44" s="23">
        <f t="shared" si="13"/>
        <v>5236.9730145167869</v>
      </c>
    </row>
    <row r="45" spans="1:41" x14ac:dyDescent="0.25">
      <c r="A45" s="7">
        <v>24</v>
      </c>
      <c r="B45" s="56">
        <f t="shared" si="14"/>
        <v>352355.39006380382</v>
      </c>
      <c r="C45" s="57">
        <f t="shared" si="15"/>
        <v>892.84570647754811</v>
      </c>
      <c r="D45" s="57">
        <f t="shared" si="16"/>
        <v>322.99244089182014</v>
      </c>
      <c r="E45" s="58">
        <f t="shared" si="2"/>
        <v>1215.8381473693682</v>
      </c>
      <c r="F45" s="56">
        <f t="shared" si="17"/>
        <v>359853.35318226431</v>
      </c>
      <c r="G45" s="57">
        <f t="shared" si="18"/>
        <v>579.65649049373133</v>
      </c>
      <c r="H45" s="57">
        <f t="shared" si="19"/>
        <v>1199.5111772742146</v>
      </c>
      <c r="I45" s="58">
        <f t="shared" si="3"/>
        <v>1779.1676677679459</v>
      </c>
      <c r="J45" s="56">
        <f t="shared" si="20"/>
        <v>0</v>
      </c>
      <c r="K45" s="57">
        <f t="shared" si="21"/>
        <v>0</v>
      </c>
      <c r="L45" s="57">
        <f t="shared" si="22"/>
        <v>0</v>
      </c>
      <c r="M45" s="58">
        <f t="shared" si="4"/>
        <v>0</v>
      </c>
      <c r="N45" s="56">
        <f t="shared" si="23"/>
        <v>0</v>
      </c>
      <c r="O45" s="57">
        <f t="shared" si="24"/>
        <v>0</v>
      </c>
      <c r="P45" s="57">
        <f t="shared" si="25"/>
        <v>0</v>
      </c>
      <c r="Q45" s="58">
        <f t="shared" si="5"/>
        <v>0</v>
      </c>
      <c r="R45" s="84">
        <f t="shared" si="26"/>
        <v>360701.0207917291</v>
      </c>
      <c r="S45" s="85">
        <f t="shared" si="27"/>
        <v>1193.6591674025622</v>
      </c>
      <c r="T45" s="86">
        <f t="shared" si="6"/>
        <v>1052.0446439758766</v>
      </c>
      <c r="U45" s="87">
        <f t="shared" si="28"/>
        <v>2245.7038113784388</v>
      </c>
      <c r="V45" s="84">
        <f t="shared" si="29"/>
        <v>0</v>
      </c>
      <c r="W45" s="85">
        <f t="shared" si="30"/>
        <v>0</v>
      </c>
      <c r="X45" s="86">
        <f t="shared" si="7"/>
        <v>0</v>
      </c>
      <c r="Y45" s="87">
        <f t="shared" si="31"/>
        <v>0</v>
      </c>
      <c r="Z45" s="101">
        <f t="shared" si="32"/>
        <v>0</v>
      </c>
      <c r="AA45" s="85">
        <f t="shared" si="33"/>
        <v>0</v>
      </c>
      <c r="AB45" s="86">
        <f t="shared" si="8"/>
        <v>0</v>
      </c>
      <c r="AC45" s="87">
        <f t="shared" si="34"/>
        <v>0</v>
      </c>
      <c r="AD45" s="132">
        <f t="shared" si="37"/>
        <v>0</v>
      </c>
      <c r="AE45" s="132">
        <f t="shared" si="9"/>
        <v>0</v>
      </c>
      <c r="AF45" s="132">
        <f t="shared" si="35"/>
        <v>0</v>
      </c>
      <c r="AG45" s="133">
        <f t="shared" si="10"/>
        <v>0</v>
      </c>
      <c r="AH45" s="124">
        <f t="shared" si="36"/>
        <v>0</v>
      </c>
      <c r="AI45" s="125">
        <f t="shared" si="11"/>
        <v>0</v>
      </c>
      <c r="AJ45" s="125">
        <v>0</v>
      </c>
      <c r="AK45" s="126">
        <f t="shared" si="12"/>
        <v>0</v>
      </c>
      <c r="AL45" s="22">
        <f t="shared" si="13"/>
        <v>1072909.7640377972</v>
      </c>
      <c r="AM45" s="22">
        <f t="shared" si="13"/>
        <v>2666.1613643738415</v>
      </c>
      <c r="AN45" s="22">
        <f t="shared" si="13"/>
        <v>2574.5482621419114</v>
      </c>
      <c r="AO45" s="23">
        <f t="shared" si="13"/>
        <v>5240.7096265157525</v>
      </c>
    </row>
    <row r="46" spans="1:41" x14ac:dyDescent="0.25">
      <c r="A46" s="7">
        <v>25</v>
      </c>
      <c r="B46" s="56">
        <f t="shared" si="14"/>
        <v>351462.54435732629</v>
      </c>
      <c r="C46" s="57">
        <f t="shared" si="15"/>
        <v>893.66414837515254</v>
      </c>
      <c r="D46" s="57">
        <f t="shared" si="16"/>
        <v>322.17399899421576</v>
      </c>
      <c r="E46" s="58">
        <f t="shared" si="2"/>
        <v>1215.8381473693682</v>
      </c>
      <c r="F46" s="56">
        <f t="shared" si="17"/>
        <v>359273.69669177057</v>
      </c>
      <c r="G46" s="57">
        <f t="shared" si="18"/>
        <v>581.58867879537729</v>
      </c>
      <c r="H46" s="57">
        <f t="shared" si="19"/>
        <v>1197.5789889725686</v>
      </c>
      <c r="I46" s="58">
        <f t="shared" si="3"/>
        <v>1779.1676677679459</v>
      </c>
      <c r="J46" s="56">
        <f t="shared" si="20"/>
        <v>0</v>
      </c>
      <c r="K46" s="57">
        <f t="shared" si="21"/>
        <v>0</v>
      </c>
      <c r="L46" s="57">
        <f t="shared" si="22"/>
        <v>0</v>
      </c>
      <c r="M46" s="58">
        <f t="shared" si="4"/>
        <v>0</v>
      </c>
      <c r="N46" s="56">
        <f t="shared" si="23"/>
        <v>0</v>
      </c>
      <c r="O46" s="57">
        <f t="shared" si="24"/>
        <v>0</v>
      </c>
      <c r="P46" s="57">
        <f t="shared" si="25"/>
        <v>0</v>
      </c>
      <c r="Q46" s="58">
        <f t="shared" si="5"/>
        <v>0</v>
      </c>
      <c r="R46" s="84">
        <f t="shared" si="26"/>
        <v>360106.54056036711</v>
      </c>
      <c r="S46" s="85">
        <f t="shared" si="27"/>
        <v>1199.1359077629988</v>
      </c>
      <c r="T46" s="86">
        <f t="shared" si="6"/>
        <v>1050.3107433010707</v>
      </c>
      <c r="U46" s="87">
        <f t="shared" si="28"/>
        <v>2249.4466510640696</v>
      </c>
      <c r="V46" s="84">
        <f t="shared" si="29"/>
        <v>0</v>
      </c>
      <c r="W46" s="85">
        <f t="shared" si="30"/>
        <v>0</v>
      </c>
      <c r="X46" s="86">
        <f t="shared" si="7"/>
        <v>0</v>
      </c>
      <c r="Y46" s="87">
        <f t="shared" si="31"/>
        <v>0</v>
      </c>
      <c r="Z46" s="101">
        <f t="shared" si="32"/>
        <v>0</v>
      </c>
      <c r="AA46" s="85">
        <f t="shared" si="33"/>
        <v>0</v>
      </c>
      <c r="AB46" s="86">
        <f t="shared" si="8"/>
        <v>0</v>
      </c>
      <c r="AC46" s="87">
        <f t="shared" si="34"/>
        <v>0</v>
      </c>
      <c r="AD46" s="132">
        <f t="shared" si="37"/>
        <v>0</v>
      </c>
      <c r="AE46" s="132">
        <f t="shared" si="9"/>
        <v>0</v>
      </c>
      <c r="AF46" s="132">
        <f t="shared" si="35"/>
        <v>0</v>
      </c>
      <c r="AG46" s="133">
        <f t="shared" si="10"/>
        <v>0</v>
      </c>
      <c r="AH46" s="124">
        <f t="shared" si="36"/>
        <v>0</v>
      </c>
      <c r="AI46" s="125">
        <f t="shared" si="11"/>
        <v>0</v>
      </c>
      <c r="AJ46" s="125">
        <v>0</v>
      </c>
      <c r="AK46" s="126">
        <f t="shared" si="12"/>
        <v>0</v>
      </c>
      <c r="AL46" s="22">
        <f t="shared" si="13"/>
        <v>1070842.781609464</v>
      </c>
      <c r="AM46" s="22">
        <f t="shared" si="13"/>
        <v>2674.3887349335287</v>
      </c>
      <c r="AN46" s="22">
        <f t="shared" si="13"/>
        <v>2570.063731267855</v>
      </c>
      <c r="AO46" s="23">
        <f t="shared" si="13"/>
        <v>5244.4524662013837</v>
      </c>
    </row>
    <row r="47" spans="1:41" x14ac:dyDescent="0.25">
      <c r="A47" s="7">
        <v>26</v>
      </c>
      <c r="B47" s="56">
        <f t="shared" si="14"/>
        <v>350568.88020895113</v>
      </c>
      <c r="C47" s="57">
        <f t="shared" si="15"/>
        <v>894.48334051116308</v>
      </c>
      <c r="D47" s="57">
        <f t="shared" si="16"/>
        <v>321.35480685820522</v>
      </c>
      <c r="E47" s="58">
        <f t="shared" si="2"/>
        <v>1215.8381473693682</v>
      </c>
      <c r="F47" s="56">
        <f t="shared" si="17"/>
        <v>358692.10801297519</v>
      </c>
      <c r="G47" s="57">
        <f t="shared" si="18"/>
        <v>583.52730772469522</v>
      </c>
      <c r="H47" s="57">
        <f t="shared" si="19"/>
        <v>1195.6403600432507</v>
      </c>
      <c r="I47" s="58">
        <f t="shared" si="3"/>
        <v>1779.1676677679459</v>
      </c>
      <c r="J47" s="56">
        <f t="shared" si="20"/>
        <v>0</v>
      </c>
      <c r="K47" s="57">
        <f t="shared" si="21"/>
        <v>0</v>
      </c>
      <c r="L47" s="57">
        <f t="shared" si="22"/>
        <v>0</v>
      </c>
      <c r="M47" s="58">
        <f t="shared" si="4"/>
        <v>0</v>
      </c>
      <c r="N47" s="56">
        <f t="shared" si="23"/>
        <v>0</v>
      </c>
      <c r="O47" s="57">
        <f t="shared" si="24"/>
        <v>0</v>
      </c>
      <c r="P47" s="57">
        <f t="shared" si="25"/>
        <v>0</v>
      </c>
      <c r="Q47" s="58">
        <f t="shared" si="5"/>
        <v>0</v>
      </c>
      <c r="R47" s="84">
        <f t="shared" si="26"/>
        <v>359505.5836603585</v>
      </c>
      <c r="S47" s="85">
        <f t="shared" si="27"/>
        <v>1204.637776473131</v>
      </c>
      <c r="T47" s="86">
        <f t="shared" si="6"/>
        <v>1048.5579523427123</v>
      </c>
      <c r="U47" s="87">
        <f t="shared" si="28"/>
        <v>2253.1957288158433</v>
      </c>
      <c r="V47" s="84">
        <f t="shared" si="29"/>
        <v>0</v>
      </c>
      <c r="W47" s="85">
        <f t="shared" si="30"/>
        <v>0</v>
      </c>
      <c r="X47" s="86">
        <f t="shared" si="7"/>
        <v>0</v>
      </c>
      <c r="Y47" s="87">
        <f t="shared" si="31"/>
        <v>0</v>
      </c>
      <c r="Z47" s="101">
        <f t="shared" si="32"/>
        <v>0</v>
      </c>
      <c r="AA47" s="85">
        <f t="shared" si="33"/>
        <v>0</v>
      </c>
      <c r="AB47" s="86">
        <f t="shared" si="8"/>
        <v>0</v>
      </c>
      <c r="AC47" s="87">
        <f t="shared" si="34"/>
        <v>0</v>
      </c>
      <c r="AD47" s="132">
        <f t="shared" si="37"/>
        <v>0</v>
      </c>
      <c r="AE47" s="132">
        <f t="shared" si="9"/>
        <v>0</v>
      </c>
      <c r="AF47" s="132">
        <f t="shared" si="35"/>
        <v>0</v>
      </c>
      <c r="AG47" s="133">
        <f t="shared" si="10"/>
        <v>0</v>
      </c>
      <c r="AH47" s="124">
        <f t="shared" si="36"/>
        <v>0</v>
      </c>
      <c r="AI47" s="125">
        <f t="shared" si="11"/>
        <v>0</v>
      </c>
      <c r="AJ47" s="125">
        <v>0</v>
      </c>
      <c r="AK47" s="126">
        <f t="shared" si="12"/>
        <v>0</v>
      </c>
      <c r="AL47" s="22">
        <f t="shared" si="13"/>
        <v>1068766.5718822849</v>
      </c>
      <c r="AM47" s="22">
        <f t="shared" si="13"/>
        <v>2682.6484247089893</v>
      </c>
      <c r="AN47" s="22">
        <f t="shared" si="13"/>
        <v>2565.5531192441681</v>
      </c>
      <c r="AO47" s="23">
        <f t="shared" si="13"/>
        <v>5248.2015439531569</v>
      </c>
    </row>
    <row r="48" spans="1:41" x14ac:dyDescent="0.25">
      <c r="A48" s="7">
        <v>27</v>
      </c>
      <c r="B48" s="56">
        <f t="shared" si="14"/>
        <v>349674.39686843997</v>
      </c>
      <c r="C48" s="57">
        <f t="shared" si="15"/>
        <v>895.30328357329836</v>
      </c>
      <c r="D48" s="57">
        <f t="shared" si="16"/>
        <v>320.53486379606994</v>
      </c>
      <c r="E48" s="58">
        <f t="shared" si="2"/>
        <v>1215.8381473693682</v>
      </c>
      <c r="F48" s="56">
        <f t="shared" si="17"/>
        <v>358108.5807052505</v>
      </c>
      <c r="G48" s="57">
        <f t="shared" si="18"/>
        <v>585.4723987504442</v>
      </c>
      <c r="H48" s="57">
        <f t="shared" si="19"/>
        <v>1193.6952690175017</v>
      </c>
      <c r="I48" s="58">
        <f t="shared" si="3"/>
        <v>1779.1676677679459</v>
      </c>
      <c r="J48" s="56">
        <f t="shared" si="20"/>
        <v>0</v>
      </c>
      <c r="K48" s="57">
        <f t="shared" si="21"/>
        <v>0</v>
      </c>
      <c r="L48" s="57">
        <f t="shared" si="22"/>
        <v>0</v>
      </c>
      <c r="M48" s="58">
        <f t="shared" si="4"/>
        <v>0</v>
      </c>
      <c r="N48" s="56">
        <f t="shared" si="23"/>
        <v>0</v>
      </c>
      <c r="O48" s="57">
        <f t="shared" si="24"/>
        <v>0</v>
      </c>
      <c r="P48" s="57">
        <f t="shared" si="25"/>
        <v>0</v>
      </c>
      <c r="Q48" s="58">
        <f t="shared" si="5"/>
        <v>0</v>
      </c>
      <c r="R48" s="84">
        <f t="shared" si="26"/>
        <v>358898.11412702518</v>
      </c>
      <c r="S48" s="85">
        <f t="shared" si="27"/>
        <v>1210.1648888267127</v>
      </c>
      <c r="T48" s="86">
        <f t="shared" si="6"/>
        <v>1046.7861662038235</v>
      </c>
      <c r="U48" s="87">
        <f t="shared" si="28"/>
        <v>2256.9510550305363</v>
      </c>
      <c r="V48" s="84">
        <f t="shared" si="29"/>
        <v>0</v>
      </c>
      <c r="W48" s="85">
        <f t="shared" si="30"/>
        <v>0</v>
      </c>
      <c r="X48" s="86">
        <f t="shared" si="7"/>
        <v>0</v>
      </c>
      <c r="Y48" s="87">
        <f t="shared" si="31"/>
        <v>0</v>
      </c>
      <c r="Z48" s="101">
        <f t="shared" si="32"/>
        <v>0</v>
      </c>
      <c r="AA48" s="85">
        <f t="shared" si="33"/>
        <v>0</v>
      </c>
      <c r="AB48" s="86">
        <f t="shared" si="8"/>
        <v>0</v>
      </c>
      <c r="AC48" s="87">
        <f t="shared" si="34"/>
        <v>0</v>
      </c>
      <c r="AD48" s="132">
        <f t="shared" si="37"/>
        <v>0</v>
      </c>
      <c r="AE48" s="132">
        <f t="shared" si="9"/>
        <v>0</v>
      </c>
      <c r="AF48" s="132">
        <f t="shared" si="35"/>
        <v>0</v>
      </c>
      <c r="AG48" s="133">
        <f t="shared" si="10"/>
        <v>0</v>
      </c>
      <c r="AH48" s="124">
        <f t="shared" si="36"/>
        <v>0</v>
      </c>
      <c r="AI48" s="125">
        <f t="shared" si="11"/>
        <v>0</v>
      </c>
      <c r="AJ48" s="125">
        <v>0</v>
      </c>
      <c r="AK48" s="126">
        <f t="shared" si="12"/>
        <v>0</v>
      </c>
      <c r="AL48" s="22">
        <f t="shared" si="13"/>
        <v>1066681.0917007157</v>
      </c>
      <c r="AM48" s="22">
        <f t="shared" si="13"/>
        <v>2690.9405711504551</v>
      </c>
      <c r="AN48" s="22">
        <f t="shared" si="13"/>
        <v>2561.0162990173949</v>
      </c>
      <c r="AO48" s="23">
        <f t="shared" si="13"/>
        <v>5251.9568701678509</v>
      </c>
    </row>
    <row r="49" spans="1:41" x14ac:dyDescent="0.25">
      <c r="A49" s="7">
        <v>28</v>
      </c>
      <c r="B49" s="56">
        <f t="shared" si="14"/>
        <v>348779.09358486667</v>
      </c>
      <c r="C49" s="57">
        <f t="shared" si="15"/>
        <v>896.12397824990717</v>
      </c>
      <c r="D49" s="57">
        <f t="shared" si="16"/>
        <v>319.71416911946113</v>
      </c>
      <c r="E49" s="58">
        <f t="shared" si="2"/>
        <v>1215.8381473693682</v>
      </c>
      <c r="F49" s="56">
        <f t="shared" si="17"/>
        <v>357523.10830650007</v>
      </c>
      <c r="G49" s="57">
        <f t="shared" si="18"/>
        <v>587.42397341294554</v>
      </c>
      <c r="H49" s="57">
        <f t="shared" si="19"/>
        <v>1191.7436943550003</v>
      </c>
      <c r="I49" s="58">
        <f t="shared" si="3"/>
        <v>1779.1676677679459</v>
      </c>
      <c r="J49" s="56">
        <f t="shared" si="20"/>
        <v>0</v>
      </c>
      <c r="K49" s="57">
        <f t="shared" si="21"/>
        <v>0</v>
      </c>
      <c r="L49" s="57">
        <f t="shared" si="22"/>
        <v>0</v>
      </c>
      <c r="M49" s="58">
        <f t="shared" si="4"/>
        <v>0</v>
      </c>
      <c r="N49" s="56">
        <f t="shared" si="23"/>
        <v>0</v>
      </c>
      <c r="O49" s="57">
        <f t="shared" si="24"/>
        <v>0</v>
      </c>
      <c r="P49" s="57">
        <f t="shared" si="25"/>
        <v>0</v>
      </c>
      <c r="Q49" s="58">
        <f t="shared" si="5"/>
        <v>0</v>
      </c>
      <c r="R49" s="84">
        <f t="shared" si="26"/>
        <v>358284.09582026216</v>
      </c>
      <c r="S49" s="85">
        <f t="shared" si="27"/>
        <v>1215.7173606464894</v>
      </c>
      <c r="T49" s="86">
        <f t="shared" si="6"/>
        <v>1044.9952794757646</v>
      </c>
      <c r="U49" s="87">
        <f t="shared" si="28"/>
        <v>2260.712640122254</v>
      </c>
      <c r="V49" s="84">
        <f t="shared" si="29"/>
        <v>0</v>
      </c>
      <c r="W49" s="85">
        <f t="shared" si="30"/>
        <v>0</v>
      </c>
      <c r="X49" s="86">
        <f t="shared" si="7"/>
        <v>0</v>
      </c>
      <c r="Y49" s="87">
        <f t="shared" si="31"/>
        <v>0</v>
      </c>
      <c r="Z49" s="101">
        <f t="shared" si="32"/>
        <v>0</v>
      </c>
      <c r="AA49" s="85">
        <f t="shared" si="33"/>
        <v>0</v>
      </c>
      <c r="AB49" s="86">
        <f t="shared" si="8"/>
        <v>0</v>
      </c>
      <c r="AC49" s="87">
        <f t="shared" si="34"/>
        <v>0</v>
      </c>
      <c r="AD49" s="132">
        <f t="shared" si="37"/>
        <v>0</v>
      </c>
      <c r="AE49" s="132">
        <f t="shared" si="9"/>
        <v>0</v>
      </c>
      <c r="AF49" s="132">
        <f t="shared" si="35"/>
        <v>0</v>
      </c>
      <c r="AG49" s="133">
        <f t="shared" si="10"/>
        <v>0</v>
      </c>
      <c r="AH49" s="124">
        <f t="shared" si="36"/>
        <v>0</v>
      </c>
      <c r="AI49" s="125">
        <f t="shared" si="11"/>
        <v>0</v>
      </c>
      <c r="AJ49" s="125">
        <v>0</v>
      </c>
      <c r="AK49" s="126">
        <f t="shared" si="12"/>
        <v>0</v>
      </c>
      <c r="AL49" s="22">
        <f t="shared" si="13"/>
        <v>1064586.297711629</v>
      </c>
      <c r="AM49" s="22">
        <f t="shared" si="13"/>
        <v>2699.2653123093423</v>
      </c>
      <c r="AN49" s="22">
        <f t="shared" si="13"/>
        <v>2556.4531429502258</v>
      </c>
      <c r="AO49" s="23">
        <f t="shared" si="13"/>
        <v>5255.7184552595681</v>
      </c>
    </row>
    <row r="50" spans="1:41" x14ac:dyDescent="0.25">
      <c r="A50" s="7">
        <v>29</v>
      </c>
      <c r="B50" s="56">
        <f t="shared" si="14"/>
        <v>347882.96960661677</v>
      </c>
      <c r="C50" s="57">
        <f t="shared" si="15"/>
        <v>896.94542522996949</v>
      </c>
      <c r="D50" s="57">
        <f t="shared" si="16"/>
        <v>318.8927221393987</v>
      </c>
      <c r="E50" s="58">
        <f t="shared" si="2"/>
        <v>1215.8381473693682</v>
      </c>
      <c r="F50" s="56">
        <f t="shared" si="17"/>
        <v>356935.68433308712</v>
      </c>
      <c r="G50" s="57">
        <f t="shared" si="18"/>
        <v>589.38205332432199</v>
      </c>
      <c r="H50" s="57">
        <f t="shared" si="19"/>
        <v>1189.7856144436239</v>
      </c>
      <c r="I50" s="58">
        <f t="shared" si="3"/>
        <v>1779.1676677679459</v>
      </c>
      <c r="J50" s="56">
        <f t="shared" si="20"/>
        <v>0</v>
      </c>
      <c r="K50" s="57">
        <f t="shared" si="21"/>
        <v>0</v>
      </c>
      <c r="L50" s="57">
        <f t="shared" si="22"/>
        <v>0</v>
      </c>
      <c r="M50" s="58">
        <f t="shared" si="4"/>
        <v>0</v>
      </c>
      <c r="N50" s="56">
        <f t="shared" si="23"/>
        <v>0</v>
      </c>
      <c r="O50" s="57">
        <f t="shared" si="24"/>
        <v>0</v>
      </c>
      <c r="P50" s="57">
        <f t="shared" si="25"/>
        <v>0</v>
      </c>
      <c r="Q50" s="58">
        <f t="shared" si="5"/>
        <v>0</v>
      </c>
      <c r="R50" s="84">
        <f t="shared" si="26"/>
        <v>357663.49242371507</v>
      </c>
      <c r="S50" s="85">
        <f t="shared" si="27"/>
        <v>1221.295308286622</v>
      </c>
      <c r="T50" s="86">
        <f t="shared" si="6"/>
        <v>1043.1851862358358</v>
      </c>
      <c r="U50" s="87">
        <f t="shared" si="28"/>
        <v>2264.4804945224578</v>
      </c>
      <c r="V50" s="84">
        <f t="shared" si="29"/>
        <v>0</v>
      </c>
      <c r="W50" s="85">
        <f t="shared" si="30"/>
        <v>0</v>
      </c>
      <c r="X50" s="86">
        <f t="shared" si="7"/>
        <v>0</v>
      </c>
      <c r="Y50" s="87">
        <f t="shared" si="31"/>
        <v>0</v>
      </c>
      <c r="Z50" s="101">
        <f t="shared" si="32"/>
        <v>0</v>
      </c>
      <c r="AA50" s="85">
        <f t="shared" si="33"/>
        <v>0</v>
      </c>
      <c r="AB50" s="86">
        <f t="shared" si="8"/>
        <v>0</v>
      </c>
      <c r="AC50" s="87">
        <f t="shared" si="34"/>
        <v>0</v>
      </c>
      <c r="AD50" s="132">
        <f t="shared" si="37"/>
        <v>0</v>
      </c>
      <c r="AE50" s="132">
        <f t="shared" si="9"/>
        <v>0</v>
      </c>
      <c r="AF50" s="132">
        <f t="shared" si="35"/>
        <v>0</v>
      </c>
      <c r="AG50" s="133">
        <f t="shared" si="10"/>
        <v>0</v>
      </c>
      <c r="AH50" s="124">
        <f t="shared" si="36"/>
        <v>0</v>
      </c>
      <c r="AI50" s="125">
        <f t="shared" si="11"/>
        <v>0</v>
      </c>
      <c r="AJ50" s="125">
        <v>0</v>
      </c>
      <c r="AK50" s="126">
        <f t="shared" si="12"/>
        <v>0</v>
      </c>
      <c r="AL50" s="22">
        <f t="shared" si="13"/>
        <v>1062482.146363419</v>
      </c>
      <c r="AM50" s="22">
        <f t="shared" si="13"/>
        <v>2707.6227868409132</v>
      </c>
      <c r="AN50" s="22">
        <f t="shared" si="13"/>
        <v>2551.8635228188587</v>
      </c>
      <c r="AO50" s="23">
        <f t="shared" si="13"/>
        <v>5259.4863096597719</v>
      </c>
    </row>
    <row r="51" spans="1:41" x14ac:dyDescent="0.25">
      <c r="A51" s="7">
        <v>30</v>
      </c>
      <c r="B51" s="56">
        <f t="shared" si="14"/>
        <v>346986.02418138681</v>
      </c>
      <c r="C51" s="57">
        <f t="shared" si="15"/>
        <v>897.76762520309694</v>
      </c>
      <c r="D51" s="57">
        <f t="shared" si="16"/>
        <v>318.07052216627125</v>
      </c>
      <c r="E51" s="58">
        <f t="shared" si="2"/>
        <v>1215.8381473693682</v>
      </c>
      <c r="F51" s="56">
        <f t="shared" si="17"/>
        <v>356346.30227976281</v>
      </c>
      <c r="G51" s="57">
        <f t="shared" si="18"/>
        <v>591.34666016873643</v>
      </c>
      <c r="H51" s="57">
        <f t="shared" si="19"/>
        <v>1187.8210075992095</v>
      </c>
      <c r="I51" s="58">
        <f t="shared" si="3"/>
        <v>1779.1676677679459</v>
      </c>
      <c r="J51" s="56">
        <f t="shared" si="20"/>
        <v>0</v>
      </c>
      <c r="K51" s="57">
        <f t="shared" si="21"/>
        <v>0</v>
      </c>
      <c r="L51" s="57">
        <f t="shared" si="22"/>
        <v>0</v>
      </c>
      <c r="M51" s="58">
        <f t="shared" si="4"/>
        <v>0</v>
      </c>
      <c r="N51" s="56">
        <f t="shared" si="23"/>
        <v>0</v>
      </c>
      <c r="O51" s="57">
        <f t="shared" si="24"/>
        <v>0</v>
      </c>
      <c r="P51" s="57">
        <f t="shared" si="25"/>
        <v>0</v>
      </c>
      <c r="Q51" s="58">
        <f t="shared" si="5"/>
        <v>0</v>
      </c>
      <c r="R51" s="84">
        <f t="shared" si="26"/>
        <v>357036.26744395419</v>
      </c>
      <c r="S51" s="85">
        <f t="shared" si="27"/>
        <v>1226.8988486351288</v>
      </c>
      <c r="T51" s="86">
        <f t="shared" si="6"/>
        <v>1041.3557800448664</v>
      </c>
      <c r="U51" s="87">
        <f t="shared" si="28"/>
        <v>2268.2546286799952</v>
      </c>
      <c r="V51" s="84">
        <f t="shared" si="29"/>
        <v>0</v>
      </c>
      <c r="W51" s="85">
        <f t="shared" si="30"/>
        <v>0</v>
      </c>
      <c r="X51" s="86">
        <f t="shared" si="7"/>
        <v>0</v>
      </c>
      <c r="Y51" s="87">
        <f t="shared" si="31"/>
        <v>0</v>
      </c>
      <c r="Z51" s="101">
        <f t="shared" si="32"/>
        <v>0</v>
      </c>
      <c r="AA51" s="85">
        <f t="shared" si="33"/>
        <v>0</v>
      </c>
      <c r="AB51" s="86">
        <f t="shared" si="8"/>
        <v>0</v>
      </c>
      <c r="AC51" s="87">
        <f t="shared" si="34"/>
        <v>0</v>
      </c>
      <c r="AD51" s="132">
        <f t="shared" si="37"/>
        <v>0</v>
      </c>
      <c r="AE51" s="132">
        <f t="shared" si="9"/>
        <v>0</v>
      </c>
      <c r="AF51" s="132">
        <f t="shared" si="35"/>
        <v>0</v>
      </c>
      <c r="AG51" s="133">
        <f t="shared" si="10"/>
        <v>0</v>
      </c>
      <c r="AH51" s="124">
        <f t="shared" si="36"/>
        <v>0</v>
      </c>
      <c r="AI51" s="125">
        <f t="shared" si="11"/>
        <v>0</v>
      </c>
      <c r="AJ51" s="125">
        <v>0</v>
      </c>
      <c r="AK51" s="126">
        <f t="shared" si="12"/>
        <v>0</v>
      </c>
      <c r="AL51" s="22">
        <f t="shared" si="13"/>
        <v>1060368.5939051039</v>
      </c>
      <c r="AM51" s="22">
        <f t="shared" si="13"/>
        <v>2716.013134006962</v>
      </c>
      <c r="AN51" s="22">
        <f t="shared" si="13"/>
        <v>2547.2473098103474</v>
      </c>
      <c r="AO51" s="23">
        <f t="shared" si="13"/>
        <v>5263.2604438173094</v>
      </c>
    </row>
    <row r="52" spans="1:41" x14ac:dyDescent="0.25">
      <c r="A52" s="7">
        <v>31</v>
      </c>
      <c r="B52" s="56">
        <f t="shared" si="14"/>
        <v>346088.25655618368</v>
      </c>
      <c r="C52" s="57">
        <f t="shared" si="15"/>
        <v>898.59057885953325</v>
      </c>
      <c r="D52" s="57">
        <f t="shared" si="16"/>
        <v>317.24756850983505</v>
      </c>
      <c r="E52" s="58">
        <f t="shared" si="2"/>
        <v>1215.8381473693682</v>
      </c>
      <c r="F52" s="56">
        <f t="shared" si="17"/>
        <v>355754.95561959408</v>
      </c>
      <c r="G52" s="57">
        <f t="shared" si="18"/>
        <v>593.31781570263229</v>
      </c>
      <c r="H52" s="57">
        <f t="shared" si="19"/>
        <v>1185.8498520653136</v>
      </c>
      <c r="I52" s="58">
        <f t="shared" si="3"/>
        <v>1779.1676677679459</v>
      </c>
      <c r="J52" s="56">
        <f t="shared" si="20"/>
        <v>0</v>
      </c>
      <c r="K52" s="57">
        <f t="shared" si="21"/>
        <v>0</v>
      </c>
      <c r="L52" s="57">
        <f t="shared" si="22"/>
        <v>0</v>
      </c>
      <c r="M52" s="58">
        <f t="shared" si="4"/>
        <v>0</v>
      </c>
      <c r="N52" s="56">
        <f t="shared" si="23"/>
        <v>0</v>
      </c>
      <c r="O52" s="57">
        <f t="shared" si="24"/>
        <v>0</v>
      </c>
      <c r="P52" s="57">
        <f t="shared" si="25"/>
        <v>0</v>
      </c>
      <c r="Q52" s="58">
        <f t="shared" si="5"/>
        <v>0</v>
      </c>
      <c r="R52" s="84">
        <f t="shared" si="26"/>
        <v>356402.38420964457</v>
      </c>
      <c r="S52" s="85">
        <f t="shared" si="27"/>
        <v>1232.5280991163318</v>
      </c>
      <c r="T52" s="86">
        <f t="shared" si="6"/>
        <v>1039.5069539447968</v>
      </c>
      <c r="U52" s="87">
        <f t="shared" si="28"/>
        <v>2272.0350530611286</v>
      </c>
      <c r="V52" s="84">
        <f t="shared" si="29"/>
        <v>0</v>
      </c>
      <c r="W52" s="85">
        <f t="shared" si="30"/>
        <v>0</v>
      </c>
      <c r="X52" s="86">
        <f t="shared" si="7"/>
        <v>0</v>
      </c>
      <c r="Y52" s="87">
        <f t="shared" si="31"/>
        <v>0</v>
      </c>
      <c r="Z52" s="101">
        <f t="shared" si="32"/>
        <v>0</v>
      </c>
      <c r="AA52" s="85">
        <f t="shared" si="33"/>
        <v>0</v>
      </c>
      <c r="AB52" s="86">
        <f t="shared" si="8"/>
        <v>0</v>
      </c>
      <c r="AC52" s="87">
        <f t="shared" si="34"/>
        <v>0</v>
      </c>
      <c r="AD52" s="132">
        <f t="shared" si="37"/>
        <v>0</v>
      </c>
      <c r="AE52" s="132">
        <f t="shared" si="9"/>
        <v>0</v>
      </c>
      <c r="AF52" s="132">
        <f t="shared" si="35"/>
        <v>0</v>
      </c>
      <c r="AG52" s="133">
        <f t="shared" si="10"/>
        <v>0</v>
      </c>
      <c r="AH52" s="124">
        <f t="shared" si="36"/>
        <v>0</v>
      </c>
      <c r="AI52" s="125">
        <f t="shared" si="11"/>
        <v>0</v>
      </c>
      <c r="AJ52" s="125">
        <v>0</v>
      </c>
      <c r="AK52" s="126">
        <f t="shared" si="12"/>
        <v>0</v>
      </c>
      <c r="AL52" s="22">
        <f t="shared" si="13"/>
        <v>1058245.5963854224</v>
      </c>
      <c r="AM52" s="22">
        <f t="shared" si="13"/>
        <v>2724.4364936784973</v>
      </c>
      <c r="AN52" s="22">
        <f t="shared" si="13"/>
        <v>2542.6043745199454</v>
      </c>
      <c r="AO52" s="23">
        <f t="shared" si="13"/>
        <v>5267.0408681984427</v>
      </c>
    </row>
    <row r="53" spans="1:41" x14ac:dyDescent="0.25">
      <c r="A53" s="7">
        <v>32</v>
      </c>
      <c r="B53" s="56">
        <f t="shared" si="14"/>
        <v>345189.66597732413</v>
      </c>
      <c r="C53" s="57">
        <f t="shared" si="15"/>
        <v>899.41428689015447</v>
      </c>
      <c r="D53" s="57">
        <f t="shared" si="16"/>
        <v>316.42386047921377</v>
      </c>
      <c r="E53" s="58">
        <f t="shared" si="2"/>
        <v>1215.8381473693682</v>
      </c>
      <c r="F53" s="56">
        <f t="shared" si="17"/>
        <v>355161.63780389144</v>
      </c>
      <c r="G53" s="57">
        <f t="shared" si="18"/>
        <v>595.29554175497424</v>
      </c>
      <c r="H53" s="57">
        <f t="shared" si="19"/>
        <v>1183.8721260129716</v>
      </c>
      <c r="I53" s="58">
        <f t="shared" si="3"/>
        <v>1779.1676677679459</v>
      </c>
      <c r="J53" s="56">
        <f t="shared" si="20"/>
        <v>0</v>
      </c>
      <c r="K53" s="57">
        <f t="shared" si="21"/>
        <v>0</v>
      </c>
      <c r="L53" s="57">
        <f t="shared" si="22"/>
        <v>0</v>
      </c>
      <c r="M53" s="58">
        <f t="shared" si="4"/>
        <v>0</v>
      </c>
      <c r="N53" s="56">
        <f t="shared" si="23"/>
        <v>0</v>
      </c>
      <c r="O53" s="57">
        <f t="shared" si="24"/>
        <v>0</v>
      </c>
      <c r="P53" s="57">
        <f t="shared" si="25"/>
        <v>0</v>
      </c>
      <c r="Q53" s="58">
        <f t="shared" si="5"/>
        <v>0</v>
      </c>
      <c r="R53" s="84">
        <f t="shared" si="26"/>
        <v>355761.80587071244</v>
      </c>
      <c r="S53" s="85">
        <f t="shared" si="27"/>
        <v>1238.1831776933191</v>
      </c>
      <c r="T53" s="86">
        <f t="shared" si="6"/>
        <v>1037.6386004562446</v>
      </c>
      <c r="U53" s="87">
        <f t="shared" si="28"/>
        <v>2275.8217781495637</v>
      </c>
      <c r="V53" s="84">
        <f t="shared" si="29"/>
        <v>0</v>
      </c>
      <c r="W53" s="85">
        <f t="shared" si="30"/>
        <v>0</v>
      </c>
      <c r="X53" s="86">
        <f t="shared" si="7"/>
        <v>0</v>
      </c>
      <c r="Y53" s="87">
        <f t="shared" si="31"/>
        <v>0</v>
      </c>
      <c r="Z53" s="101">
        <f t="shared" si="32"/>
        <v>0</v>
      </c>
      <c r="AA53" s="85">
        <f t="shared" si="33"/>
        <v>0</v>
      </c>
      <c r="AB53" s="86">
        <f t="shared" si="8"/>
        <v>0</v>
      </c>
      <c r="AC53" s="87">
        <f t="shared" si="34"/>
        <v>0</v>
      </c>
      <c r="AD53" s="132">
        <f t="shared" si="37"/>
        <v>0</v>
      </c>
      <c r="AE53" s="132">
        <f t="shared" si="9"/>
        <v>0</v>
      </c>
      <c r="AF53" s="132">
        <f t="shared" si="35"/>
        <v>0</v>
      </c>
      <c r="AG53" s="133">
        <f t="shared" si="10"/>
        <v>0</v>
      </c>
      <c r="AH53" s="124">
        <f t="shared" si="36"/>
        <v>0</v>
      </c>
      <c r="AI53" s="125">
        <f t="shared" si="11"/>
        <v>0</v>
      </c>
      <c r="AJ53" s="125">
        <v>0</v>
      </c>
      <c r="AK53" s="126">
        <f t="shared" si="12"/>
        <v>0</v>
      </c>
      <c r="AL53" s="22">
        <f t="shared" si="13"/>
        <v>1056113.1096519281</v>
      </c>
      <c r="AM53" s="22">
        <f t="shared" si="13"/>
        <v>2732.8930063384478</v>
      </c>
      <c r="AN53" s="22">
        <f t="shared" si="13"/>
        <v>2537.93458694843</v>
      </c>
      <c r="AO53" s="23">
        <f t="shared" si="13"/>
        <v>5270.8275932868783</v>
      </c>
    </row>
    <row r="54" spans="1:41" x14ac:dyDescent="0.25">
      <c r="A54" s="7">
        <v>33</v>
      </c>
      <c r="B54" s="56">
        <f t="shared" si="14"/>
        <v>344290.25169043394</v>
      </c>
      <c r="C54" s="57">
        <f t="shared" si="15"/>
        <v>900.23874998647045</v>
      </c>
      <c r="D54" s="57">
        <f t="shared" si="16"/>
        <v>315.59939738289779</v>
      </c>
      <c r="E54" s="58">
        <f t="shared" si="2"/>
        <v>1215.8381473693682</v>
      </c>
      <c r="F54" s="56">
        <f t="shared" si="17"/>
        <v>354566.34226213646</v>
      </c>
      <c r="G54" s="57">
        <f t="shared" si="18"/>
        <v>597.27986022749087</v>
      </c>
      <c r="H54" s="57">
        <f t="shared" si="19"/>
        <v>1181.887807540455</v>
      </c>
      <c r="I54" s="58">
        <f t="shared" si="3"/>
        <v>1779.1676677679459</v>
      </c>
      <c r="J54" s="56">
        <f t="shared" si="20"/>
        <v>0</v>
      </c>
      <c r="K54" s="57">
        <f t="shared" si="21"/>
        <v>0</v>
      </c>
      <c r="L54" s="57">
        <f t="shared" si="22"/>
        <v>0</v>
      </c>
      <c r="M54" s="58">
        <f t="shared" si="4"/>
        <v>0</v>
      </c>
      <c r="N54" s="56">
        <f t="shared" si="23"/>
        <v>0</v>
      </c>
      <c r="O54" s="57">
        <f t="shared" si="24"/>
        <v>0</v>
      </c>
      <c r="P54" s="57">
        <f t="shared" si="25"/>
        <v>0</v>
      </c>
      <c r="Q54" s="58">
        <f t="shared" si="5"/>
        <v>0</v>
      </c>
      <c r="R54" s="84">
        <f t="shared" si="26"/>
        <v>355114.4953975075</v>
      </c>
      <c r="S54" s="85">
        <f t="shared" si="27"/>
        <v>1243.864202870416</v>
      </c>
      <c r="T54" s="86">
        <f t="shared" si="6"/>
        <v>1035.7506115760636</v>
      </c>
      <c r="U54" s="87">
        <f t="shared" si="28"/>
        <v>2279.6148144464796</v>
      </c>
      <c r="V54" s="84">
        <f t="shared" si="29"/>
        <v>0</v>
      </c>
      <c r="W54" s="85">
        <f t="shared" si="30"/>
        <v>0</v>
      </c>
      <c r="X54" s="86">
        <f t="shared" si="7"/>
        <v>0</v>
      </c>
      <c r="Y54" s="87">
        <f t="shared" si="31"/>
        <v>0</v>
      </c>
      <c r="Z54" s="101">
        <f t="shared" si="32"/>
        <v>0</v>
      </c>
      <c r="AA54" s="85">
        <f t="shared" si="33"/>
        <v>0</v>
      </c>
      <c r="AB54" s="86">
        <f t="shared" si="8"/>
        <v>0</v>
      </c>
      <c r="AC54" s="87">
        <f t="shared" si="34"/>
        <v>0</v>
      </c>
      <c r="AD54" s="132">
        <f t="shared" si="37"/>
        <v>0</v>
      </c>
      <c r="AE54" s="132">
        <f t="shared" si="9"/>
        <v>0</v>
      </c>
      <c r="AF54" s="132">
        <f t="shared" si="35"/>
        <v>0</v>
      </c>
      <c r="AG54" s="133">
        <f t="shared" si="10"/>
        <v>0</v>
      </c>
      <c r="AH54" s="124">
        <f t="shared" si="36"/>
        <v>0</v>
      </c>
      <c r="AI54" s="125">
        <f t="shared" si="11"/>
        <v>0</v>
      </c>
      <c r="AJ54" s="125">
        <v>0</v>
      </c>
      <c r="AK54" s="126">
        <f t="shared" si="12"/>
        <v>0</v>
      </c>
      <c r="AL54" s="22">
        <f t="shared" si="13"/>
        <v>1053971.0893500778</v>
      </c>
      <c r="AM54" s="22">
        <f t="shared" si="13"/>
        <v>2741.3828130843776</v>
      </c>
      <c r="AN54" s="22">
        <f t="shared" si="13"/>
        <v>2533.2378164994161</v>
      </c>
      <c r="AO54" s="23">
        <f t="shared" si="13"/>
        <v>5274.6206295837937</v>
      </c>
    </row>
    <row r="55" spans="1:41" x14ac:dyDescent="0.25">
      <c r="A55" s="7">
        <v>34</v>
      </c>
      <c r="B55" s="56">
        <f t="shared" si="14"/>
        <v>343390.01294044749</v>
      </c>
      <c r="C55" s="57">
        <f t="shared" si="15"/>
        <v>901.06396884062474</v>
      </c>
      <c r="D55" s="57">
        <f t="shared" si="16"/>
        <v>314.77417852874351</v>
      </c>
      <c r="E55" s="58">
        <f t="shared" si="2"/>
        <v>1215.8381473693682</v>
      </c>
      <c r="F55" s="56">
        <f t="shared" si="17"/>
        <v>353969.06240190897</v>
      </c>
      <c r="G55" s="57">
        <f t="shared" si="18"/>
        <v>599.27079309491592</v>
      </c>
      <c r="H55" s="57">
        <f t="shared" si="19"/>
        <v>1179.89687467303</v>
      </c>
      <c r="I55" s="58">
        <f t="shared" si="3"/>
        <v>1779.1676677679459</v>
      </c>
      <c r="J55" s="56">
        <f t="shared" si="20"/>
        <v>0</v>
      </c>
      <c r="K55" s="57">
        <f t="shared" si="21"/>
        <v>0</v>
      </c>
      <c r="L55" s="57">
        <f t="shared" si="22"/>
        <v>0</v>
      </c>
      <c r="M55" s="58">
        <f t="shared" si="4"/>
        <v>0</v>
      </c>
      <c r="N55" s="56">
        <f t="shared" si="23"/>
        <v>0</v>
      </c>
      <c r="O55" s="57">
        <f t="shared" si="24"/>
        <v>0</v>
      </c>
      <c r="P55" s="57">
        <f t="shared" si="25"/>
        <v>0</v>
      </c>
      <c r="Q55" s="58">
        <f t="shared" si="5"/>
        <v>0</v>
      </c>
      <c r="R55" s="84">
        <f t="shared" si="26"/>
        <v>354460.4155799615</v>
      </c>
      <c r="S55" s="85">
        <f t="shared" si="27"/>
        <v>1249.5712936956695</v>
      </c>
      <c r="T55" s="86">
        <f t="shared" si="6"/>
        <v>1033.8428787748878</v>
      </c>
      <c r="U55" s="87">
        <f t="shared" si="28"/>
        <v>2283.4141724705573</v>
      </c>
      <c r="V55" s="84">
        <f t="shared" si="29"/>
        <v>0</v>
      </c>
      <c r="W55" s="85">
        <f t="shared" si="30"/>
        <v>0</v>
      </c>
      <c r="X55" s="86">
        <f t="shared" si="7"/>
        <v>0</v>
      </c>
      <c r="Y55" s="87">
        <f t="shared" si="31"/>
        <v>0</v>
      </c>
      <c r="Z55" s="101">
        <f t="shared" si="32"/>
        <v>0</v>
      </c>
      <c r="AA55" s="85">
        <f t="shared" si="33"/>
        <v>0</v>
      </c>
      <c r="AB55" s="86">
        <f t="shared" si="8"/>
        <v>0</v>
      </c>
      <c r="AC55" s="87">
        <f t="shared" si="34"/>
        <v>0</v>
      </c>
      <c r="AD55" s="132">
        <f t="shared" si="37"/>
        <v>0</v>
      </c>
      <c r="AE55" s="132">
        <f t="shared" si="9"/>
        <v>0</v>
      </c>
      <c r="AF55" s="132">
        <f t="shared" si="35"/>
        <v>0</v>
      </c>
      <c r="AG55" s="133">
        <f t="shared" si="10"/>
        <v>0</v>
      </c>
      <c r="AH55" s="124">
        <f t="shared" si="36"/>
        <v>0</v>
      </c>
      <c r="AI55" s="125">
        <f t="shared" si="11"/>
        <v>0</v>
      </c>
      <c r="AJ55" s="125">
        <v>0</v>
      </c>
      <c r="AK55" s="126">
        <f t="shared" si="12"/>
        <v>0</v>
      </c>
      <c r="AL55" s="22">
        <f t="shared" si="13"/>
        <v>1051819.4909223178</v>
      </c>
      <c r="AM55" s="22">
        <f t="shared" si="13"/>
        <v>2749.9060556312102</v>
      </c>
      <c r="AN55" s="22">
        <f t="shared" si="13"/>
        <v>2528.5139319766613</v>
      </c>
      <c r="AO55" s="23">
        <f t="shared" si="13"/>
        <v>5278.419987607871</v>
      </c>
    </row>
    <row r="56" spans="1:41" x14ac:dyDescent="0.25">
      <c r="A56" s="7">
        <v>35</v>
      </c>
      <c r="B56" s="56">
        <f t="shared" si="14"/>
        <v>342488.94897160685</v>
      </c>
      <c r="C56" s="57">
        <f t="shared" si="15"/>
        <v>901.88994414539525</v>
      </c>
      <c r="D56" s="57">
        <f t="shared" si="16"/>
        <v>313.94820322397294</v>
      </c>
      <c r="E56" s="58">
        <f t="shared" si="2"/>
        <v>1215.8381473693682</v>
      </c>
      <c r="F56" s="56">
        <f t="shared" si="17"/>
        <v>353369.79160881403</v>
      </c>
      <c r="G56" s="57">
        <f t="shared" si="18"/>
        <v>601.26836240523244</v>
      </c>
      <c r="H56" s="57">
        <f t="shared" si="19"/>
        <v>1177.8993053627134</v>
      </c>
      <c r="I56" s="58">
        <f t="shared" si="3"/>
        <v>1779.1676677679459</v>
      </c>
      <c r="J56" s="56">
        <f t="shared" si="20"/>
        <v>0</v>
      </c>
      <c r="K56" s="57">
        <f t="shared" si="21"/>
        <v>0</v>
      </c>
      <c r="L56" s="57">
        <f t="shared" si="22"/>
        <v>0</v>
      </c>
      <c r="M56" s="58">
        <f t="shared" si="4"/>
        <v>0</v>
      </c>
      <c r="N56" s="56">
        <f t="shared" si="23"/>
        <v>0</v>
      </c>
      <c r="O56" s="57">
        <f t="shared" si="24"/>
        <v>0</v>
      </c>
      <c r="P56" s="57">
        <f t="shared" si="25"/>
        <v>0</v>
      </c>
      <c r="Q56" s="58">
        <f t="shared" si="5"/>
        <v>0</v>
      </c>
      <c r="R56" s="84">
        <f t="shared" si="26"/>
        <v>353799.52902674297</v>
      </c>
      <c r="S56" s="85">
        <f t="shared" si="27"/>
        <v>1255.3045697633413</v>
      </c>
      <c r="T56" s="86">
        <f t="shared" si="6"/>
        <v>1031.915292994667</v>
      </c>
      <c r="U56" s="87">
        <f t="shared" si="28"/>
        <v>2287.2198627580083</v>
      </c>
      <c r="V56" s="84">
        <f t="shared" si="29"/>
        <v>0</v>
      </c>
      <c r="W56" s="85">
        <f t="shared" si="30"/>
        <v>0</v>
      </c>
      <c r="X56" s="86">
        <f t="shared" si="7"/>
        <v>0</v>
      </c>
      <c r="Y56" s="87">
        <f t="shared" si="31"/>
        <v>0</v>
      </c>
      <c r="Z56" s="101">
        <f t="shared" si="32"/>
        <v>0</v>
      </c>
      <c r="AA56" s="85">
        <f t="shared" si="33"/>
        <v>0</v>
      </c>
      <c r="AB56" s="86">
        <f t="shared" si="8"/>
        <v>0</v>
      </c>
      <c r="AC56" s="87">
        <f t="shared" si="34"/>
        <v>0</v>
      </c>
      <c r="AD56" s="132">
        <f t="shared" si="37"/>
        <v>0</v>
      </c>
      <c r="AE56" s="132">
        <f t="shared" si="9"/>
        <v>0</v>
      </c>
      <c r="AF56" s="132">
        <f t="shared" si="35"/>
        <v>0</v>
      </c>
      <c r="AG56" s="133">
        <f t="shared" si="10"/>
        <v>0</v>
      </c>
      <c r="AH56" s="124">
        <f t="shared" si="36"/>
        <v>0</v>
      </c>
      <c r="AI56" s="125">
        <f t="shared" si="11"/>
        <v>0</v>
      </c>
      <c r="AJ56" s="125">
        <v>0</v>
      </c>
      <c r="AK56" s="126">
        <f t="shared" si="12"/>
        <v>0</v>
      </c>
      <c r="AL56" s="22">
        <f t="shared" si="13"/>
        <v>1049658.269607164</v>
      </c>
      <c r="AM56" s="22">
        <f t="shared" si="13"/>
        <v>2758.462876313969</v>
      </c>
      <c r="AN56" s="22">
        <f t="shared" si="13"/>
        <v>2523.7628015813534</v>
      </c>
      <c r="AO56" s="23">
        <f t="shared" si="13"/>
        <v>5282.2256778953224</v>
      </c>
    </row>
    <row r="57" spans="1:41" x14ac:dyDescent="0.25">
      <c r="A57" s="7">
        <v>36</v>
      </c>
      <c r="B57" s="56">
        <f t="shared" si="14"/>
        <v>341587.05902746145</v>
      </c>
      <c r="C57" s="57">
        <f t="shared" si="15"/>
        <v>902.71667659419518</v>
      </c>
      <c r="D57" s="57">
        <f t="shared" si="16"/>
        <v>313.12147077517301</v>
      </c>
      <c r="E57" s="58">
        <f t="shared" si="2"/>
        <v>1215.8381473693682</v>
      </c>
      <c r="F57" s="56">
        <f t="shared" si="17"/>
        <v>352768.52324640879</v>
      </c>
      <c r="G57" s="57">
        <f t="shared" si="18"/>
        <v>603.27259027991659</v>
      </c>
      <c r="H57" s="57">
        <f t="shared" si="19"/>
        <v>1175.8950774880293</v>
      </c>
      <c r="I57" s="58">
        <f t="shared" si="3"/>
        <v>1779.1676677679459</v>
      </c>
      <c r="J57" s="56">
        <f t="shared" si="20"/>
        <v>0</v>
      </c>
      <c r="K57" s="57">
        <f t="shared" si="21"/>
        <v>0</v>
      </c>
      <c r="L57" s="57">
        <f t="shared" si="22"/>
        <v>0</v>
      </c>
      <c r="M57" s="58">
        <f t="shared" si="4"/>
        <v>0</v>
      </c>
      <c r="N57" s="56">
        <f t="shared" si="23"/>
        <v>0</v>
      </c>
      <c r="O57" s="57">
        <f t="shared" si="24"/>
        <v>0</v>
      </c>
      <c r="P57" s="57">
        <f t="shared" si="25"/>
        <v>0</v>
      </c>
      <c r="Q57" s="58">
        <f t="shared" si="5"/>
        <v>0</v>
      </c>
      <c r="R57" s="84">
        <f t="shared" si="26"/>
        <v>353131.7981644079</v>
      </c>
      <c r="S57" s="85">
        <f t="shared" si="27"/>
        <v>1261.0641512164152</v>
      </c>
      <c r="T57" s="86">
        <f t="shared" si="6"/>
        <v>1029.9677446461897</v>
      </c>
      <c r="U57" s="87">
        <f t="shared" si="28"/>
        <v>2291.0318958626049</v>
      </c>
      <c r="V57" s="84">
        <f t="shared" si="29"/>
        <v>0</v>
      </c>
      <c r="W57" s="85">
        <f t="shared" si="30"/>
        <v>0</v>
      </c>
      <c r="X57" s="86">
        <f t="shared" si="7"/>
        <v>0</v>
      </c>
      <c r="Y57" s="87">
        <f t="shared" si="31"/>
        <v>0</v>
      </c>
      <c r="Z57" s="101">
        <f t="shared" si="32"/>
        <v>0</v>
      </c>
      <c r="AA57" s="85">
        <f t="shared" si="33"/>
        <v>0</v>
      </c>
      <c r="AB57" s="86">
        <f t="shared" si="8"/>
        <v>0</v>
      </c>
      <c r="AC57" s="87">
        <f t="shared" si="34"/>
        <v>0</v>
      </c>
      <c r="AD57" s="132">
        <f t="shared" si="37"/>
        <v>0</v>
      </c>
      <c r="AE57" s="132">
        <f t="shared" si="9"/>
        <v>0</v>
      </c>
      <c r="AF57" s="132">
        <f t="shared" si="35"/>
        <v>0</v>
      </c>
      <c r="AG57" s="133">
        <f t="shared" si="10"/>
        <v>0</v>
      </c>
      <c r="AH57" s="124">
        <f t="shared" si="36"/>
        <v>0</v>
      </c>
      <c r="AI57" s="125">
        <f t="shared" si="11"/>
        <v>0</v>
      </c>
      <c r="AJ57" s="125">
        <v>0</v>
      </c>
      <c r="AK57" s="126">
        <f t="shared" si="12"/>
        <v>0</v>
      </c>
      <c r="AL57" s="22">
        <f t="shared" si="13"/>
        <v>1047487.3804382782</v>
      </c>
      <c r="AM57" s="22">
        <f t="shared" si="13"/>
        <v>2767.053418090527</v>
      </c>
      <c r="AN57" s="22">
        <f t="shared" si="13"/>
        <v>2518.984292909392</v>
      </c>
      <c r="AO57" s="23">
        <f t="shared" si="13"/>
        <v>5286.037710999919</v>
      </c>
    </row>
    <row r="58" spans="1:41" x14ac:dyDescent="0.25">
      <c r="A58" s="7">
        <v>37</v>
      </c>
      <c r="B58" s="56">
        <f t="shared" si="14"/>
        <v>340684.34235086723</v>
      </c>
      <c r="C58" s="57">
        <f t="shared" si="15"/>
        <v>903.54416688107335</v>
      </c>
      <c r="D58" s="57">
        <f t="shared" si="16"/>
        <v>312.29398048829495</v>
      </c>
      <c r="E58" s="58">
        <f t="shared" si="2"/>
        <v>1215.8381473693682</v>
      </c>
      <c r="F58" s="56">
        <f t="shared" si="17"/>
        <v>352165.25065612886</v>
      </c>
      <c r="G58" s="57">
        <f t="shared" si="18"/>
        <v>605.28349891418293</v>
      </c>
      <c r="H58" s="57">
        <f t="shared" si="19"/>
        <v>1173.884168853763</v>
      </c>
      <c r="I58" s="58">
        <f t="shared" si="3"/>
        <v>1779.1676677679459</v>
      </c>
      <c r="J58" s="56">
        <f t="shared" si="20"/>
        <v>0</v>
      </c>
      <c r="K58" s="57">
        <f t="shared" si="21"/>
        <v>0</v>
      </c>
      <c r="L58" s="57">
        <f t="shared" si="22"/>
        <v>0</v>
      </c>
      <c r="M58" s="58">
        <f t="shared" si="4"/>
        <v>0</v>
      </c>
      <c r="N58" s="56">
        <f t="shared" si="23"/>
        <v>0</v>
      </c>
      <c r="O58" s="57">
        <f t="shared" si="24"/>
        <v>0</v>
      </c>
      <c r="P58" s="57">
        <f t="shared" si="25"/>
        <v>0</v>
      </c>
      <c r="Q58" s="58">
        <f t="shared" si="5"/>
        <v>0</v>
      </c>
      <c r="R58" s="84">
        <f t="shared" si="26"/>
        <v>352457.18523654679</v>
      </c>
      <c r="S58" s="85">
        <f t="shared" si="27"/>
        <v>1266.8501587491144</v>
      </c>
      <c r="T58" s="86">
        <f t="shared" si="6"/>
        <v>1028.0001236065948</v>
      </c>
      <c r="U58" s="87">
        <f t="shared" si="28"/>
        <v>2294.8502823557092</v>
      </c>
      <c r="V58" s="84">
        <f t="shared" si="29"/>
        <v>0</v>
      </c>
      <c r="W58" s="85">
        <f t="shared" si="30"/>
        <v>0</v>
      </c>
      <c r="X58" s="86">
        <f t="shared" si="7"/>
        <v>0</v>
      </c>
      <c r="Y58" s="87">
        <f t="shared" si="31"/>
        <v>0</v>
      </c>
      <c r="Z58" s="101">
        <f t="shared" si="32"/>
        <v>0</v>
      </c>
      <c r="AA58" s="85">
        <f t="shared" si="33"/>
        <v>0</v>
      </c>
      <c r="AB58" s="86">
        <f t="shared" si="8"/>
        <v>0</v>
      </c>
      <c r="AC58" s="87">
        <f t="shared" si="34"/>
        <v>0</v>
      </c>
      <c r="AD58" s="132">
        <f t="shared" si="37"/>
        <v>0</v>
      </c>
      <c r="AE58" s="132">
        <f t="shared" si="9"/>
        <v>0</v>
      </c>
      <c r="AF58" s="132">
        <f t="shared" si="35"/>
        <v>0</v>
      </c>
      <c r="AG58" s="133">
        <f t="shared" si="10"/>
        <v>0</v>
      </c>
      <c r="AH58" s="124">
        <f t="shared" si="36"/>
        <v>0</v>
      </c>
      <c r="AI58" s="125">
        <f t="shared" si="11"/>
        <v>0</v>
      </c>
      <c r="AJ58" s="125">
        <v>0</v>
      </c>
      <c r="AK58" s="126">
        <f t="shared" si="12"/>
        <v>0</v>
      </c>
      <c r="AL58" s="22">
        <f t="shared" si="13"/>
        <v>1045306.7782435429</v>
      </c>
      <c r="AM58" s="22">
        <f t="shared" si="13"/>
        <v>2775.6778245443707</v>
      </c>
      <c r="AN58" s="22">
        <f t="shared" si="13"/>
        <v>2514.1782729486526</v>
      </c>
      <c r="AO58" s="23">
        <f t="shared" si="13"/>
        <v>5289.8560974930233</v>
      </c>
    </row>
    <row r="59" spans="1:41" x14ac:dyDescent="0.25">
      <c r="A59" s="7">
        <v>38</v>
      </c>
      <c r="B59" s="56">
        <f t="shared" si="14"/>
        <v>339780.79818398616</v>
      </c>
      <c r="C59" s="57">
        <f t="shared" si="15"/>
        <v>904.37241570071433</v>
      </c>
      <c r="D59" s="57">
        <f t="shared" si="16"/>
        <v>311.46573166865397</v>
      </c>
      <c r="E59" s="58">
        <f t="shared" si="2"/>
        <v>1215.8381473693682</v>
      </c>
      <c r="F59" s="56">
        <f t="shared" si="17"/>
        <v>351559.96715721471</v>
      </c>
      <c r="G59" s="57">
        <f t="shared" si="18"/>
        <v>607.30111057723002</v>
      </c>
      <c r="H59" s="57">
        <f t="shared" si="19"/>
        <v>1171.8665571907159</v>
      </c>
      <c r="I59" s="58">
        <f t="shared" si="3"/>
        <v>1779.1676677679459</v>
      </c>
      <c r="J59" s="56">
        <f t="shared" si="20"/>
        <v>0</v>
      </c>
      <c r="K59" s="57">
        <f t="shared" si="21"/>
        <v>0</v>
      </c>
      <c r="L59" s="57">
        <f t="shared" si="22"/>
        <v>0</v>
      </c>
      <c r="M59" s="58">
        <f t="shared" si="4"/>
        <v>0</v>
      </c>
      <c r="N59" s="56">
        <f t="shared" si="23"/>
        <v>0</v>
      </c>
      <c r="O59" s="57">
        <f t="shared" si="24"/>
        <v>0</v>
      </c>
      <c r="P59" s="57">
        <f t="shared" si="25"/>
        <v>0</v>
      </c>
      <c r="Q59" s="58">
        <f t="shared" si="5"/>
        <v>0</v>
      </c>
      <c r="R59" s="84">
        <f t="shared" si="26"/>
        <v>351775.6523029274</v>
      </c>
      <c r="S59" s="85">
        <f t="shared" si="27"/>
        <v>1272.6627136094303</v>
      </c>
      <c r="T59" s="86">
        <f t="shared" si="6"/>
        <v>1026.0123192168717</v>
      </c>
      <c r="U59" s="87">
        <f t="shared" si="28"/>
        <v>2298.675032826302</v>
      </c>
      <c r="V59" s="84">
        <f t="shared" si="29"/>
        <v>0</v>
      </c>
      <c r="W59" s="85">
        <f t="shared" si="30"/>
        <v>0</v>
      </c>
      <c r="X59" s="86">
        <f t="shared" si="7"/>
        <v>0</v>
      </c>
      <c r="Y59" s="87">
        <f t="shared" si="31"/>
        <v>0</v>
      </c>
      <c r="Z59" s="101">
        <f t="shared" si="32"/>
        <v>0</v>
      </c>
      <c r="AA59" s="85">
        <f t="shared" si="33"/>
        <v>0</v>
      </c>
      <c r="AB59" s="86">
        <f t="shared" si="8"/>
        <v>0</v>
      </c>
      <c r="AC59" s="87">
        <f t="shared" si="34"/>
        <v>0</v>
      </c>
      <c r="AD59" s="132">
        <f t="shared" si="37"/>
        <v>0</v>
      </c>
      <c r="AE59" s="132">
        <f t="shared" si="9"/>
        <v>0</v>
      </c>
      <c r="AF59" s="132">
        <f t="shared" si="35"/>
        <v>0</v>
      </c>
      <c r="AG59" s="133">
        <f t="shared" si="10"/>
        <v>0</v>
      </c>
      <c r="AH59" s="124">
        <f t="shared" si="36"/>
        <v>0</v>
      </c>
      <c r="AI59" s="125">
        <f t="shared" si="11"/>
        <v>0</v>
      </c>
      <c r="AJ59" s="125">
        <v>0</v>
      </c>
      <c r="AK59" s="126">
        <f t="shared" si="12"/>
        <v>0</v>
      </c>
      <c r="AL59" s="22">
        <f t="shared" si="13"/>
        <v>1043116.4176441282</v>
      </c>
      <c r="AM59" s="22">
        <f t="shared" si="13"/>
        <v>2784.3362398873746</v>
      </c>
      <c r="AN59" s="22">
        <f t="shared" si="13"/>
        <v>2509.3446080762415</v>
      </c>
      <c r="AO59" s="23">
        <f t="shared" si="13"/>
        <v>5293.6808479636165</v>
      </c>
    </row>
    <row r="60" spans="1:41" x14ac:dyDescent="0.25">
      <c r="A60" s="7">
        <v>39</v>
      </c>
      <c r="B60" s="56">
        <f t="shared" si="14"/>
        <v>338876.42576828547</v>
      </c>
      <c r="C60" s="57">
        <f t="shared" si="15"/>
        <v>905.20142374843988</v>
      </c>
      <c r="D60" s="57">
        <f t="shared" si="16"/>
        <v>310.63672362092836</v>
      </c>
      <c r="E60" s="58">
        <f t="shared" si="2"/>
        <v>1215.8381473693682</v>
      </c>
      <c r="F60" s="56">
        <f t="shared" si="17"/>
        <v>350952.66604663746</v>
      </c>
      <c r="G60" s="57">
        <f t="shared" si="18"/>
        <v>609.32544761248755</v>
      </c>
      <c r="H60" s="57">
        <f t="shared" si="19"/>
        <v>1169.8422201554583</v>
      </c>
      <c r="I60" s="58">
        <f t="shared" si="3"/>
        <v>1779.1676677679459</v>
      </c>
      <c r="J60" s="56">
        <f t="shared" si="20"/>
        <v>0</v>
      </c>
      <c r="K60" s="57">
        <f t="shared" si="21"/>
        <v>0</v>
      </c>
      <c r="L60" s="57">
        <f t="shared" si="22"/>
        <v>0</v>
      </c>
      <c r="M60" s="58">
        <f t="shared" si="4"/>
        <v>0</v>
      </c>
      <c r="N60" s="56">
        <f t="shared" si="23"/>
        <v>0</v>
      </c>
      <c r="O60" s="57">
        <f t="shared" si="24"/>
        <v>0</v>
      </c>
      <c r="P60" s="57">
        <f t="shared" si="25"/>
        <v>0</v>
      </c>
      <c r="Q60" s="58">
        <f t="shared" si="5"/>
        <v>0</v>
      </c>
      <c r="R60" s="84">
        <f t="shared" si="26"/>
        <v>351087.16123863356</v>
      </c>
      <c r="S60" s="85">
        <f t="shared" si="27"/>
        <v>1278.5019376016648</v>
      </c>
      <c r="T60" s="86">
        <f t="shared" si="6"/>
        <v>1024.0042202793479</v>
      </c>
      <c r="U60" s="87">
        <f t="shared" si="28"/>
        <v>2302.5061578810128</v>
      </c>
      <c r="V60" s="84">
        <f t="shared" si="29"/>
        <v>0</v>
      </c>
      <c r="W60" s="85">
        <f t="shared" si="30"/>
        <v>0</v>
      </c>
      <c r="X60" s="86">
        <f t="shared" si="7"/>
        <v>0</v>
      </c>
      <c r="Y60" s="87">
        <f t="shared" si="31"/>
        <v>0</v>
      </c>
      <c r="Z60" s="101">
        <f t="shared" si="32"/>
        <v>0</v>
      </c>
      <c r="AA60" s="85">
        <f t="shared" si="33"/>
        <v>0</v>
      </c>
      <c r="AB60" s="86">
        <f t="shared" si="8"/>
        <v>0</v>
      </c>
      <c r="AC60" s="87">
        <f t="shared" si="34"/>
        <v>0</v>
      </c>
      <c r="AD60" s="132">
        <f t="shared" si="37"/>
        <v>0</v>
      </c>
      <c r="AE60" s="132">
        <f t="shared" si="9"/>
        <v>0</v>
      </c>
      <c r="AF60" s="132">
        <f t="shared" si="35"/>
        <v>0</v>
      </c>
      <c r="AG60" s="133">
        <f t="shared" si="10"/>
        <v>0</v>
      </c>
      <c r="AH60" s="124">
        <f t="shared" si="36"/>
        <v>0</v>
      </c>
      <c r="AI60" s="125">
        <f t="shared" si="11"/>
        <v>0</v>
      </c>
      <c r="AJ60" s="125">
        <v>0</v>
      </c>
      <c r="AK60" s="126">
        <f t="shared" si="12"/>
        <v>0</v>
      </c>
      <c r="AL60" s="22">
        <f t="shared" si="13"/>
        <v>1040916.2530535564</v>
      </c>
      <c r="AM60" s="22">
        <f t="shared" si="13"/>
        <v>2793.0288089625924</v>
      </c>
      <c r="AN60" s="22">
        <f t="shared" si="13"/>
        <v>2504.4831640557345</v>
      </c>
      <c r="AO60" s="23">
        <f t="shared" si="13"/>
        <v>5297.5119730183269</v>
      </c>
    </row>
    <row r="61" spans="1:41" x14ac:dyDescent="0.25">
      <c r="A61" s="7">
        <v>40</v>
      </c>
      <c r="B61" s="56">
        <f t="shared" si="14"/>
        <v>337971.22434453701</v>
      </c>
      <c r="C61" s="57">
        <f t="shared" si="15"/>
        <v>906.03119172020934</v>
      </c>
      <c r="D61" s="57">
        <f t="shared" si="16"/>
        <v>309.80695564915891</v>
      </c>
      <c r="E61" s="58">
        <f t="shared" si="2"/>
        <v>1215.8381473693682</v>
      </c>
      <c r="F61" s="56">
        <f t="shared" si="17"/>
        <v>350343.34059902496</v>
      </c>
      <c r="G61" s="57">
        <f t="shared" si="18"/>
        <v>611.3565324378626</v>
      </c>
      <c r="H61" s="57">
        <f t="shared" si="19"/>
        <v>1167.8111353300833</v>
      </c>
      <c r="I61" s="58">
        <f t="shared" si="3"/>
        <v>1779.1676677679459</v>
      </c>
      <c r="J61" s="56">
        <f t="shared" si="20"/>
        <v>0</v>
      </c>
      <c r="K61" s="57">
        <f t="shared" si="21"/>
        <v>0</v>
      </c>
      <c r="L61" s="57">
        <f t="shared" si="22"/>
        <v>0</v>
      </c>
      <c r="M61" s="58">
        <f t="shared" si="4"/>
        <v>0</v>
      </c>
      <c r="N61" s="56">
        <f t="shared" si="23"/>
        <v>0</v>
      </c>
      <c r="O61" s="57">
        <f t="shared" si="24"/>
        <v>0</v>
      </c>
      <c r="P61" s="57">
        <f t="shared" si="25"/>
        <v>0</v>
      </c>
      <c r="Q61" s="58">
        <f t="shared" si="5"/>
        <v>0</v>
      </c>
      <c r="R61" s="84">
        <f t="shared" si="26"/>
        <v>350391.6737332003</v>
      </c>
      <c r="S61" s="85">
        <f t="shared" si="27"/>
        <v>1284.3679530889804</v>
      </c>
      <c r="T61" s="86">
        <f t="shared" si="6"/>
        <v>1021.9757150551676</v>
      </c>
      <c r="U61" s="87">
        <f t="shared" si="28"/>
        <v>2306.3436681441481</v>
      </c>
      <c r="V61" s="84">
        <f t="shared" si="29"/>
        <v>0</v>
      </c>
      <c r="W61" s="85">
        <f t="shared" si="30"/>
        <v>0</v>
      </c>
      <c r="X61" s="86">
        <f t="shared" si="7"/>
        <v>0</v>
      </c>
      <c r="Y61" s="87">
        <f t="shared" si="31"/>
        <v>0</v>
      </c>
      <c r="Z61" s="101">
        <f t="shared" si="32"/>
        <v>0</v>
      </c>
      <c r="AA61" s="85">
        <f t="shared" si="33"/>
        <v>0</v>
      </c>
      <c r="AB61" s="86">
        <f t="shared" si="8"/>
        <v>0</v>
      </c>
      <c r="AC61" s="87">
        <f t="shared" si="34"/>
        <v>0</v>
      </c>
      <c r="AD61" s="132">
        <f t="shared" si="37"/>
        <v>0</v>
      </c>
      <c r="AE61" s="132">
        <f t="shared" si="9"/>
        <v>0</v>
      </c>
      <c r="AF61" s="132">
        <f t="shared" si="35"/>
        <v>0</v>
      </c>
      <c r="AG61" s="133">
        <f t="shared" si="10"/>
        <v>0</v>
      </c>
      <c r="AH61" s="124">
        <f t="shared" si="36"/>
        <v>0</v>
      </c>
      <c r="AI61" s="125">
        <f t="shared" si="11"/>
        <v>0</v>
      </c>
      <c r="AJ61" s="125">
        <v>0</v>
      </c>
      <c r="AK61" s="126">
        <f t="shared" si="12"/>
        <v>0</v>
      </c>
      <c r="AL61" s="22">
        <f t="shared" si="13"/>
        <v>1038706.2386767623</v>
      </c>
      <c r="AM61" s="22">
        <f t="shared" si="13"/>
        <v>2801.7556772470525</v>
      </c>
      <c r="AN61" s="22">
        <f t="shared" si="13"/>
        <v>2499.5938060344097</v>
      </c>
      <c r="AO61" s="23">
        <f t="shared" si="13"/>
        <v>5301.3494832814622</v>
      </c>
    </row>
    <row r="62" spans="1:41" x14ac:dyDescent="0.25">
      <c r="A62" s="7">
        <v>41</v>
      </c>
      <c r="B62" s="56">
        <f t="shared" si="14"/>
        <v>337065.19315281679</v>
      </c>
      <c r="C62" s="57">
        <f t="shared" si="15"/>
        <v>906.86172031261958</v>
      </c>
      <c r="D62" s="57">
        <f t="shared" si="16"/>
        <v>308.97642705674872</v>
      </c>
      <c r="E62" s="58">
        <f t="shared" si="2"/>
        <v>1215.8381473693682</v>
      </c>
      <c r="F62" s="56">
        <f t="shared" si="17"/>
        <v>349731.98406658712</v>
      </c>
      <c r="G62" s="57">
        <f t="shared" si="18"/>
        <v>613.39438754598882</v>
      </c>
      <c r="H62" s="57">
        <f t="shared" si="19"/>
        <v>1165.7732802219571</v>
      </c>
      <c r="I62" s="58">
        <f t="shared" si="3"/>
        <v>1779.1676677679459</v>
      </c>
      <c r="J62" s="56">
        <f t="shared" si="20"/>
        <v>0</v>
      </c>
      <c r="K62" s="57">
        <f t="shared" si="21"/>
        <v>0</v>
      </c>
      <c r="L62" s="57">
        <f t="shared" si="22"/>
        <v>0</v>
      </c>
      <c r="M62" s="58">
        <f t="shared" si="4"/>
        <v>0</v>
      </c>
      <c r="N62" s="56">
        <f t="shared" si="23"/>
        <v>0</v>
      </c>
      <c r="O62" s="57">
        <f t="shared" si="24"/>
        <v>0</v>
      </c>
      <c r="P62" s="57">
        <f t="shared" si="25"/>
        <v>0</v>
      </c>
      <c r="Q62" s="58">
        <f t="shared" si="5"/>
        <v>0</v>
      </c>
      <c r="R62" s="84">
        <f t="shared" si="26"/>
        <v>349689.15128974483</v>
      </c>
      <c r="S62" s="85">
        <f t="shared" si="27"/>
        <v>1290.2608829959659</v>
      </c>
      <c r="T62" s="86">
        <f t="shared" si="6"/>
        <v>1019.9266912617558</v>
      </c>
      <c r="U62" s="87">
        <f t="shared" si="28"/>
        <v>2310.1875742577217</v>
      </c>
      <c r="V62" s="84">
        <f t="shared" si="29"/>
        <v>0</v>
      </c>
      <c r="W62" s="85">
        <f t="shared" si="30"/>
        <v>0</v>
      </c>
      <c r="X62" s="86">
        <f t="shared" si="7"/>
        <v>0</v>
      </c>
      <c r="Y62" s="87">
        <f t="shared" si="31"/>
        <v>0</v>
      </c>
      <c r="Z62" s="101">
        <f t="shared" si="32"/>
        <v>0</v>
      </c>
      <c r="AA62" s="85">
        <f t="shared" si="33"/>
        <v>0</v>
      </c>
      <c r="AB62" s="86">
        <f t="shared" si="8"/>
        <v>0</v>
      </c>
      <c r="AC62" s="87">
        <f t="shared" si="34"/>
        <v>0</v>
      </c>
      <c r="AD62" s="132">
        <f t="shared" si="37"/>
        <v>0</v>
      </c>
      <c r="AE62" s="132">
        <f t="shared" si="9"/>
        <v>0</v>
      </c>
      <c r="AF62" s="132">
        <f t="shared" si="35"/>
        <v>0</v>
      </c>
      <c r="AG62" s="133">
        <f t="shared" si="10"/>
        <v>0</v>
      </c>
      <c r="AH62" s="124">
        <f t="shared" si="36"/>
        <v>0</v>
      </c>
      <c r="AI62" s="125">
        <f t="shared" si="11"/>
        <v>0</v>
      </c>
      <c r="AJ62" s="125">
        <v>0</v>
      </c>
      <c r="AK62" s="126">
        <f t="shared" si="12"/>
        <v>0</v>
      </c>
      <c r="AL62" s="22">
        <f t="shared" si="13"/>
        <v>1036486.3285091487</v>
      </c>
      <c r="AM62" s="22">
        <f t="shared" si="13"/>
        <v>2810.516990854574</v>
      </c>
      <c r="AN62" s="22">
        <f t="shared" si="13"/>
        <v>2494.6763985404614</v>
      </c>
      <c r="AO62" s="23">
        <f t="shared" si="13"/>
        <v>5305.1933893950354</v>
      </c>
    </row>
    <row r="63" spans="1:41" x14ac:dyDescent="0.25">
      <c r="A63" s="7">
        <v>42</v>
      </c>
      <c r="B63" s="56">
        <f t="shared" si="14"/>
        <v>336158.33143250417</v>
      </c>
      <c r="C63" s="57">
        <f t="shared" si="15"/>
        <v>907.69301022290608</v>
      </c>
      <c r="D63" s="57">
        <f t="shared" si="16"/>
        <v>308.14513714646216</v>
      </c>
      <c r="E63" s="58">
        <f t="shared" si="2"/>
        <v>1215.8381473693682</v>
      </c>
      <c r="F63" s="56">
        <f t="shared" si="17"/>
        <v>349118.58967904112</v>
      </c>
      <c r="G63" s="57">
        <f t="shared" si="18"/>
        <v>615.43903550447544</v>
      </c>
      <c r="H63" s="57">
        <f t="shared" si="19"/>
        <v>1163.7286322634704</v>
      </c>
      <c r="I63" s="58">
        <f t="shared" si="3"/>
        <v>1779.1676677679459</v>
      </c>
      <c r="J63" s="56">
        <f t="shared" si="20"/>
        <v>0</v>
      </c>
      <c r="K63" s="57">
        <f t="shared" si="21"/>
        <v>0</v>
      </c>
      <c r="L63" s="57">
        <f t="shared" si="22"/>
        <v>0</v>
      </c>
      <c r="M63" s="58">
        <f t="shared" si="4"/>
        <v>0</v>
      </c>
      <c r="N63" s="56">
        <f t="shared" si="23"/>
        <v>0</v>
      </c>
      <c r="O63" s="57">
        <f t="shared" si="24"/>
        <v>0</v>
      </c>
      <c r="P63" s="57">
        <f t="shared" si="25"/>
        <v>0</v>
      </c>
      <c r="Q63" s="58">
        <f t="shared" si="5"/>
        <v>0</v>
      </c>
      <c r="R63" s="84">
        <f t="shared" si="26"/>
        <v>348979.55522409343</v>
      </c>
      <c r="S63" s="85">
        <f t="shared" si="27"/>
        <v>1296.1808508112122</v>
      </c>
      <c r="T63" s="86">
        <f t="shared" si="6"/>
        <v>1017.8570360702726</v>
      </c>
      <c r="U63" s="87">
        <f t="shared" si="28"/>
        <v>2314.0378868814846</v>
      </c>
      <c r="V63" s="84">
        <f t="shared" si="29"/>
        <v>0</v>
      </c>
      <c r="W63" s="85">
        <f t="shared" si="30"/>
        <v>0</v>
      </c>
      <c r="X63" s="86">
        <f t="shared" si="7"/>
        <v>0</v>
      </c>
      <c r="Y63" s="87">
        <f t="shared" si="31"/>
        <v>0</v>
      </c>
      <c r="Z63" s="101">
        <f t="shared" si="32"/>
        <v>0</v>
      </c>
      <c r="AA63" s="85">
        <f t="shared" si="33"/>
        <v>0</v>
      </c>
      <c r="AB63" s="86">
        <f t="shared" si="8"/>
        <v>0</v>
      </c>
      <c r="AC63" s="87">
        <f t="shared" si="34"/>
        <v>0</v>
      </c>
      <c r="AD63" s="132">
        <f t="shared" si="37"/>
        <v>0</v>
      </c>
      <c r="AE63" s="132">
        <f t="shared" si="9"/>
        <v>0</v>
      </c>
      <c r="AF63" s="132">
        <f t="shared" si="35"/>
        <v>0</v>
      </c>
      <c r="AG63" s="133">
        <f t="shared" si="10"/>
        <v>0</v>
      </c>
      <c r="AH63" s="124">
        <f t="shared" si="36"/>
        <v>0</v>
      </c>
      <c r="AI63" s="125">
        <f t="shared" si="11"/>
        <v>0</v>
      </c>
      <c r="AJ63" s="125">
        <v>0</v>
      </c>
      <c r="AK63" s="126">
        <f t="shared" si="12"/>
        <v>0</v>
      </c>
      <c r="AL63" s="22">
        <f t="shared" si="13"/>
        <v>1034256.4763356387</v>
      </c>
      <c r="AM63" s="22">
        <f t="shared" si="13"/>
        <v>2819.3128965385936</v>
      </c>
      <c r="AN63" s="22">
        <f t="shared" si="13"/>
        <v>2489.7308054802052</v>
      </c>
      <c r="AO63" s="23">
        <f t="shared" si="13"/>
        <v>5309.0437020187983</v>
      </c>
    </row>
    <row r="64" spans="1:41" x14ac:dyDescent="0.25">
      <c r="A64" s="7">
        <v>43</v>
      </c>
      <c r="B64" s="56">
        <f t="shared" si="14"/>
        <v>335250.63842228125</v>
      </c>
      <c r="C64" s="57">
        <f t="shared" si="15"/>
        <v>908.52506214894379</v>
      </c>
      <c r="D64" s="57">
        <f t="shared" si="16"/>
        <v>307.31308522042445</v>
      </c>
      <c r="E64" s="58">
        <f t="shared" si="2"/>
        <v>1215.8381473693682</v>
      </c>
      <c r="F64" s="56">
        <f t="shared" si="17"/>
        <v>348503.15064353665</v>
      </c>
      <c r="G64" s="57">
        <f t="shared" si="18"/>
        <v>617.4904989561569</v>
      </c>
      <c r="H64" s="57">
        <f t="shared" si="19"/>
        <v>1161.677168811789</v>
      </c>
      <c r="I64" s="58">
        <f t="shared" si="3"/>
        <v>1779.1676677679459</v>
      </c>
      <c r="J64" s="56">
        <f t="shared" si="20"/>
        <v>0</v>
      </c>
      <c r="K64" s="57">
        <f t="shared" si="21"/>
        <v>0</v>
      </c>
      <c r="L64" s="57">
        <f t="shared" si="22"/>
        <v>0</v>
      </c>
      <c r="M64" s="58">
        <f t="shared" si="4"/>
        <v>0</v>
      </c>
      <c r="N64" s="56">
        <f t="shared" si="23"/>
        <v>0</v>
      </c>
      <c r="O64" s="57">
        <f t="shared" si="24"/>
        <v>0</v>
      </c>
      <c r="P64" s="57">
        <f t="shared" si="25"/>
        <v>0</v>
      </c>
      <c r="Q64" s="58">
        <f t="shared" si="5"/>
        <v>0</v>
      </c>
      <c r="R64" s="84">
        <f t="shared" si="26"/>
        <v>348262.84666390438</v>
      </c>
      <c r="S64" s="85">
        <f t="shared" si="27"/>
        <v>1302.1279805898996</v>
      </c>
      <c r="T64" s="86">
        <f t="shared" si="6"/>
        <v>1015.7666361030545</v>
      </c>
      <c r="U64" s="87">
        <f t="shared" si="28"/>
        <v>2317.8946166929541</v>
      </c>
      <c r="V64" s="84">
        <f t="shared" si="29"/>
        <v>0</v>
      </c>
      <c r="W64" s="85">
        <f t="shared" si="30"/>
        <v>0</v>
      </c>
      <c r="X64" s="86">
        <f t="shared" si="7"/>
        <v>0</v>
      </c>
      <c r="Y64" s="87">
        <f t="shared" si="31"/>
        <v>0</v>
      </c>
      <c r="Z64" s="101">
        <f t="shared" si="32"/>
        <v>0</v>
      </c>
      <c r="AA64" s="85">
        <f t="shared" si="33"/>
        <v>0</v>
      </c>
      <c r="AB64" s="86">
        <f t="shared" si="8"/>
        <v>0</v>
      </c>
      <c r="AC64" s="87">
        <f t="shared" si="34"/>
        <v>0</v>
      </c>
      <c r="AD64" s="132">
        <f t="shared" si="37"/>
        <v>0</v>
      </c>
      <c r="AE64" s="132">
        <f t="shared" si="9"/>
        <v>0</v>
      </c>
      <c r="AF64" s="132">
        <f t="shared" si="35"/>
        <v>0</v>
      </c>
      <c r="AG64" s="133">
        <f t="shared" si="10"/>
        <v>0</v>
      </c>
      <c r="AH64" s="124">
        <f t="shared" si="36"/>
        <v>0</v>
      </c>
      <c r="AI64" s="125">
        <f t="shared" si="11"/>
        <v>0</v>
      </c>
      <c r="AJ64" s="125">
        <v>0</v>
      </c>
      <c r="AK64" s="126">
        <f t="shared" si="12"/>
        <v>0</v>
      </c>
      <c r="AL64" s="22">
        <f t="shared" si="13"/>
        <v>1032016.6357297222</v>
      </c>
      <c r="AM64" s="22">
        <f t="shared" si="13"/>
        <v>2828.1435416950003</v>
      </c>
      <c r="AN64" s="22">
        <f t="shared" si="13"/>
        <v>2484.7568901352679</v>
      </c>
      <c r="AO64" s="23">
        <f t="shared" si="13"/>
        <v>5312.9004318302686</v>
      </c>
    </row>
    <row r="65" spans="1:41" x14ac:dyDescent="0.25">
      <c r="A65" s="7">
        <v>44</v>
      </c>
      <c r="B65" s="56">
        <f t="shared" si="14"/>
        <v>334342.11336013232</v>
      </c>
      <c r="C65" s="57">
        <f t="shared" si="15"/>
        <v>909.35787678924703</v>
      </c>
      <c r="D65" s="57">
        <f t="shared" si="16"/>
        <v>306.48027058012127</v>
      </c>
      <c r="E65" s="58">
        <f t="shared" si="2"/>
        <v>1215.8381473693682</v>
      </c>
      <c r="F65" s="56">
        <f t="shared" si="17"/>
        <v>347885.66014458047</v>
      </c>
      <c r="G65" s="57">
        <f t="shared" si="18"/>
        <v>619.54880061934432</v>
      </c>
      <c r="H65" s="57">
        <f t="shared" si="19"/>
        <v>1159.6188671486016</v>
      </c>
      <c r="I65" s="58">
        <f t="shared" si="3"/>
        <v>1779.1676677679459</v>
      </c>
      <c r="J65" s="56">
        <f t="shared" si="20"/>
        <v>0</v>
      </c>
      <c r="K65" s="57">
        <f t="shared" si="21"/>
        <v>0</v>
      </c>
      <c r="L65" s="57">
        <f t="shared" si="22"/>
        <v>0</v>
      </c>
      <c r="M65" s="58">
        <f t="shared" si="4"/>
        <v>0</v>
      </c>
      <c r="N65" s="56">
        <f t="shared" si="23"/>
        <v>0</v>
      </c>
      <c r="O65" s="57">
        <f t="shared" si="24"/>
        <v>0</v>
      </c>
      <c r="P65" s="57">
        <f t="shared" si="25"/>
        <v>0</v>
      </c>
      <c r="Q65" s="58">
        <f t="shared" si="5"/>
        <v>0</v>
      </c>
      <c r="R65" s="84">
        <f t="shared" si="26"/>
        <v>347538.98654778668</v>
      </c>
      <c r="S65" s="85">
        <f t="shared" si="27"/>
        <v>1308.102396956398</v>
      </c>
      <c r="T65" s="86">
        <f t="shared" si="6"/>
        <v>1013.6553774310446</v>
      </c>
      <c r="U65" s="87">
        <f t="shared" si="28"/>
        <v>2321.7577743874426</v>
      </c>
      <c r="V65" s="84">
        <f t="shared" si="29"/>
        <v>0</v>
      </c>
      <c r="W65" s="85">
        <f t="shared" si="30"/>
        <v>0</v>
      </c>
      <c r="X65" s="86">
        <f t="shared" si="7"/>
        <v>0</v>
      </c>
      <c r="Y65" s="87">
        <f t="shared" si="31"/>
        <v>0</v>
      </c>
      <c r="Z65" s="101">
        <f t="shared" si="32"/>
        <v>0</v>
      </c>
      <c r="AA65" s="85">
        <f t="shared" si="33"/>
        <v>0</v>
      </c>
      <c r="AB65" s="86">
        <f t="shared" si="8"/>
        <v>0</v>
      </c>
      <c r="AC65" s="87">
        <f t="shared" si="34"/>
        <v>0</v>
      </c>
      <c r="AD65" s="132">
        <f t="shared" si="37"/>
        <v>0</v>
      </c>
      <c r="AE65" s="132">
        <f t="shared" si="9"/>
        <v>0</v>
      </c>
      <c r="AF65" s="132">
        <f t="shared" si="35"/>
        <v>0</v>
      </c>
      <c r="AG65" s="133">
        <f t="shared" si="10"/>
        <v>0</v>
      </c>
      <c r="AH65" s="124">
        <f t="shared" si="36"/>
        <v>0</v>
      </c>
      <c r="AI65" s="125">
        <f t="shared" si="11"/>
        <v>0</v>
      </c>
      <c r="AJ65" s="125">
        <v>0</v>
      </c>
      <c r="AK65" s="126">
        <f t="shared" si="12"/>
        <v>0</v>
      </c>
      <c r="AL65" s="22">
        <f t="shared" si="13"/>
        <v>1029766.7600524996</v>
      </c>
      <c r="AM65" s="22">
        <f t="shared" si="13"/>
        <v>2837.0090743649894</v>
      </c>
      <c r="AN65" s="22">
        <f t="shared" si="13"/>
        <v>2479.7545151597674</v>
      </c>
      <c r="AO65" s="23">
        <f t="shared" si="13"/>
        <v>5316.7635895247568</v>
      </c>
    </row>
    <row r="66" spans="1:41" x14ac:dyDescent="0.25">
      <c r="A66" s="7">
        <v>45</v>
      </c>
      <c r="B66" s="56">
        <f t="shared" si="14"/>
        <v>333432.75548334309</v>
      </c>
      <c r="C66" s="57">
        <f t="shared" si="15"/>
        <v>910.19145484297042</v>
      </c>
      <c r="D66" s="57">
        <f t="shared" si="16"/>
        <v>305.64669252639783</v>
      </c>
      <c r="E66" s="58">
        <f t="shared" si="2"/>
        <v>1215.8381473693682</v>
      </c>
      <c r="F66" s="56">
        <f t="shared" si="17"/>
        <v>347266.11134396115</v>
      </c>
      <c r="G66" s="57">
        <f t="shared" si="18"/>
        <v>621.61396328807541</v>
      </c>
      <c r="H66" s="57">
        <f t="shared" si="19"/>
        <v>1157.5537044798705</v>
      </c>
      <c r="I66" s="58">
        <f t="shared" si="3"/>
        <v>1779.1676677679459</v>
      </c>
      <c r="J66" s="56">
        <f t="shared" si="20"/>
        <v>0</v>
      </c>
      <c r="K66" s="57">
        <f t="shared" si="21"/>
        <v>0</v>
      </c>
      <c r="L66" s="57">
        <f t="shared" si="22"/>
        <v>0</v>
      </c>
      <c r="M66" s="58">
        <f t="shared" si="4"/>
        <v>0</v>
      </c>
      <c r="N66" s="56">
        <f t="shared" si="23"/>
        <v>0</v>
      </c>
      <c r="O66" s="57">
        <f t="shared" si="24"/>
        <v>0</v>
      </c>
      <c r="P66" s="57">
        <f t="shared" si="25"/>
        <v>0</v>
      </c>
      <c r="Q66" s="58">
        <f t="shared" si="5"/>
        <v>0</v>
      </c>
      <c r="R66" s="84">
        <f t="shared" si="26"/>
        <v>346807.935624415</v>
      </c>
      <c r="S66" s="85">
        <f t="shared" si="27"/>
        <v>1314.1042251068779</v>
      </c>
      <c r="T66" s="86">
        <f t="shared" si="6"/>
        <v>1011.5231455712104</v>
      </c>
      <c r="U66" s="87">
        <f t="shared" si="28"/>
        <v>2325.6273706780885</v>
      </c>
      <c r="V66" s="84">
        <f t="shared" si="29"/>
        <v>0</v>
      </c>
      <c r="W66" s="85">
        <f t="shared" si="30"/>
        <v>0</v>
      </c>
      <c r="X66" s="86">
        <f t="shared" si="7"/>
        <v>0</v>
      </c>
      <c r="Y66" s="87">
        <f t="shared" si="31"/>
        <v>0</v>
      </c>
      <c r="Z66" s="101">
        <f t="shared" si="32"/>
        <v>0</v>
      </c>
      <c r="AA66" s="85">
        <f t="shared" si="33"/>
        <v>0</v>
      </c>
      <c r="AB66" s="86">
        <f t="shared" si="8"/>
        <v>0</v>
      </c>
      <c r="AC66" s="87">
        <f t="shared" si="34"/>
        <v>0</v>
      </c>
      <c r="AD66" s="132">
        <f t="shared" si="37"/>
        <v>0</v>
      </c>
      <c r="AE66" s="132">
        <f t="shared" si="9"/>
        <v>0</v>
      </c>
      <c r="AF66" s="132">
        <f t="shared" si="35"/>
        <v>0</v>
      </c>
      <c r="AG66" s="133">
        <f t="shared" si="10"/>
        <v>0</v>
      </c>
      <c r="AH66" s="124">
        <f t="shared" si="36"/>
        <v>0</v>
      </c>
      <c r="AI66" s="125">
        <f t="shared" si="11"/>
        <v>0</v>
      </c>
      <c r="AJ66" s="125">
        <v>0</v>
      </c>
      <c r="AK66" s="126">
        <f t="shared" si="12"/>
        <v>0</v>
      </c>
      <c r="AL66" s="22">
        <f t="shared" si="13"/>
        <v>1027506.8024517193</v>
      </c>
      <c r="AM66" s="22">
        <f t="shared" si="13"/>
        <v>2845.9096432379238</v>
      </c>
      <c r="AN66" s="22">
        <f t="shared" si="13"/>
        <v>2474.7235425774788</v>
      </c>
      <c r="AO66" s="23">
        <f t="shared" si="13"/>
        <v>5320.6331858154026</v>
      </c>
    </row>
    <row r="67" spans="1:41" x14ac:dyDescent="0.25">
      <c r="A67" s="7">
        <v>46</v>
      </c>
      <c r="B67" s="56">
        <f t="shared" si="14"/>
        <v>332522.56402850011</v>
      </c>
      <c r="C67" s="57">
        <f t="shared" si="15"/>
        <v>911.02579700990987</v>
      </c>
      <c r="D67" s="57">
        <f t="shared" si="16"/>
        <v>304.81235035945843</v>
      </c>
      <c r="E67" s="58">
        <f t="shared" si="2"/>
        <v>1215.8381473693682</v>
      </c>
      <c r="F67" s="56">
        <f t="shared" si="17"/>
        <v>346644.49738067307</v>
      </c>
      <c r="G67" s="57">
        <f t="shared" si="18"/>
        <v>623.68600983236888</v>
      </c>
      <c r="H67" s="57">
        <f t="shared" si="19"/>
        <v>1155.481657935577</v>
      </c>
      <c r="I67" s="58">
        <f t="shared" si="3"/>
        <v>1779.1676677679459</v>
      </c>
      <c r="J67" s="56">
        <f t="shared" si="20"/>
        <v>0</v>
      </c>
      <c r="K67" s="57">
        <f t="shared" si="21"/>
        <v>0</v>
      </c>
      <c r="L67" s="57">
        <f t="shared" si="22"/>
        <v>0</v>
      </c>
      <c r="M67" s="58">
        <f t="shared" si="4"/>
        <v>0</v>
      </c>
      <c r="N67" s="56">
        <f t="shared" si="23"/>
        <v>0</v>
      </c>
      <c r="O67" s="57">
        <f t="shared" si="24"/>
        <v>0</v>
      </c>
      <c r="P67" s="57">
        <f t="shared" si="25"/>
        <v>0</v>
      </c>
      <c r="Q67" s="58">
        <f t="shared" si="5"/>
        <v>0</v>
      </c>
      <c r="R67" s="84">
        <f t="shared" si="26"/>
        <v>346069.65445164032</v>
      </c>
      <c r="S67" s="85">
        <f t="shared" si="27"/>
        <v>1320.1335908119345</v>
      </c>
      <c r="T67" s="86">
        <f t="shared" si="6"/>
        <v>1009.369825483951</v>
      </c>
      <c r="U67" s="87">
        <f t="shared" si="28"/>
        <v>2329.5034162958855</v>
      </c>
      <c r="V67" s="84">
        <f t="shared" si="29"/>
        <v>0</v>
      </c>
      <c r="W67" s="85">
        <f t="shared" si="30"/>
        <v>0</v>
      </c>
      <c r="X67" s="86">
        <f t="shared" si="7"/>
        <v>0</v>
      </c>
      <c r="Y67" s="87">
        <f t="shared" si="31"/>
        <v>0</v>
      </c>
      <c r="Z67" s="101">
        <f t="shared" si="32"/>
        <v>0</v>
      </c>
      <c r="AA67" s="85">
        <f t="shared" si="33"/>
        <v>0</v>
      </c>
      <c r="AB67" s="86">
        <f t="shared" si="8"/>
        <v>0</v>
      </c>
      <c r="AC67" s="87">
        <f t="shared" si="34"/>
        <v>0</v>
      </c>
      <c r="AD67" s="132">
        <f t="shared" si="37"/>
        <v>0</v>
      </c>
      <c r="AE67" s="132">
        <f t="shared" si="9"/>
        <v>0</v>
      </c>
      <c r="AF67" s="132">
        <f t="shared" si="35"/>
        <v>0</v>
      </c>
      <c r="AG67" s="133">
        <f t="shared" si="10"/>
        <v>0</v>
      </c>
      <c r="AH67" s="124">
        <f t="shared" si="36"/>
        <v>0</v>
      </c>
      <c r="AI67" s="125">
        <f t="shared" si="11"/>
        <v>0</v>
      </c>
      <c r="AJ67" s="125">
        <v>0</v>
      </c>
      <c r="AK67" s="126">
        <f t="shared" si="12"/>
        <v>0</v>
      </c>
      <c r="AL67" s="22">
        <f t="shared" si="13"/>
        <v>1025236.7158608135</v>
      </c>
      <c r="AM67" s="22">
        <f t="shared" si="13"/>
        <v>2854.8453976542132</v>
      </c>
      <c r="AN67" s="22">
        <f t="shared" si="13"/>
        <v>2469.6638337789864</v>
      </c>
      <c r="AO67" s="23">
        <f t="shared" si="13"/>
        <v>5324.5092314331996</v>
      </c>
    </row>
    <row r="68" spans="1:41" x14ac:dyDescent="0.25">
      <c r="A68" s="7">
        <v>47</v>
      </c>
      <c r="B68" s="56">
        <f t="shared" si="14"/>
        <v>331611.53823149018</v>
      </c>
      <c r="C68" s="57">
        <f t="shared" si="15"/>
        <v>911.86090399050227</v>
      </c>
      <c r="D68" s="57">
        <f t="shared" si="16"/>
        <v>303.97724337886598</v>
      </c>
      <c r="E68" s="58">
        <f t="shared" si="2"/>
        <v>1215.8381473693682</v>
      </c>
      <c r="F68" s="56">
        <f t="shared" si="17"/>
        <v>346020.8113708407</v>
      </c>
      <c r="G68" s="57">
        <f t="shared" si="18"/>
        <v>625.76496319847683</v>
      </c>
      <c r="H68" s="57">
        <f t="shared" si="19"/>
        <v>1153.4027045694691</v>
      </c>
      <c r="I68" s="58">
        <f t="shared" si="3"/>
        <v>1779.1676677679459</v>
      </c>
      <c r="J68" s="56">
        <f t="shared" si="20"/>
        <v>0</v>
      </c>
      <c r="K68" s="57">
        <f t="shared" si="21"/>
        <v>0</v>
      </c>
      <c r="L68" s="57">
        <f t="shared" si="22"/>
        <v>0</v>
      </c>
      <c r="M68" s="58">
        <f t="shared" si="4"/>
        <v>0</v>
      </c>
      <c r="N68" s="56">
        <f t="shared" si="23"/>
        <v>0</v>
      </c>
      <c r="O68" s="57">
        <f t="shared" si="24"/>
        <v>0</v>
      </c>
      <c r="P68" s="57">
        <f t="shared" si="25"/>
        <v>0</v>
      </c>
      <c r="Q68" s="58">
        <f t="shared" si="5"/>
        <v>0</v>
      </c>
      <c r="R68" s="84">
        <f t="shared" si="26"/>
        <v>345324.10339559644</v>
      </c>
      <c r="S68" s="85">
        <f t="shared" si="27"/>
        <v>1326.1906204192226</v>
      </c>
      <c r="T68" s="86">
        <f t="shared" si="6"/>
        <v>1007.1953015704896</v>
      </c>
      <c r="U68" s="87">
        <f t="shared" si="28"/>
        <v>2333.3859219897122</v>
      </c>
      <c r="V68" s="84">
        <f t="shared" si="29"/>
        <v>0</v>
      </c>
      <c r="W68" s="85">
        <f t="shared" si="30"/>
        <v>0</v>
      </c>
      <c r="X68" s="86">
        <f t="shared" si="7"/>
        <v>0</v>
      </c>
      <c r="Y68" s="87">
        <f t="shared" si="31"/>
        <v>0</v>
      </c>
      <c r="Z68" s="101">
        <f t="shared" si="32"/>
        <v>0</v>
      </c>
      <c r="AA68" s="85">
        <f t="shared" si="33"/>
        <v>0</v>
      </c>
      <c r="AB68" s="86">
        <f t="shared" si="8"/>
        <v>0</v>
      </c>
      <c r="AC68" s="87">
        <f t="shared" si="34"/>
        <v>0</v>
      </c>
      <c r="AD68" s="132">
        <f t="shared" si="37"/>
        <v>0</v>
      </c>
      <c r="AE68" s="132">
        <f t="shared" si="9"/>
        <v>0</v>
      </c>
      <c r="AF68" s="132">
        <f t="shared" si="35"/>
        <v>0</v>
      </c>
      <c r="AG68" s="133">
        <f t="shared" si="10"/>
        <v>0</v>
      </c>
      <c r="AH68" s="124">
        <f t="shared" si="36"/>
        <v>0</v>
      </c>
      <c r="AI68" s="125">
        <f t="shared" si="11"/>
        <v>0</v>
      </c>
      <c r="AJ68" s="125">
        <v>0</v>
      </c>
      <c r="AK68" s="126">
        <f t="shared" si="12"/>
        <v>0</v>
      </c>
      <c r="AL68" s="22">
        <f t="shared" si="13"/>
        <v>1022956.4529979273</v>
      </c>
      <c r="AM68" s="22">
        <f t="shared" si="13"/>
        <v>2863.8164876082019</v>
      </c>
      <c r="AN68" s="22">
        <f t="shared" si="13"/>
        <v>2464.5752495188244</v>
      </c>
      <c r="AO68" s="23">
        <f t="shared" si="13"/>
        <v>5328.3917371270263</v>
      </c>
    </row>
    <row r="69" spans="1:41" x14ac:dyDescent="0.25">
      <c r="A69" s="7">
        <v>48</v>
      </c>
      <c r="B69" s="56">
        <f t="shared" si="14"/>
        <v>330699.67732749967</v>
      </c>
      <c r="C69" s="57">
        <f t="shared" si="15"/>
        <v>912.69677648582683</v>
      </c>
      <c r="D69" s="57">
        <f t="shared" si="16"/>
        <v>303.14137088354136</v>
      </c>
      <c r="E69" s="58">
        <f t="shared" si="2"/>
        <v>1215.8381473693682</v>
      </c>
      <c r="F69" s="56">
        <f t="shared" si="17"/>
        <v>345395.04640764225</v>
      </c>
      <c r="G69" s="57">
        <f t="shared" si="18"/>
        <v>627.85084640913828</v>
      </c>
      <c r="H69" s="57">
        <f t="shared" si="19"/>
        <v>1151.3168213588076</v>
      </c>
      <c r="I69" s="58">
        <f t="shared" si="3"/>
        <v>1779.1676677679459</v>
      </c>
      <c r="J69" s="56">
        <f t="shared" si="20"/>
        <v>0</v>
      </c>
      <c r="K69" s="57">
        <f t="shared" si="21"/>
        <v>0</v>
      </c>
      <c r="L69" s="57">
        <f t="shared" si="22"/>
        <v>0</v>
      </c>
      <c r="M69" s="58">
        <f t="shared" si="4"/>
        <v>0</v>
      </c>
      <c r="N69" s="56">
        <f t="shared" si="23"/>
        <v>0</v>
      </c>
      <c r="O69" s="57">
        <f t="shared" si="24"/>
        <v>0</v>
      </c>
      <c r="P69" s="57">
        <f t="shared" si="25"/>
        <v>0</v>
      </c>
      <c r="Q69" s="58">
        <f t="shared" si="5"/>
        <v>0</v>
      </c>
      <c r="R69" s="84">
        <f t="shared" si="26"/>
        <v>344571.24262980255</v>
      </c>
      <c r="S69" s="85">
        <f t="shared" si="27"/>
        <v>1332.2754408561045</v>
      </c>
      <c r="T69" s="86">
        <f t="shared" si="6"/>
        <v>1004.9994576702575</v>
      </c>
      <c r="U69" s="87">
        <f t="shared" si="28"/>
        <v>2337.274898526362</v>
      </c>
      <c r="V69" s="84">
        <f t="shared" si="29"/>
        <v>0</v>
      </c>
      <c r="W69" s="85">
        <f t="shared" si="30"/>
        <v>0</v>
      </c>
      <c r="X69" s="86">
        <f t="shared" si="7"/>
        <v>0</v>
      </c>
      <c r="Y69" s="87">
        <f t="shared" si="31"/>
        <v>0</v>
      </c>
      <c r="Z69" s="101">
        <f t="shared" si="32"/>
        <v>0</v>
      </c>
      <c r="AA69" s="85">
        <f t="shared" si="33"/>
        <v>0</v>
      </c>
      <c r="AB69" s="86">
        <f t="shared" si="8"/>
        <v>0</v>
      </c>
      <c r="AC69" s="87">
        <f t="shared" si="34"/>
        <v>0</v>
      </c>
      <c r="AD69" s="132">
        <f t="shared" si="37"/>
        <v>0</v>
      </c>
      <c r="AE69" s="132">
        <f t="shared" si="9"/>
        <v>0</v>
      </c>
      <c r="AF69" s="132">
        <f t="shared" si="35"/>
        <v>0</v>
      </c>
      <c r="AG69" s="133">
        <f t="shared" si="10"/>
        <v>0</v>
      </c>
      <c r="AH69" s="124">
        <f t="shared" si="36"/>
        <v>0</v>
      </c>
      <c r="AI69" s="125">
        <f t="shared" si="11"/>
        <v>0</v>
      </c>
      <c r="AJ69" s="125">
        <v>0</v>
      </c>
      <c r="AK69" s="126">
        <f t="shared" si="12"/>
        <v>0</v>
      </c>
      <c r="AL69" s="22">
        <f t="shared" si="13"/>
        <v>1020665.9663649445</v>
      </c>
      <c r="AM69" s="22">
        <f t="shared" si="13"/>
        <v>2872.8230637510696</v>
      </c>
      <c r="AN69" s="22">
        <f t="shared" si="13"/>
        <v>2459.4576499126065</v>
      </c>
      <c r="AO69" s="23">
        <f t="shared" si="13"/>
        <v>5332.2807136636766</v>
      </c>
    </row>
    <row r="70" spans="1:41" x14ac:dyDescent="0.25">
      <c r="A70" s="7">
        <v>49</v>
      </c>
      <c r="B70" s="56">
        <f t="shared" si="14"/>
        <v>329786.98055101384</v>
      </c>
      <c r="C70" s="57">
        <f t="shared" si="15"/>
        <v>913.53341519760556</v>
      </c>
      <c r="D70" s="57">
        <f t="shared" si="16"/>
        <v>302.30473217176268</v>
      </c>
      <c r="E70" s="58">
        <f t="shared" si="2"/>
        <v>1215.8381473693682</v>
      </c>
      <c r="F70" s="56">
        <f t="shared" si="17"/>
        <v>344767.19556123309</v>
      </c>
      <c r="G70" s="57">
        <f t="shared" si="18"/>
        <v>629.94368256383541</v>
      </c>
      <c r="H70" s="57">
        <f t="shared" si="19"/>
        <v>1149.2239852041105</v>
      </c>
      <c r="I70" s="58">
        <f t="shared" si="3"/>
        <v>1779.1676677679459</v>
      </c>
      <c r="J70" s="56">
        <f t="shared" si="20"/>
        <v>0</v>
      </c>
      <c r="K70" s="57">
        <f t="shared" si="21"/>
        <v>0</v>
      </c>
      <c r="L70" s="57">
        <f t="shared" si="22"/>
        <v>0</v>
      </c>
      <c r="M70" s="58">
        <f t="shared" si="4"/>
        <v>0</v>
      </c>
      <c r="N70" s="56">
        <f t="shared" si="23"/>
        <v>0</v>
      </c>
      <c r="O70" s="57">
        <f t="shared" si="24"/>
        <v>0</v>
      </c>
      <c r="P70" s="57">
        <f t="shared" si="25"/>
        <v>0</v>
      </c>
      <c r="Q70" s="58">
        <f t="shared" si="5"/>
        <v>0</v>
      </c>
      <c r="R70" s="84">
        <f t="shared" si="26"/>
        <v>343811.03213426139</v>
      </c>
      <c r="S70" s="85">
        <f t="shared" si="27"/>
        <v>1338.3881796323103</v>
      </c>
      <c r="T70" s="86">
        <f t="shared" si="6"/>
        <v>1002.7821770582624</v>
      </c>
      <c r="U70" s="87">
        <f t="shared" si="28"/>
        <v>2341.1703566905726</v>
      </c>
      <c r="V70" s="84">
        <f t="shared" si="29"/>
        <v>0</v>
      </c>
      <c r="W70" s="85">
        <f t="shared" si="30"/>
        <v>0</v>
      </c>
      <c r="X70" s="86">
        <f t="shared" si="7"/>
        <v>0</v>
      </c>
      <c r="Y70" s="87">
        <f t="shared" si="31"/>
        <v>0</v>
      </c>
      <c r="Z70" s="101">
        <f t="shared" si="32"/>
        <v>0</v>
      </c>
      <c r="AA70" s="85">
        <f t="shared" si="33"/>
        <v>0</v>
      </c>
      <c r="AB70" s="86">
        <f t="shared" si="8"/>
        <v>0</v>
      </c>
      <c r="AC70" s="87">
        <f t="shared" si="34"/>
        <v>0</v>
      </c>
      <c r="AD70" s="132">
        <f t="shared" si="37"/>
        <v>0</v>
      </c>
      <c r="AE70" s="132">
        <f t="shared" si="9"/>
        <v>0</v>
      </c>
      <c r="AF70" s="132">
        <f t="shared" si="35"/>
        <v>0</v>
      </c>
      <c r="AG70" s="133">
        <f t="shared" si="10"/>
        <v>0</v>
      </c>
      <c r="AH70" s="124">
        <f t="shared" si="36"/>
        <v>0</v>
      </c>
      <c r="AI70" s="125">
        <f t="shared" si="11"/>
        <v>0</v>
      </c>
      <c r="AJ70" s="125">
        <v>0</v>
      </c>
      <c r="AK70" s="126">
        <f t="shared" si="12"/>
        <v>0</v>
      </c>
      <c r="AL70" s="22">
        <f t="shared" si="13"/>
        <v>1018365.2082465084</v>
      </c>
      <c r="AM70" s="22">
        <f t="shared" si="13"/>
        <v>2881.8652773937511</v>
      </c>
      <c r="AN70" s="22">
        <f t="shared" si="13"/>
        <v>2454.3108944341357</v>
      </c>
      <c r="AO70" s="23">
        <f t="shared" si="13"/>
        <v>5336.1761718278867</v>
      </c>
    </row>
    <row r="71" spans="1:41" x14ac:dyDescent="0.25">
      <c r="A71" s="7">
        <v>50</v>
      </c>
      <c r="B71" s="56">
        <f t="shared" si="14"/>
        <v>328873.44713581621</v>
      </c>
      <c r="C71" s="57">
        <f t="shared" si="15"/>
        <v>914.37082082820336</v>
      </c>
      <c r="D71" s="57">
        <f t="shared" si="16"/>
        <v>301.46732654116488</v>
      </c>
      <c r="E71" s="58">
        <f t="shared" si="2"/>
        <v>1215.8381473693682</v>
      </c>
      <c r="F71" s="56">
        <f t="shared" si="17"/>
        <v>344137.25187866925</v>
      </c>
      <c r="G71" s="57">
        <f t="shared" si="18"/>
        <v>632.04349483904821</v>
      </c>
      <c r="H71" s="57">
        <f t="shared" si="19"/>
        <v>1147.1241729288977</v>
      </c>
      <c r="I71" s="58">
        <f t="shared" si="3"/>
        <v>1779.1676677679459</v>
      </c>
      <c r="J71" s="56">
        <f t="shared" si="20"/>
        <v>0</v>
      </c>
      <c r="K71" s="57">
        <f t="shared" si="21"/>
        <v>0</v>
      </c>
      <c r="L71" s="57">
        <f t="shared" si="22"/>
        <v>0</v>
      </c>
      <c r="M71" s="58">
        <f t="shared" si="4"/>
        <v>0</v>
      </c>
      <c r="N71" s="56">
        <f t="shared" si="23"/>
        <v>0</v>
      </c>
      <c r="O71" s="57">
        <f t="shared" si="24"/>
        <v>0</v>
      </c>
      <c r="P71" s="57">
        <f t="shared" si="25"/>
        <v>0</v>
      </c>
      <c r="Q71" s="58">
        <f t="shared" si="5"/>
        <v>0</v>
      </c>
      <c r="R71" s="84">
        <f t="shared" si="26"/>
        <v>343043.43169455347</v>
      </c>
      <c r="S71" s="85">
        <f t="shared" si="27"/>
        <v>1344.5289648426092</v>
      </c>
      <c r="T71" s="86">
        <f t="shared" si="6"/>
        <v>1000.5433424424476</v>
      </c>
      <c r="U71" s="87">
        <f t="shared" si="28"/>
        <v>2345.0723072850569</v>
      </c>
      <c r="V71" s="84">
        <f t="shared" si="29"/>
        <v>0</v>
      </c>
      <c r="W71" s="85">
        <f t="shared" si="30"/>
        <v>0</v>
      </c>
      <c r="X71" s="86">
        <f t="shared" si="7"/>
        <v>0</v>
      </c>
      <c r="Y71" s="87">
        <f t="shared" si="31"/>
        <v>0</v>
      </c>
      <c r="Z71" s="101">
        <f t="shared" si="32"/>
        <v>0</v>
      </c>
      <c r="AA71" s="85">
        <f t="shared" si="33"/>
        <v>0</v>
      </c>
      <c r="AB71" s="86">
        <f t="shared" si="8"/>
        <v>0</v>
      </c>
      <c r="AC71" s="87">
        <f t="shared" si="34"/>
        <v>0</v>
      </c>
      <c r="AD71" s="132">
        <f t="shared" si="37"/>
        <v>0</v>
      </c>
      <c r="AE71" s="132">
        <f t="shared" si="9"/>
        <v>0</v>
      </c>
      <c r="AF71" s="132">
        <f t="shared" si="35"/>
        <v>0</v>
      </c>
      <c r="AG71" s="133">
        <f t="shared" si="10"/>
        <v>0</v>
      </c>
      <c r="AH71" s="124">
        <f t="shared" si="36"/>
        <v>0</v>
      </c>
      <c r="AI71" s="125">
        <f t="shared" si="11"/>
        <v>0</v>
      </c>
      <c r="AJ71" s="125">
        <v>0</v>
      </c>
      <c r="AK71" s="126">
        <f t="shared" si="12"/>
        <v>0</v>
      </c>
      <c r="AL71" s="22">
        <f t="shared" si="13"/>
        <v>1016054.1307090389</v>
      </c>
      <c r="AM71" s="22">
        <f t="shared" si="13"/>
        <v>2890.9432805098609</v>
      </c>
      <c r="AN71" s="22">
        <f t="shared" si="13"/>
        <v>2449.1348419125102</v>
      </c>
      <c r="AO71" s="23">
        <f t="shared" si="13"/>
        <v>5340.0781224223711</v>
      </c>
    </row>
    <row r="72" spans="1:41" x14ac:dyDescent="0.25">
      <c r="A72" s="7">
        <v>51</v>
      </c>
      <c r="B72" s="56">
        <f t="shared" si="14"/>
        <v>327959.07631498802</v>
      </c>
      <c r="C72" s="57">
        <f t="shared" si="15"/>
        <v>915.20899408062928</v>
      </c>
      <c r="D72" s="57">
        <f t="shared" si="16"/>
        <v>300.62915328873902</v>
      </c>
      <c r="E72" s="58">
        <f t="shared" si="2"/>
        <v>1215.8381473693682</v>
      </c>
      <c r="F72" s="56">
        <f t="shared" si="17"/>
        <v>343505.20838383021</v>
      </c>
      <c r="G72" s="57">
        <f t="shared" si="18"/>
        <v>634.15030648851189</v>
      </c>
      <c r="H72" s="57">
        <f t="shared" si="19"/>
        <v>1145.017361279434</v>
      </c>
      <c r="I72" s="58">
        <f t="shared" si="3"/>
        <v>1779.1676677679459</v>
      </c>
      <c r="J72" s="56">
        <f t="shared" si="20"/>
        <v>0</v>
      </c>
      <c r="K72" s="57">
        <f t="shared" si="21"/>
        <v>0</v>
      </c>
      <c r="L72" s="57">
        <f t="shared" si="22"/>
        <v>0</v>
      </c>
      <c r="M72" s="58">
        <f t="shared" si="4"/>
        <v>0</v>
      </c>
      <c r="N72" s="56">
        <f t="shared" si="23"/>
        <v>0</v>
      </c>
      <c r="O72" s="57">
        <f t="shared" si="24"/>
        <v>0</v>
      </c>
      <c r="P72" s="57">
        <f t="shared" si="25"/>
        <v>0</v>
      </c>
      <c r="Q72" s="58">
        <f t="shared" si="5"/>
        <v>0</v>
      </c>
      <c r="R72" s="84">
        <f t="shared" si="26"/>
        <v>342268.40090092708</v>
      </c>
      <c r="S72" s="85">
        <f t="shared" si="27"/>
        <v>1350.697925169495</v>
      </c>
      <c r="T72" s="86">
        <f t="shared" si="6"/>
        <v>998.28283596103734</v>
      </c>
      <c r="U72" s="87">
        <f t="shared" si="28"/>
        <v>2348.9807611305323</v>
      </c>
      <c r="V72" s="84">
        <f t="shared" si="29"/>
        <v>0</v>
      </c>
      <c r="W72" s="85">
        <f t="shared" si="30"/>
        <v>0</v>
      </c>
      <c r="X72" s="86">
        <f t="shared" si="7"/>
        <v>0</v>
      </c>
      <c r="Y72" s="87">
        <f t="shared" si="31"/>
        <v>0</v>
      </c>
      <c r="Z72" s="101">
        <f t="shared" si="32"/>
        <v>0</v>
      </c>
      <c r="AA72" s="85">
        <f t="shared" si="33"/>
        <v>0</v>
      </c>
      <c r="AB72" s="86">
        <f t="shared" si="8"/>
        <v>0</v>
      </c>
      <c r="AC72" s="87">
        <f t="shared" si="34"/>
        <v>0</v>
      </c>
      <c r="AD72" s="132">
        <f t="shared" si="37"/>
        <v>0</v>
      </c>
      <c r="AE72" s="132">
        <f t="shared" si="9"/>
        <v>0</v>
      </c>
      <c r="AF72" s="132">
        <f t="shared" si="35"/>
        <v>0</v>
      </c>
      <c r="AG72" s="133">
        <f t="shared" si="10"/>
        <v>0</v>
      </c>
      <c r="AH72" s="124">
        <f t="shared" si="36"/>
        <v>0</v>
      </c>
      <c r="AI72" s="125">
        <f t="shared" si="11"/>
        <v>0</v>
      </c>
      <c r="AJ72" s="125">
        <v>0</v>
      </c>
      <c r="AK72" s="126">
        <f t="shared" si="12"/>
        <v>0</v>
      </c>
      <c r="AL72" s="22">
        <f t="shared" si="13"/>
        <v>1013732.6855997453</v>
      </c>
      <c r="AM72" s="22">
        <f t="shared" si="13"/>
        <v>2900.0572257386361</v>
      </c>
      <c r="AN72" s="22">
        <f t="shared" si="13"/>
        <v>2443.9293505292103</v>
      </c>
      <c r="AO72" s="23">
        <f t="shared" si="13"/>
        <v>5343.9865762678464</v>
      </c>
    </row>
    <row r="73" spans="1:41" x14ac:dyDescent="0.25">
      <c r="A73" s="7">
        <v>52</v>
      </c>
      <c r="B73" s="56">
        <f t="shared" si="14"/>
        <v>327043.86732090742</v>
      </c>
      <c r="C73" s="57">
        <f t="shared" si="15"/>
        <v>916.04793565853652</v>
      </c>
      <c r="D73" s="57">
        <f t="shared" si="16"/>
        <v>299.79021171083178</v>
      </c>
      <c r="E73" s="58">
        <f t="shared" si="2"/>
        <v>1215.8381473693682</v>
      </c>
      <c r="F73" s="56">
        <f t="shared" si="17"/>
        <v>342871.0580773417</v>
      </c>
      <c r="G73" s="57">
        <f t="shared" si="18"/>
        <v>636.26414084347357</v>
      </c>
      <c r="H73" s="57">
        <f t="shared" si="19"/>
        <v>1142.9035269244723</v>
      </c>
      <c r="I73" s="58">
        <f t="shared" si="3"/>
        <v>1779.1676677679459</v>
      </c>
      <c r="J73" s="56">
        <f t="shared" si="20"/>
        <v>0</v>
      </c>
      <c r="K73" s="57">
        <f t="shared" si="21"/>
        <v>0</v>
      </c>
      <c r="L73" s="57">
        <f t="shared" si="22"/>
        <v>0</v>
      </c>
      <c r="M73" s="58">
        <f t="shared" si="4"/>
        <v>0</v>
      </c>
      <c r="N73" s="56">
        <f t="shared" si="23"/>
        <v>0</v>
      </c>
      <c r="O73" s="57">
        <f t="shared" si="24"/>
        <v>0</v>
      </c>
      <c r="P73" s="57">
        <f t="shared" si="25"/>
        <v>0</v>
      </c>
      <c r="Q73" s="58">
        <f t="shared" si="5"/>
        <v>0</v>
      </c>
      <c r="R73" s="84">
        <f t="shared" si="26"/>
        <v>341485.89914738387</v>
      </c>
      <c r="S73" s="85">
        <f t="shared" si="27"/>
        <v>1356.8951898858804</v>
      </c>
      <c r="T73" s="86">
        <f t="shared" si="6"/>
        <v>996.00053917986963</v>
      </c>
      <c r="U73" s="87">
        <f t="shared" si="28"/>
        <v>2352.8957290657499</v>
      </c>
      <c r="V73" s="84">
        <f t="shared" si="29"/>
        <v>0</v>
      </c>
      <c r="W73" s="85">
        <f t="shared" si="30"/>
        <v>0</v>
      </c>
      <c r="X73" s="86">
        <f t="shared" si="7"/>
        <v>0</v>
      </c>
      <c r="Y73" s="87">
        <f t="shared" si="31"/>
        <v>0</v>
      </c>
      <c r="Z73" s="101">
        <f t="shared" si="32"/>
        <v>0</v>
      </c>
      <c r="AA73" s="85">
        <f t="shared" si="33"/>
        <v>0</v>
      </c>
      <c r="AB73" s="86">
        <f t="shared" si="8"/>
        <v>0</v>
      </c>
      <c r="AC73" s="87">
        <f t="shared" si="34"/>
        <v>0</v>
      </c>
      <c r="AD73" s="132">
        <f t="shared" si="37"/>
        <v>0</v>
      </c>
      <c r="AE73" s="132">
        <f t="shared" si="9"/>
        <v>0</v>
      </c>
      <c r="AF73" s="132">
        <f t="shared" si="35"/>
        <v>0</v>
      </c>
      <c r="AG73" s="133">
        <f t="shared" si="10"/>
        <v>0</v>
      </c>
      <c r="AH73" s="124">
        <f t="shared" si="36"/>
        <v>0</v>
      </c>
      <c r="AI73" s="125">
        <f t="shared" si="11"/>
        <v>0</v>
      </c>
      <c r="AJ73" s="125">
        <v>0</v>
      </c>
      <c r="AK73" s="126">
        <f t="shared" si="12"/>
        <v>0</v>
      </c>
      <c r="AL73" s="22">
        <f t="shared" si="13"/>
        <v>1011400.824545633</v>
      </c>
      <c r="AM73" s="22">
        <f t="shared" si="13"/>
        <v>2909.2072663878907</v>
      </c>
      <c r="AN73" s="22">
        <f t="shared" si="13"/>
        <v>2438.6942778151738</v>
      </c>
      <c r="AO73" s="23">
        <f t="shared" si="13"/>
        <v>5347.9015442030641</v>
      </c>
    </row>
    <row r="74" spans="1:41" x14ac:dyDescent="0.25">
      <c r="A74" s="7">
        <v>53</v>
      </c>
      <c r="B74" s="56">
        <f t="shared" si="14"/>
        <v>326127.81938524888</v>
      </c>
      <c r="C74" s="57">
        <f t="shared" si="15"/>
        <v>916.88764626622344</v>
      </c>
      <c r="D74" s="57">
        <f t="shared" si="16"/>
        <v>298.9505011031448</v>
      </c>
      <c r="E74" s="58">
        <f t="shared" si="2"/>
        <v>1215.8381473693682</v>
      </c>
      <c r="F74" s="56">
        <f t="shared" si="17"/>
        <v>342234.79393649823</v>
      </c>
      <c r="G74" s="57">
        <f t="shared" si="18"/>
        <v>638.38502131295172</v>
      </c>
      <c r="H74" s="57">
        <f t="shared" si="19"/>
        <v>1140.7826464549942</v>
      </c>
      <c r="I74" s="58">
        <f t="shared" si="3"/>
        <v>1779.1676677679459</v>
      </c>
      <c r="J74" s="56">
        <f t="shared" si="20"/>
        <v>0</v>
      </c>
      <c r="K74" s="57">
        <f t="shared" si="21"/>
        <v>0</v>
      </c>
      <c r="L74" s="57">
        <f t="shared" si="22"/>
        <v>0</v>
      </c>
      <c r="M74" s="58">
        <f t="shared" si="4"/>
        <v>0</v>
      </c>
      <c r="N74" s="56">
        <f t="shared" si="23"/>
        <v>0</v>
      </c>
      <c r="O74" s="57">
        <f t="shared" si="24"/>
        <v>0</v>
      </c>
      <c r="P74" s="57">
        <f t="shared" si="25"/>
        <v>0</v>
      </c>
      <c r="Q74" s="58">
        <f t="shared" si="5"/>
        <v>0</v>
      </c>
      <c r="R74" s="84">
        <f t="shared" si="26"/>
        <v>340695.88563076052</v>
      </c>
      <c r="S74" s="85">
        <f t="shared" si="27"/>
        <v>1363.120888857808</v>
      </c>
      <c r="T74" s="86">
        <f t="shared" si="6"/>
        <v>993.69633308971822</v>
      </c>
      <c r="U74" s="87">
        <f t="shared" si="28"/>
        <v>2356.8172219475264</v>
      </c>
      <c r="V74" s="84">
        <f t="shared" si="29"/>
        <v>0</v>
      </c>
      <c r="W74" s="85">
        <f t="shared" si="30"/>
        <v>0</v>
      </c>
      <c r="X74" s="86">
        <f t="shared" si="7"/>
        <v>0</v>
      </c>
      <c r="Y74" s="87">
        <f t="shared" si="31"/>
        <v>0</v>
      </c>
      <c r="Z74" s="101">
        <f t="shared" si="32"/>
        <v>0</v>
      </c>
      <c r="AA74" s="85">
        <f t="shared" si="33"/>
        <v>0</v>
      </c>
      <c r="AB74" s="86">
        <f t="shared" si="8"/>
        <v>0</v>
      </c>
      <c r="AC74" s="87">
        <f t="shared" si="34"/>
        <v>0</v>
      </c>
      <c r="AD74" s="132">
        <f t="shared" si="37"/>
        <v>0</v>
      </c>
      <c r="AE74" s="132">
        <f t="shared" si="9"/>
        <v>0</v>
      </c>
      <c r="AF74" s="132">
        <f t="shared" si="35"/>
        <v>0</v>
      </c>
      <c r="AG74" s="133">
        <f t="shared" si="10"/>
        <v>0</v>
      </c>
      <c r="AH74" s="124">
        <f t="shared" si="36"/>
        <v>0</v>
      </c>
      <c r="AI74" s="125">
        <f t="shared" si="11"/>
        <v>0</v>
      </c>
      <c r="AJ74" s="125">
        <v>0</v>
      </c>
      <c r="AK74" s="126">
        <f t="shared" si="12"/>
        <v>0</v>
      </c>
      <c r="AL74" s="22">
        <f t="shared" si="13"/>
        <v>1009058.4989525077</v>
      </c>
      <c r="AM74" s="22">
        <f t="shared" si="13"/>
        <v>2918.3935564369831</v>
      </c>
      <c r="AN74" s="22">
        <f t="shared" si="13"/>
        <v>2433.4294806478574</v>
      </c>
      <c r="AO74" s="23">
        <f t="shared" si="13"/>
        <v>5351.8230370848405</v>
      </c>
    </row>
    <row r="75" spans="1:41" x14ac:dyDescent="0.25">
      <c r="A75" s="7">
        <v>54</v>
      </c>
      <c r="B75" s="56">
        <f t="shared" si="14"/>
        <v>325210.93173898268</v>
      </c>
      <c r="C75" s="57">
        <f t="shared" si="15"/>
        <v>917.72812660863406</v>
      </c>
      <c r="D75" s="57">
        <f t="shared" si="16"/>
        <v>298.11002076073413</v>
      </c>
      <c r="E75" s="58">
        <f t="shared" si="2"/>
        <v>1215.8381473693682</v>
      </c>
      <c r="F75" s="56">
        <f t="shared" si="17"/>
        <v>341596.40891518525</v>
      </c>
      <c r="G75" s="57">
        <f t="shared" si="18"/>
        <v>640.51297138399491</v>
      </c>
      <c r="H75" s="57">
        <f t="shared" si="19"/>
        <v>1138.654696383951</v>
      </c>
      <c r="I75" s="58">
        <f t="shared" si="3"/>
        <v>1779.1676677679459</v>
      </c>
      <c r="J75" s="56">
        <f t="shared" si="20"/>
        <v>0</v>
      </c>
      <c r="K75" s="57">
        <f t="shared" si="21"/>
        <v>0</v>
      </c>
      <c r="L75" s="57">
        <f t="shared" si="22"/>
        <v>0</v>
      </c>
      <c r="M75" s="58">
        <f t="shared" si="4"/>
        <v>0</v>
      </c>
      <c r="N75" s="56">
        <f t="shared" si="23"/>
        <v>0</v>
      </c>
      <c r="O75" s="57">
        <f t="shared" si="24"/>
        <v>0</v>
      </c>
      <c r="P75" s="57">
        <f t="shared" si="25"/>
        <v>0</v>
      </c>
      <c r="Q75" s="58">
        <f t="shared" si="5"/>
        <v>0</v>
      </c>
      <c r="R75" s="84">
        <f t="shared" si="26"/>
        <v>339898.31934980588</v>
      </c>
      <c r="S75" s="85">
        <f t="shared" si="27"/>
        <v>1369.3751525471721</v>
      </c>
      <c r="T75" s="86">
        <f t="shared" si="6"/>
        <v>991.37009810360053</v>
      </c>
      <c r="U75" s="87">
        <f t="shared" si="28"/>
        <v>2360.7452506507725</v>
      </c>
      <c r="V75" s="84">
        <f t="shared" si="29"/>
        <v>0</v>
      </c>
      <c r="W75" s="85">
        <f t="shared" si="30"/>
        <v>0</v>
      </c>
      <c r="X75" s="86">
        <f t="shared" si="7"/>
        <v>0</v>
      </c>
      <c r="Y75" s="87">
        <f t="shared" si="31"/>
        <v>0</v>
      </c>
      <c r="Z75" s="101">
        <f t="shared" si="32"/>
        <v>0</v>
      </c>
      <c r="AA75" s="85">
        <f t="shared" si="33"/>
        <v>0</v>
      </c>
      <c r="AB75" s="86">
        <f t="shared" si="8"/>
        <v>0</v>
      </c>
      <c r="AC75" s="87">
        <f t="shared" si="34"/>
        <v>0</v>
      </c>
      <c r="AD75" s="132">
        <f t="shared" si="37"/>
        <v>0</v>
      </c>
      <c r="AE75" s="132">
        <f t="shared" si="9"/>
        <v>0</v>
      </c>
      <c r="AF75" s="132">
        <f t="shared" si="35"/>
        <v>0</v>
      </c>
      <c r="AG75" s="133">
        <f t="shared" si="10"/>
        <v>0</v>
      </c>
      <c r="AH75" s="124">
        <f t="shared" si="36"/>
        <v>0</v>
      </c>
      <c r="AI75" s="125">
        <f t="shared" si="11"/>
        <v>0</v>
      </c>
      <c r="AJ75" s="125">
        <v>0</v>
      </c>
      <c r="AK75" s="126">
        <f t="shared" si="12"/>
        <v>0</v>
      </c>
      <c r="AL75" s="22">
        <f t="shared" si="13"/>
        <v>1006705.6600039739</v>
      </c>
      <c r="AM75" s="22">
        <f t="shared" si="13"/>
        <v>2927.6162505398011</v>
      </c>
      <c r="AN75" s="22">
        <f t="shared" si="13"/>
        <v>2428.1348152482856</v>
      </c>
      <c r="AO75" s="23">
        <f t="shared" si="13"/>
        <v>5355.7510657880866</v>
      </c>
    </row>
    <row r="76" spans="1:41" x14ac:dyDescent="0.25">
      <c r="A76" s="7">
        <v>55</v>
      </c>
      <c r="B76" s="56">
        <f t="shared" si="14"/>
        <v>324293.20361237403</v>
      </c>
      <c r="C76" s="57">
        <f t="shared" si="15"/>
        <v>918.56937739135878</v>
      </c>
      <c r="D76" s="57">
        <f t="shared" si="16"/>
        <v>297.26876997800952</v>
      </c>
      <c r="E76" s="58">
        <f t="shared" si="2"/>
        <v>1215.8381473693682</v>
      </c>
      <c r="F76" s="56">
        <f t="shared" si="17"/>
        <v>340955.89594380127</v>
      </c>
      <c r="G76" s="57">
        <f t="shared" si="18"/>
        <v>642.64801462194168</v>
      </c>
      <c r="H76" s="57">
        <f t="shared" si="19"/>
        <v>1136.5196531460042</v>
      </c>
      <c r="I76" s="58">
        <f t="shared" si="3"/>
        <v>1779.1676677679459</v>
      </c>
      <c r="J76" s="56">
        <f t="shared" si="20"/>
        <v>0</v>
      </c>
      <c r="K76" s="57">
        <f t="shared" si="21"/>
        <v>0</v>
      </c>
      <c r="L76" s="57">
        <f t="shared" si="22"/>
        <v>0</v>
      </c>
      <c r="M76" s="58">
        <f t="shared" si="4"/>
        <v>0</v>
      </c>
      <c r="N76" s="56">
        <f t="shared" si="23"/>
        <v>0</v>
      </c>
      <c r="O76" s="57">
        <f t="shared" si="24"/>
        <v>0</v>
      </c>
      <c r="P76" s="57">
        <f t="shared" si="25"/>
        <v>0</v>
      </c>
      <c r="Q76" s="58">
        <f t="shared" si="5"/>
        <v>0</v>
      </c>
      <c r="R76" s="84">
        <f t="shared" si="26"/>
        <v>339093.15910425415</v>
      </c>
      <c r="S76" s="85">
        <f t="shared" si="27"/>
        <v>1375.6581120144494</v>
      </c>
      <c r="T76" s="86">
        <f t="shared" si="6"/>
        <v>989.02171405407466</v>
      </c>
      <c r="U76" s="87">
        <f t="shared" si="28"/>
        <v>2364.6798260685241</v>
      </c>
      <c r="V76" s="84">
        <f t="shared" si="29"/>
        <v>0</v>
      </c>
      <c r="W76" s="85">
        <f t="shared" si="30"/>
        <v>0</v>
      </c>
      <c r="X76" s="86">
        <f t="shared" si="7"/>
        <v>0</v>
      </c>
      <c r="Y76" s="87">
        <f t="shared" si="31"/>
        <v>0</v>
      </c>
      <c r="Z76" s="101">
        <f t="shared" si="32"/>
        <v>0</v>
      </c>
      <c r="AA76" s="85">
        <f t="shared" si="33"/>
        <v>0</v>
      </c>
      <c r="AB76" s="86">
        <f t="shared" si="8"/>
        <v>0</v>
      </c>
      <c r="AC76" s="87">
        <f t="shared" si="34"/>
        <v>0</v>
      </c>
      <c r="AD76" s="132">
        <f t="shared" si="37"/>
        <v>0</v>
      </c>
      <c r="AE76" s="132">
        <f t="shared" si="9"/>
        <v>0</v>
      </c>
      <c r="AF76" s="132">
        <f t="shared" si="35"/>
        <v>0</v>
      </c>
      <c r="AG76" s="133">
        <f t="shared" si="10"/>
        <v>0</v>
      </c>
      <c r="AH76" s="124">
        <f t="shared" si="36"/>
        <v>0</v>
      </c>
      <c r="AI76" s="125">
        <f t="shared" si="11"/>
        <v>0</v>
      </c>
      <c r="AJ76" s="125">
        <v>0</v>
      </c>
      <c r="AK76" s="126">
        <f t="shared" si="12"/>
        <v>0</v>
      </c>
      <c r="AL76" s="22">
        <f t="shared" si="13"/>
        <v>1004342.2586604294</v>
      </c>
      <c r="AM76" s="22">
        <f t="shared" si="13"/>
        <v>2936.8755040277501</v>
      </c>
      <c r="AN76" s="22">
        <f t="shared" si="13"/>
        <v>2422.8101371780886</v>
      </c>
      <c r="AO76" s="23">
        <f t="shared" si="13"/>
        <v>5359.6856412058387</v>
      </c>
    </row>
    <row r="77" spans="1:41" x14ac:dyDescent="0.25">
      <c r="A77" s="7">
        <v>56</v>
      </c>
      <c r="B77" s="56">
        <f t="shared" si="14"/>
        <v>323374.63423498266</v>
      </c>
      <c r="C77" s="57">
        <f t="shared" si="15"/>
        <v>919.41139932063413</v>
      </c>
      <c r="D77" s="57">
        <f t="shared" si="16"/>
        <v>296.42674804873411</v>
      </c>
      <c r="E77" s="58">
        <f t="shared" si="2"/>
        <v>1215.8381473693682</v>
      </c>
      <c r="F77" s="56">
        <f t="shared" si="17"/>
        <v>340313.24792917934</v>
      </c>
      <c r="G77" s="57">
        <f t="shared" si="18"/>
        <v>644.79017467068138</v>
      </c>
      <c r="H77" s="57">
        <f t="shared" si="19"/>
        <v>1134.3774930972645</v>
      </c>
      <c r="I77" s="58">
        <f t="shared" si="3"/>
        <v>1779.1676677679459</v>
      </c>
      <c r="J77" s="56">
        <f t="shared" si="20"/>
        <v>0</v>
      </c>
      <c r="K77" s="57">
        <f t="shared" si="21"/>
        <v>0</v>
      </c>
      <c r="L77" s="57">
        <f t="shared" si="22"/>
        <v>0</v>
      </c>
      <c r="M77" s="58">
        <f t="shared" si="4"/>
        <v>0</v>
      </c>
      <c r="N77" s="56">
        <f t="shared" si="23"/>
        <v>0</v>
      </c>
      <c r="O77" s="57">
        <f t="shared" si="24"/>
        <v>0</v>
      </c>
      <c r="P77" s="57">
        <f t="shared" si="25"/>
        <v>0</v>
      </c>
      <c r="Q77" s="58">
        <f t="shared" si="5"/>
        <v>0</v>
      </c>
      <c r="R77" s="84">
        <f t="shared" si="26"/>
        <v>338280.36349389341</v>
      </c>
      <c r="S77" s="85">
        <f t="shared" si="27"/>
        <v>1381.9698989214494</v>
      </c>
      <c r="T77" s="86">
        <f t="shared" si="6"/>
        <v>986.65106019052246</v>
      </c>
      <c r="U77" s="87">
        <f t="shared" si="28"/>
        <v>2368.6209591119718</v>
      </c>
      <c r="V77" s="84">
        <f t="shared" si="29"/>
        <v>0</v>
      </c>
      <c r="W77" s="85">
        <f t="shared" si="30"/>
        <v>0</v>
      </c>
      <c r="X77" s="86">
        <f t="shared" si="7"/>
        <v>0</v>
      </c>
      <c r="Y77" s="87">
        <f t="shared" si="31"/>
        <v>0</v>
      </c>
      <c r="Z77" s="101">
        <f t="shared" si="32"/>
        <v>0</v>
      </c>
      <c r="AA77" s="85">
        <f t="shared" si="33"/>
        <v>0</v>
      </c>
      <c r="AB77" s="86">
        <f t="shared" si="8"/>
        <v>0</v>
      </c>
      <c r="AC77" s="87">
        <f t="shared" si="34"/>
        <v>0</v>
      </c>
      <c r="AD77" s="132">
        <f t="shared" si="37"/>
        <v>0</v>
      </c>
      <c r="AE77" s="132">
        <f t="shared" si="9"/>
        <v>0</v>
      </c>
      <c r="AF77" s="132">
        <f t="shared" si="35"/>
        <v>0</v>
      </c>
      <c r="AG77" s="133">
        <f t="shared" si="10"/>
        <v>0</v>
      </c>
      <c r="AH77" s="124">
        <f t="shared" si="36"/>
        <v>0</v>
      </c>
      <c r="AI77" s="125">
        <f t="shared" si="11"/>
        <v>0</v>
      </c>
      <c r="AJ77" s="125">
        <v>0</v>
      </c>
      <c r="AK77" s="126">
        <f t="shared" si="12"/>
        <v>0</v>
      </c>
      <c r="AL77" s="22">
        <f t="shared" si="13"/>
        <v>1001968.2456580554</v>
      </c>
      <c r="AM77" s="22">
        <f t="shared" si="13"/>
        <v>2946.1714729127648</v>
      </c>
      <c r="AN77" s="22">
        <f t="shared" si="13"/>
        <v>2417.4553013365212</v>
      </c>
      <c r="AO77" s="23">
        <f t="shared" si="13"/>
        <v>5363.6267742492855</v>
      </c>
    </row>
    <row r="78" spans="1:41" x14ac:dyDescent="0.25">
      <c r="A78" s="7">
        <v>57</v>
      </c>
      <c r="B78" s="56">
        <f t="shared" si="14"/>
        <v>322455.22283566202</v>
      </c>
      <c r="C78" s="57">
        <f t="shared" si="15"/>
        <v>920.25419310334473</v>
      </c>
      <c r="D78" s="57">
        <f t="shared" si="16"/>
        <v>295.58395426602351</v>
      </c>
      <c r="E78" s="58">
        <f t="shared" si="2"/>
        <v>1215.8381473693682</v>
      </c>
      <c r="F78" s="56">
        <f t="shared" si="17"/>
        <v>339668.45775450865</v>
      </c>
      <c r="G78" s="57">
        <f t="shared" si="18"/>
        <v>646.93947525291696</v>
      </c>
      <c r="H78" s="57">
        <f t="shared" si="19"/>
        <v>1132.2281925150289</v>
      </c>
      <c r="I78" s="58">
        <f t="shared" si="3"/>
        <v>1779.1676677679459</v>
      </c>
      <c r="J78" s="56">
        <f t="shared" si="20"/>
        <v>0</v>
      </c>
      <c r="K78" s="57">
        <f t="shared" si="21"/>
        <v>0</v>
      </c>
      <c r="L78" s="57">
        <f t="shared" si="22"/>
        <v>0</v>
      </c>
      <c r="M78" s="58">
        <f t="shared" si="4"/>
        <v>0</v>
      </c>
      <c r="N78" s="56">
        <f t="shared" si="23"/>
        <v>0</v>
      </c>
      <c r="O78" s="57">
        <f t="shared" si="24"/>
        <v>0</v>
      </c>
      <c r="P78" s="57">
        <f t="shared" si="25"/>
        <v>0</v>
      </c>
      <c r="Q78" s="58">
        <f t="shared" si="5"/>
        <v>0</v>
      </c>
      <c r="R78" s="84">
        <f t="shared" si="26"/>
        <v>337459.89091763028</v>
      </c>
      <c r="S78" s="85">
        <f t="shared" si="27"/>
        <v>1388.3106455340699</v>
      </c>
      <c r="T78" s="86">
        <f t="shared" si="6"/>
        <v>984.25801517642174</v>
      </c>
      <c r="U78" s="87">
        <f t="shared" si="28"/>
        <v>2372.5686607104917</v>
      </c>
      <c r="V78" s="84">
        <f t="shared" si="29"/>
        <v>0</v>
      </c>
      <c r="W78" s="85">
        <f t="shared" si="30"/>
        <v>0</v>
      </c>
      <c r="X78" s="86">
        <f t="shared" si="7"/>
        <v>0</v>
      </c>
      <c r="Y78" s="87">
        <f t="shared" si="31"/>
        <v>0</v>
      </c>
      <c r="Z78" s="101">
        <f t="shared" si="32"/>
        <v>0</v>
      </c>
      <c r="AA78" s="85">
        <f t="shared" si="33"/>
        <v>0</v>
      </c>
      <c r="AB78" s="86">
        <f t="shared" si="8"/>
        <v>0</v>
      </c>
      <c r="AC78" s="87">
        <f t="shared" si="34"/>
        <v>0</v>
      </c>
      <c r="AD78" s="132">
        <f t="shared" si="37"/>
        <v>0</v>
      </c>
      <c r="AE78" s="132">
        <f t="shared" si="9"/>
        <v>0</v>
      </c>
      <c r="AF78" s="132">
        <f t="shared" si="35"/>
        <v>0</v>
      </c>
      <c r="AG78" s="133">
        <f t="shared" si="10"/>
        <v>0</v>
      </c>
      <c r="AH78" s="124">
        <f t="shared" si="36"/>
        <v>0</v>
      </c>
      <c r="AI78" s="125">
        <f t="shared" si="11"/>
        <v>0</v>
      </c>
      <c r="AJ78" s="125">
        <v>0</v>
      </c>
      <c r="AK78" s="126">
        <f t="shared" si="12"/>
        <v>0</v>
      </c>
      <c r="AL78" s="22">
        <f t="shared" si="13"/>
        <v>999583.57150780095</v>
      </c>
      <c r="AM78" s="22">
        <f t="shared" si="13"/>
        <v>2955.5043138903316</v>
      </c>
      <c r="AN78" s="22">
        <f t="shared" si="13"/>
        <v>2412.0701619574743</v>
      </c>
      <c r="AO78" s="23">
        <f t="shared" si="13"/>
        <v>5367.5744758478058</v>
      </c>
    </row>
    <row r="79" spans="1:41" x14ac:dyDescent="0.25">
      <c r="A79" s="7">
        <v>58</v>
      </c>
      <c r="B79" s="56">
        <f t="shared" si="14"/>
        <v>321534.96864255867</v>
      </c>
      <c r="C79" s="57">
        <f t="shared" si="15"/>
        <v>921.09775944702278</v>
      </c>
      <c r="D79" s="57">
        <f t="shared" si="16"/>
        <v>294.74038792234546</v>
      </c>
      <c r="E79" s="58">
        <f t="shared" si="2"/>
        <v>1215.8381473693682</v>
      </c>
      <c r="F79" s="56">
        <f t="shared" si="17"/>
        <v>339021.51827925572</v>
      </c>
      <c r="G79" s="57">
        <f t="shared" si="18"/>
        <v>649.09594017042673</v>
      </c>
      <c r="H79" s="57">
        <f t="shared" si="19"/>
        <v>1130.0717275975192</v>
      </c>
      <c r="I79" s="58">
        <f t="shared" si="3"/>
        <v>1779.1676677679459</v>
      </c>
      <c r="J79" s="56">
        <f t="shared" si="20"/>
        <v>0</v>
      </c>
      <c r="K79" s="57">
        <f t="shared" si="21"/>
        <v>0</v>
      </c>
      <c r="L79" s="57">
        <f t="shared" si="22"/>
        <v>0</v>
      </c>
      <c r="M79" s="58">
        <f t="shared" si="4"/>
        <v>0</v>
      </c>
      <c r="N79" s="56">
        <f t="shared" si="23"/>
        <v>0</v>
      </c>
      <c r="O79" s="57">
        <f t="shared" si="24"/>
        <v>0</v>
      </c>
      <c r="P79" s="57">
        <f t="shared" si="25"/>
        <v>0</v>
      </c>
      <c r="Q79" s="58">
        <f t="shared" si="5"/>
        <v>0</v>
      </c>
      <c r="R79" s="84">
        <f t="shared" si="26"/>
        <v>336631.69957254973</v>
      </c>
      <c r="S79" s="85">
        <f t="shared" si="27"/>
        <v>1394.6804847250726</v>
      </c>
      <c r="T79" s="86">
        <f t="shared" si="6"/>
        <v>981.84245708660342</v>
      </c>
      <c r="U79" s="87">
        <f t="shared" si="28"/>
        <v>2376.522941811676</v>
      </c>
      <c r="V79" s="84">
        <f t="shared" si="29"/>
        <v>0</v>
      </c>
      <c r="W79" s="85">
        <f t="shared" si="30"/>
        <v>0</v>
      </c>
      <c r="X79" s="86">
        <f t="shared" si="7"/>
        <v>0</v>
      </c>
      <c r="Y79" s="87">
        <f t="shared" si="31"/>
        <v>0</v>
      </c>
      <c r="Z79" s="101">
        <f t="shared" si="32"/>
        <v>0</v>
      </c>
      <c r="AA79" s="85">
        <f t="shared" si="33"/>
        <v>0</v>
      </c>
      <c r="AB79" s="86">
        <f t="shared" si="8"/>
        <v>0</v>
      </c>
      <c r="AC79" s="87">
        <f t="shared" si="34"/>
        <v>0</v>
      </c>
      <c r="AD79" s="132">
        <f t="shared" si="37"/>
        <v>0</v>
      </c>
      <c r="AE79" s="132">
        <f t="shared" si="9"/>
        <v>0</v>
      </c>
      <c r="AF79" s="132">
        <f t="shared" si="35"/>
        <v>0</v>
      </c>
      <c r="AG79" s="133">
        <f t="shared" si="10"/>
        <v>0</v>
      </c>
      <c r="AH79" s="124">
        <f t="shared" si="36"/>
        <v>0</v>
      </c>
      <c r="AI79" s="125">
        <f t="shared" si="11"/>
        <v>0</v>
      </c>
      <c r="AJ79" s="125">
        <v>0</v>
      </c>
      <c r="AK79" s="126">
        <f t="shared" si="12"/>
        <v>0</v>
      </c>
      <c r="AL79" s="22">
        <f t="shared" si="13"/>
        <v>997188.18649436417</v>
      </c>
      <c r="AM79" s="22">
        <f t="shared" si="13"/>
        <v>2964.8741843425223</v>
      </c>
      <c r="AN79" s="22">
        <f t="shared" si="13"/>
        <v>2406.6545726064678</v>
      </c>
      <c r="AO79" s="23">
        <f t="shared" si="13"/>
        <v>5371.5287569489901</v>
      </c>
    </row>
    <row r="80" spans="1:41" x14ac:dyDescent="0.25">
      <c r="A80" s="7">
        <v>59</v>
      </c>
      <c r="B80" s="56">
        <f t="shared" si="14"/>
        <v>320613.87088311167</v>
      </c>
      <c r="C80" s="57">
        <f t="shared" si="15"/>
        <v>921.94209905984917</v>
      </c>
      <c r="D80" s="57">
        <f t="shared" si="16"/>
        <v>293.89604830951902</v>
      </c>
      <c r="E80" s="58">
        <f t="shared" si="2"/>
        <v>1215.8381473693682</v>
      </c>
      <c r="F80" s="56">
        <f t="shared" si="17"/>
        <v>338372.42233908531</v>
      </c>
      <c r="G80" s="57">
        <f t="shared" si="18"/>
        <v>651.25959330432806</v>
      </c>
      <c r="H80" s="57">
        <f t="shared" si="19"/>
        <v>1127.9080744636178</v>
      </c>
      <c r="I80" s="58">
        <f t="shared" si="3"/>
        <v>1779.1676677679459</v>
      </c>
      <c r="J80" s="56">
        <f t="shared" si="20"/>
        <v>0</v>
      </c>
      <c r="K80" s="57">
        <f t="shared" si="21"/>
        <v>0</v>
      </c>
      <c r="L80" s="57">
        <f t="shared" si="22"/>
        <v>0</v>
      </c>
      <c r="M80" s="58">
        <f t="shared" si="4"/>
        <v>0</v>
      </c>
      <c r="N80" s="56">
        <f t="shared" si="23"/>
        <v>0</v>
      </c>
      <c r="O80" s="57">
        <f t="shared" si="24"/>
        <v>0</v>
      </c>
      <c r="P80" s="57">
        <f t="shared" si="25"/>
        <v>0</v>
      </c>
      <c r="Q80" s="58">
        <f t="shared" si="5"/>
        <v>0</v>
      </c>
      <c r="R80" s="84">
        <f t="shared" si="26"/>
        <v>335795.74745297106</v>
      </c>
      <c r="S80" s="85">
        <f t="shared" si="27"/>
        <v>1401.0795499768633</v>
      </c>
      <c r="T80" s="86">
        <f t="shared" si="6"/>
        <v>979.40426340449892</v>
      </c>
      <c r="U80" s="87">
        <f t="shared" si="28"/>
        <v>2380.4838133813623</v>
      </c>
      <c r="V80" s="84">
        <f t="shared" si="29"/>
        <v>0</v>
      </c>
      <c r="W80" s="85">
        <f t="shared" si="30"/>
        <v>0</v>
      </c>
      <c r="X80" s="86">
        <f t="shared" si="7"/>
        <v>0</v>
      </c>
      <c r="Y80" s="87">
        <f t="shared" si="31"/>
        <v>0</v>
      </c>
      <c r="Z80" s="101">
        <f t="shared" si="32"/>
        <v>0</v>
      </c>
      <c r="AA80" s="85">
        <f t="shared" si="33"/>
        <v>0</v>
      </c>
      <c r="AB80" s="86">
        <f t="shared" si="8"/>
        <v>0</v>
      </c>
      <c r="AC80" s="87">
        <f t="shared" si="34"/>
        <v>0</v>
      </c>
      <c r="AD80" s="132">
        <f t="shared" si="37"/>
        <v>0</v>
      </c>
      <c r="AE80" s="132">
        <f t="shared" si="9"/>
        <v>0</v>
      </c>
      <c r="AF80" s="132">
        <f t="shared" si="35"/>
        <v>0</v>
      </c>
      <c r="AG80" s="133">
        <f t="shared" si="10"/>
        <v>0</v>
      </c>
      <c r="AH80" s="124">
        <f t="shared" si="36"/>
        <v>0</v>
      </c>
      <c r="AI80" s="125">
        <f t="shared" si="11"/>
        <v>0</v>
      </c>
      <c r="AJ80" s="125">
        <v>0</v>
      </c>
      <c r="AK80" s="126">
        <f t="shared" si="12"/>
        <v>0</v>
      </c>
      <c r="AL80" s="22">
        <f t="shared" si="13"/>
        <v>994782.04067516804</v>
      </c>
      <c r="AM80" s="22">
        <f t="shared" si="13"/>
        <v>2974.2812423410405</v>
      </c>
      <c r="AN80" s="22">
        <f t="shared" si="13"/>
        <v>2401.2083861776359</v>
      </c>
      <c r="AO80" s="23">
        <f t="shared" si="13"/>
        <v>5375.4896285186769</v>
      </c>
    </row>
    <row r="81" spans="1:41" x14ac:dyDescent="0.25">
      <c r="A81" s="7">
        <v>60</v>
      </c>
      <c r="B81" s="56">
        <f t="shared" si="14"/>
        <v>319691.92878405179</v>
      </c>
      <c r="C81" s="57">
        <f t="shared" si="15"/>
        <v>922.78721265065406</v>
      </c>
      <c r="D81" s="57">
        <f t="shared" si="16"/>
        <v>293.05093471871413</v>
      </c>
      <c r="E81" s="58">
        <f t="shared" si="2"/>
        <v>1215.8381473693682</v>
      </c>
      <c r="F81" s="56">
        <f t="shared" si="17"/>
        <v>337721.16274578101</v>
      </c>
      <c r="G81" s="57">
        <f t="shared" si="18"/>
        <v>653.43045861534256</v>
      </c>
      <c r="H81" s="57">
        <f t="shared" si="19"/>
        <v>1125.7372091526033</v>
      </c>
      <c r="I81" s="58">
        <f t="shared" si="3"/>
        <v>1779.1676677679459</v>
      </c>
      <c r="J81" s="56">
        <f t="shared" si="20"/>
        <v>0</v>
      </c>
      <c r="K81" s="57">
        <f t="shared" si="21"/>
        <v>0</v>
      </c>
      <c r="L81" s="57">
        <f t="shared" si="22"/>
        <v>0</v>
      </c>
      <c r="M81" s="58">
        <f t="shared" si="4"/>
        <v>0</v>
      </c>
      <c r="N81" s="56">
        <f t="shared" si="23"/>
        <v>0</v>
      </c>
      <c r="O81" s="57">
        <f t="shared" si="24"/>
        <v>0</v>
      </c>
      <c r="P81" s="57">
        <f t="shared" si="25"/>
        <v>0</v>
      </c>
      <c r="Q81" s="58">
        <f t="shared" si="5"/>
        <v>0</v>
      </c>
      <c r="R81" s="84">
        <f t="shared" si="26"/>
        <v>334951.9923494992</v>
      </c>
      <c r="S81" s="85">
        <f t="shared" si="27"/>
        <v>1407.507975384292</v>
      </c>
      <c r="T81" s="86">
        <f t="shared" si="6"/>
        <v>976.94331101937269</v>
      </c>
      <c r="U81" s="87">
        <f t="shared" si="28"/>
        <v>2384.4512864036647</v>
      </c>
      <c r="V81" s="84">
        <f t="shared" si="29"/>
        <v>0</v>
      </c>
      <c r="W81" s="85">
        <f t="shared" si="30"/>
        <v>0</v>
      </c>
      <c r="X81" s="86">
        <f t="shared" si="7"/>
        <v>0</v>
      </c>
      <c r="Y81" s="87">
        <f t="shared" si="31"/>
        <v>0</v>
      </c>
      <c r="Z81" s="101">
        <f t="shared" si="32"/>
        <v>0</v>
      </c>
      <c r="AA81" s="85">
        <f t="shared" si="33"/>
        <v>0</v>
      </c>
      <c r="AB81" s="86">
        <f t="shared" si="8"/>
        <v>0</v>
      </c>
      <c r="AC81" s="87">
        <f t="shared" si="34"/>
        <v>0</v>
      </c>
      <c r="AD81" s="132">
        <f t="shared" si="37"/>
        <v>0</v>
      </c>
      <c r="AE81" s="132">
        <f t="shared" si="9"/>
        <v>0</v>
      </c>
      <c r="AF81" s="132">
        <f t="shared" si="35"/>
        <v>0</v>
      </c>
      <c r="AG81" s="133">
        <f t="shared" si="10"/>
        <v>0</v>
      </c>
      <c r="AH81" s="124">
        <f t="shared" si="36"/>
        <v>0</v>
      </c>
      <c r="AI81" s="125">
        <f t="shared" si="11"/>
        <v>0</v>
      </c>
      <c r="AJ81" s="125">
        <v>0</v>
      </c>
      <c r="AK81" s="126">
        <f t="shared" si="12"/>
        <v>0</v>
      </c>
      <c r="AL81" s="22">
        <f t="shared" si="13"/>
        <v>992365.08387933206</v>
      </c>
      <c r="AM81" s="22">
        <f t="shared" si="13"/>
        <v>2983.7256466502886</v>
      </c>
      <c r="AN81" s="22">
        <f t="shared" si="13"/>
        <v>2395.7314548906902</v>
      </c>
      <c r="AO81" s="23">
        <f t="shared" si="13"/>
        <v>5379.4571015409783</v>
      </c>
    </row>
    <row r="82" spans="1:41" x14ac:dyDescent="0.25">
      <c r="A82" s="7">
        <v>61</v>
      </c>
      <c r="B82" s="56">
        <f t="shared" si="14"/>
        <v>318769.14157140115</v>
      </c>
      <c r="C82" s="57">
        <f t="shared" si="15"/>
        <v>923.6331009289172</v>
      </c>
      <c r="D82" s="57">
        <f t="shared" si="16"/>
        <v>292.20504644045104</v>
      </c>
      <c r="E82" s="58">
        <f t="shared" si="2"/>
        <v>1215.8381473693682</v>
      </c>
      <c r="F82" s="56">
        <f t="shared" si="17"/>
        <v>337067.73228716565</v>
      </c>
      <c r="G82" s="57">
        <f t="shared" si="18"/>
        <v>655.60856014406022</v>
      </c>
      <c r="H82" s="57">
        <f t="shared" si="19"/>
        <v>1123.5591076238857</v>
      </c>
      <c r="I82" s="58">
        <f t="shared" si="3"/>
        <v>1779.1676677679459</v>
      </c>
      <c r="J82" s="56">
        <f t="shared" si="20"/>
        <v>0</v>
      </c>
      <c r="K82" s="57">
        <f t="shared" si="21"/>
        <v>0</v>
      </c>
      <c r="L82" s="57">
        <f t="shared" si="22"/>
        <v>0</v>
      </c>
      <c r="M82" s="58">
        <f t="shared" si="4"/>
        <v>0</v>
      </c>
      <c r="N82" s="56">
        <f t="shared" si="23"/>
        <v>0</v>
      </c>
      <c r="O82" s="57">
        <f t="shared" si="24"/>
        <v>0</v>
      </c>
      <c r="P82" s="57">
        <f t="shared" si="25"/>
        <v>0</v>
      </c>
      <c r="Q82" s="58">
        <f t="shared" si="5"/>
        <v>0</v>
      </c>
      <c r="R82" s="84">
        <f t="shared" si="26"/>
        <v>334100.39184807177</v>
      </c>
      <c r="S82" s="85">
        <f t="shared" si="27"/>
        <v>1413.9658956574615</v>
      </c>
      <c r="T82" s="86">
        <f t="shared" si="6"/>
        <v>974.45947622354265</v>
      </c>
      <c r="U82" s="87">
        <f t="shared" si="28"/>
        <v>2388.4253718810041</v>
      </c>
      <c r="V82" s="84">
        <f t="shared" si="29"/>
        <v>0</v>
      </c>
      <c r="W82" s="85">
        <f t="shared" si="30"/>
        <v>0</v>
      </c>
      <c r="X82" s="86">
        <f t="shared" si="7"/>
        <v>0</v>
      </c>
      <c r="Y82" s="87">
        <f t="shared" si="31"/>
        <v>0</v>
      </c>
      <c r="Z82" s="101">
        <f t="shared" si="32"/>
        <v>0</v>
      </c>
      <c r="AA82" s="85">
        <f t="shared" si="33"/>
        <v>0</v>
      </c>
      <c r="AB82" s="86">
        <f t="shared" si="8"/>
        <v>0</v>
      </c>
      <c r="AC82" s="87">
        <f t="shared" si="34"/>
        <v>0</v>
      </c>
      <c r="AD82" s="132">
        <f t="shared" si="37"/>
        <v>0</v>
      </c>
      <c r="AE82" s="132">
        <f t="shared" si="9"/>
        <v>0</v>
      </c>
      <c r="AF82" s="132">
        <f t="shared" si="35"/>
        <v>0</v>
      </c>
      <c r="AG82" s="133">
        <f t="shared" si="10"/>
        <v>0</v>
      </c>
      <c r="AH82" s="124">
        <f t="shared" si="36"/>
        <v>0</v>
      </c>
      <c r="AI82" s="125">
        <f t="shared" si="11"/>
        <v>0</v>
      </c>
      <c r="AJ82" s="125">
        <v>0</v>
      </c>
      <c r="AK82" s="126">
        <f t="shared" si="12"/>
        <v>0</v>
      </c>
      <c r="AL82" s="22">
        <f t="shared" si="13"/>
        <v>989937.26570663857</v>
      </c>
      <c r="AM82" s="22">
        <f t="shared" si="13"/>
        <v>2993.2075567304391</v>
      </c>
      <c r="AN82" s="22">
        <f t="shared" si="13"/>
        <v>2390.2236302878791</v>
      </c>
      <c r="AO82" s="23">
        <f t="shared" si="13"/>
        <v>5383.4311870183183</v>
      </c>
    </row>
    <row r="83" spans="1:41" x14ac:dyDescent="0.25">
      <c r="A83" s="7">
        <v>62</v>
      </c>
      <c r="B83" s="56">
        <f t="shared" si="14"/>
        <v>317845.50847047224</v>
      </c>
      <c r="C83" s="57">
        <f t="shared" si="15"/>
        <v>924.47976460476866</v>
      </c>
      <c r="D83" s="57">
        <f t="shared" si="16"/>
        <v>291.35838276459953</v>
      </c>
      <c r="E83" s="58">
        <f t="shared" si="2"/>
        <v>1215.8381473693682</v>
      </c>
      <c r="F83" s="56">
        <f t="shared" si="17"/>
        <v>336412.12372702156</v>
      </c>
      <c r="G83" s="57">
        <f t="shared" si="18"/>
        <v>657.79392201120731</v>
      </c>
      <c r="H83" s="57">
        <f t="shared" si="19"/>
        <v>1121.3737457567386</v>
      </c>
      <c r="I83" s="58">
        <f t="shared" si="3"/>
        <v>1779.1676677679459</v>
      </c>
      <c r="J83" s="56">
        <f t="shared" si="20"/>
        <v>0</v>
      </c>
      <c r="K83" s="57">
        <f t="shared" si="21"/>
        <v>0</v>
      </c>
      <c r="L83" s="57">
        <f t="shared" si="22"/>
        <v>0</v>
      </c>
      <c r="M83" s="58">
        <f t="shared" si="4"/>
        <v>0</v>
      </c>
      <c r="N83" s="56">
        <f t="shared" si="23"/>
        <v>0</v>
      </c>
      <c r="O83" s="57">
        <f t="shared" si="24"/>
        <v>0</v>
      </c>
      <c r="P83" s="57">
        <f t="shared" si="25"/>
        <v>0</v>
      </c>
      <c r="Q83" s="58">
        <f t="shared" si="5"/>
        <v>0</v>
      </c>
      <c r="R83" s="84">
        <f t="shared" si="26"/>
        <v>333240.90332900168</v>
      </c>
      <c r="S83" s="85">
        <f t="shared" si="27"/>
        <v>1420.4534461245507</v>
      </c>
      <c r="T83" s="86">
        <f t="shared" si="6"/>
        <v>971.95263470958832</v>
      </c>
      <c r="U83" s="87">
        <f t="shared" si="28"/>
        <v>2392.4060808341392</v>
      </c>
      <c r="V83" s="84">
        <f t="shared" si="29"/>
        <v>0</v>
      </c>
      <c r="W83" s="85">
        <f t="shared" si="30"/>
        <v>0</v>
      </c>
      <c r="X83" s="86">
        <f t="shared" si="7"/>
        <v>0</v>
      </c>
      <c r="Y83" s="87">
        <f t="shared" si="31"/>
        <v>0</v>
      </c>
      <c r="Z83" s="101">
        <f t="shared" si="32"/>
        <v>0</v>
      </c>
      <c r="AA83" s="85">
        <f t="shared" si="33"/>
        <v>0</v>
      </c>
      <c r="AB83" s="86">
        <f t="shared" si="8"/>
        <v>0</v>
      </c>
      <c r="AC83" s="87">
        <f t="shared" si="34"/>
        <v>0</v>
      </c>
      <c r="AD83" s="132">
        <f t="shared" si="37"/>
        <v>0</v>
      </c>
      <c r="AE83" s="132">
        <f t="shared" si="9"/>
        <v>0</v>
      </c>
      <c r="AF83" s="132">
        <f t="shared" si="35"/>
        <v>0</v>
      </c>
      <c r="AG83" s="133">
        <f t="shared" si="10"/>
        <v>0</v>
      </c>
      <c r="AH83" s="124">
        <f t="shared" si="36"/>
        <v>0</v>
      </c>
      <c r="AI83" s="125">
        <f t="shared" si="11"/>
        <v>0</v>
      </c>
      <c r="AJ83" s="125">
        <v>0</v>
      </c>
      <c r="AK83" s="126">
        <f t="shared" si="12"/>
        <v>0</v>
      </c>
      <c r="AL83" s="22">
        <f t="shared" si="13"/>
        <v>987498.53552649543</v>
      </c>
      <c r="AM83" s="22">
        <f t="shared" si="13"/>
        <v>3002.7271327405269</v>
      </c>
      <c r="AN83" s="22">
        <f t="shared" si="13"/>
        <v>2384.6847632309264</v>
      </c>
      <c r="AO83" s="23">
        <f t="shared" si="13"/>
        <v>5387.4118959714533</v>
      </c>
    </row>
    <row r="84" spans="1:41" x14ac:dyDescent="0.25">
      <c r="A84" s="7">
        <v>63</v>
      </c>
      <c r="B84" s="56">
        <f t="shared" si="14"/>
        <v>316921.02870586747</v>
      </c>
      <c r="C84" s="57">
        <f t="shared" si="15"/>
        <v>925.32720438898968</v>
      </c>
      <c r="D84" s="57">
        <f t="shared" si="16"/>
        <v>290.5109429803785</v>
      </c>
      <c r="E84" s="58">
        <f t="shared" si="2"/>
        <v>1215.8381473693682</v>
      </c>
      <c r="F84" s="56">
        <f t="shared" si="17"/>
        <v>335754.32980501035</v>
      </c>
      <c r="G84" s="57">
        <f t="shared" si="18"/>
        <v>659.98656841791126</v>
      </c>
      <c r="H84" s="57">
        <f t="shared" si="19"/>
        <v>1119.1810993500346</v>
      </c>
      <c r="I84" s="58">
        <f t="shared" si="3"/>
        <v>1779.1676677679459</v>
      </c>
      <c r="J84" s="56">
        <f t="shared" si="20"/>
        <v>0</v>
      </c>
      <c r="K84" s="57">
        <f t="shared" si="21"/>
        <v>0</v>
      </c>
      <c r="L84" s="57">
        <f t="shared" si="22"/>
        <v>0</v>
      </c>
      <c r="M84" s="58">
        <f t="shared" si="4"/>
        <v>0</v>
      </c>
      <c r="N84" s="56">
        <f t="shared" si="23"/>
        <v>0</v>
      </c>
      <c r="O84" s="57">
        <f t="shared" si="24"/>
        <v>0</v>
      </c>
      <c r="P84" s="57">
        <f t="shared" si="25"/>
        <v>0</v>
      </c>
      <c r="Q84" s="58">
        <f t="shared" si="5"/>
        <v>0</v>
      </c>
      <c r="R84" s="84">
        <f t="shared" si="26"/>
        <v>332373.48396601528</v>
      </c>
      <c r="S84" s="85">
        <f t="shared" si="27"/>
        <v>1426.9707627346515</v>
      </c>
      <c r="T84" s="86">
        <f t="shared" si="6"/>
        <v>969.42266156754465</v>
      </c>
      <c r="U84" s="87">
        <f t="shared" si="28"/>
        <v>2396.3934243021963</v>
      </c>
      <c r="V84" s="84">
        <f t="shared" si="29"/>
        <v>0</v>
      </c>
      <c r="W84" s="85">
        <f t="shared" si="30"/>
        <v>0</v>
      </c>
      <c r="X84" s="86">
        <f t="shared" si="7"/>
        <v>0</v>
      </c>
      <c r="Y84" s="87">
        <f t="shared" si="31"/>
        <v>0</v>
      </c>
      <c r="Z84" s="101">
        <f t="shared" si="32"/>
        <v>0</v>
      </c>
      <c r="AA84" s="85">
        <f t="shared" si="33"/>
        <v>0</v>
      </c>
      <c r="AB84" s="86">
        <f t="shared" si="8"/>
        <v>0</v>
      </c>
      <c r="AC84" s="87">
        <f t="shared" si="34"/>
        <v>0</v>
      </c>
      <c r="AD84" s="132">
        <f t="shared" si="37"/>
        <v>0</v>
      </c>
      <c r="AE84" s="132">
        <f t="shared" si="9"/>
        <v>0</v>
      </c>
      <c r="AF84" s="132">
        <f t="shared" si="35"/>
        <v>0</v>
      </c>
      <c r="AG84" s="133">
        <f t="shared" si="10"/>
        <v>0</v>
      </c>
      <c r="AH84" s="124">
        <f t="shared" si="36"/>
        <v>0</v>
      </c>
      <c r="AI84" s="125">
        <f t="shared" si="11"/>
        <v>0</v>
      </c>
      <c r="AJ84" s="125">
        <v>0</v>
      </c>
      <c r="AK84" s="126">
        <f t="shared" si="12"/>
        <v>0</v>
      </c>
      <c r="AL84" s="22">
        <f t="shared" si="13"/>
        <v>985048.8424768931</v>
      </c>
      <c r="AM84" s="22">
        <f t="shared" si="13"/>
        <v>3012.2845355415525</v>
      </c>
      <c r="AN84" s="22">
        <f t="shared" si="13"/>
        <v>2379.114703897958</v>
      </c>
      <c r="AO84" s="23">
        <f t="shared" si="13"/>
        <v>5391.39923943951</v>
      </c>
    </row>
    <row r="85" spans="1:41" x14ac:dyDescent="0.25">
      <c r="A85" s="7">
        <v>64</v>
      </c>
      <c r="B85" s="56">
        <f t="shared" si="14"/>
        <v>315995.7015014785</v>
      </c>
      <c r="C85" s="57">
        <f t="shared" si="15"/>
        <v>926.17542099301295</v>
      </c>
      <c r="D85" s="57">
        <f t="shared" si="16"/>
        <v>289.66272637635529</v>
      </c>
      <c r="E85" s="58">
        <f t="shared" si="2"/>
        <v>1215.8381473693682</v>
      </c>
      <c r="F85" s="56">
        <f t="shared" si="17"/>
        <v>335094.34323659242</v>
      </c>
      <c r="G85" s="57">
        <f t="shared" si="18"/>
        <v>662.18652364597096</v>
      </c>
      <c r="H85" s="57">
        <f t="shared" si="19"/>
        <v>1116.9811441219749</v>
      </c>
      <c r="I85" s="58">
        <f t="shared" si="3"/>
        <v>1779.1676677679459</v>
      </c>
      <c r="J85" s="56">
        <f t="shared" si="20"/>
        <v>0</v>
      </c>
      <c r="K85" s="57">
        <f t="shared" si="21"/>
        <v>0</v>
      </c>
      <c r="L85" s="57">
        <f t="shared" si="22"/>
        <v>0</v>
      </c>
      <c r="M85" s="58">
        <f t="shared" si="4"/>
        <v>0</v>
      </c>
      <c r="N85" s="56">
        <f t="shared" si="23"/>
        <v>0</v>
      </c>
      <c r="O85" s="57">
        <f t="shared" si="24"/>
        <v>0</v>
      </c>
      <c r="P85" s="57">
        <f t="shared" si="25"/>
        <v>0</v>
      </c>
      <c r="Q85" s="58">
        <f t="shared" si="5"/>
        <v>0</v>
      </c>
      <c r="R85" s="84">
        <f t="shared" si="26"/>
        <v>331498.09072528611</v>
      </c>
      <c r="S85" s="85">
        <f t="shared" si="27"/>
        <v>1433.5179820606159</v>
      </c>
      <c r="T85" s="86">
        <f t="shared" si="6"/>
        <v>966.86943128208452</v>
      </c>
      <c r="U85" s="87">
        <f t="shared" si="28"/>
        <v>2400.3874133427003</v>
      </c>
      <c r="V85" s="84">
        <f t="shared" si="29"/>
        <v>0</v>
      </c>
      <c r="W85" s="85">
        <f t="shared" si="30"/>
        <v>0</v>
      </c>
      <c r="X85" s="86">
        <f t="shared" si="7"/>
        <v>0</v>
      </c>
      <c r="Y85" s="87">
        <f t="shared" si="31"/>
        <v>0</v>
      </c>
      <c r="Z85" s="101">
        <f t="shared" si="32"/>
        <v>0</v>
      </c>
      <c r="AA85" s="85">
        <f t="shared" si="33"/>
        <v>0</v>
      </c>
      <c r="AB85" s="86">
        <f t="shared" si="8"/>
        <v>0</v>
      </c>
      <c r="AC85" s="87">
        <f t="shared" si="34"/>
        <v>0</v>
      </c>
      <c r="AD85" s="132">
        <f t="shared" si="37"/>
        <v>0</v>
      </c>
      <c r="AE85" s="132">
        <f t="shared" si="9"/>
        <v>0</v>
      </c>
      <c r="AF85" s="132">
        <f t="shared" si="35"/>
        <v>0</v>
      </c>
      <c r="AG85" s="133">
        <f t="shared" si="10"/>
        <v>0</v>
      </c>
      <c r="AH85" s="124">
        <f t="shared" si="36"/>
        <v>0</v>
      </c>
      <c r="AI85" s="125">
        <f t="shared" si="11"/>
        <v>0</v>
      </c>
      <c r="AJ85" s="125">
        <v>0</v>
      </c>
      <c r="AK85" s="126">
        <f t="shared" si="12"/>
        <v>0</v>
      </c>
      <c r="AL85" s="22">
        <f t="shared" si="13"/>
        <v>982588.13546335697</v>
      </c>
      <c r="AM85" s="22">
        <f t="shared" si="13"/>
        <v>3021.8799266995998</v>
      </c>
      <c r="AN85" s="22">
        <f t="shared" si="13"/>
        <v>2373.5133017804146</v>
      </c>
      <c r="AO85" s="23">
        <f t="shared" si="13"/>
        <v>5395.3932284800139</v>
      </c>
    </row>
    <row r="86" spans="1:41" x14ac:dyDescent="0.25">
      <c r="A86" s="7">
        <v>65</v>
      </c>
      <c r="B86" s="56">
        <f t="shared" si="14"/>
        <v>315069.52608048549</v>
      </c>
      <c r="C86" s="57">
        <f t="shared" si="15"/>
        <v>927.02441512892324</v>
      </c>
      <c r="D86" s="57">
        <f t="shared" si="16"/>
        <v>288.81373224044501</v>
      </c>
      <c r="E86" s="58">
        <f t="shared" si="2"/>
        <v>1215.8381473693682</v>
      </c>
      <c r="F86" s="56">
        <f t="shared" si="17"/>
        <v>334432.15671294642</v>
      </c>
      <c r="G86" s="57">
        <f t="shared" si="18"/>
        <v>664.39381205812447</v>
      </c>
      <c r="H86" s="57">
        <f t="shared" si="19"/>
        <v>1114.7738557098214</v>
      </c>
      <c r="I86" s="58">
        <f t="shared" si="3"/>
        <v>1779.1676677679459</v>
      </c>
      <c r="J86" s="56">
        <f t="shared" si="20"/>
        <v>0</v>
      </c>
      <c r="K86" s="57">
        <f t="shared" si="21"/>
        <v>0</v>
      </c>
      <c r="L86" s="57">
        <f t="shared" si="22"/>
        <v>0</v>
      </c>
      <c r="M86" s="58">
        <f t="shared" si="4"/>
        <v>0</v>
      </c>
      <c r="N86" s="56">
        <f t="shared" si="23"/>
        <v>0</v>
      </c>
      <c r="O86" s="57">
        <f t="shared" si="24"/>
        <v>0</v>
      </c>
      <c r="P86" s="57">
        <f t="shared" si="25"/>
        <v>0</v>
      </c>
      <c r="Q86" s="58">
        <f t="shared" si="5"/>
        <v>0</v>
      </c>
      <c r="R86" s="84">
        <f t="shared" si="26"/>
        <v>330614.68036446424</v>
      </c>
      <c r="S86" s="85">
        <f t="shared" si="27"/>
        <v>1440.0952413019174</v>
      </c>
      <c r="T86" s="86">
        <f t="shared" si="6"/>
        <v>964.29281772968739</v>
      </c>
      <c r="U86" s="87">
        <f t="shared" si="28"/>
        <v>2404.3880590316048</v>
      </c>
      <c r="V86" s="84">
        <f t="shared" si="29"/>
        <v>0</v>
      </c>
      <c r="W86" s="85">
        <f t="shared" si="30"/>
        <v>0</v>
      </c>
      <c r="X86" s="86">
        <f t="shared" si="7"/>
        <v>0</v>
      </c>
      <c r="Y86" s="87">
        <f t="shared" si="31"/>
        <v>0</v>
      </c>
      <c r="Z86" s="101">
        <f t="shared" si="32"/>
        <v>0</v>
      </c>
      <c r="AA86" s="85">
        <f t="shared" si="33"/>
        <v>0</v>
      </c>
      <c r="AB86" s="86">
        <f t="shared" si="8"/>
        <v>0</v>
      </c>
      <c r="AC86" s="87">
        <f t="shared" si="34"/>
        <v>0</v>
      </c>
      <c r="AD86" s="132">
        <f t="shared" si="37"/>
        <v>0</v>
      </c>
      <c r="AE86" s="132">
        <f t="shared" si="9"/>
        <v>0</v>
      </c>
      <c r="AF86" s="132">
        <f t="shared" si="35"/>
        <v>0</v>
      </c>
      <c r="AG86" s="133">
        <f t="shared" si="10"/>
        <v>0</v>
      </c>
      <c r="AH86" s="124">
        <f t="shared" si="36"/>
        <v>0</v>
      </c>
      <c r="AI86" s="125">
        <f t="shared" si="11"/>
        <v>0</v>
      </c>
      <c r="AJ86" s="125">
        <v>0</v>
      </c>
      <c r="AK86" s="126">
        <f t="shared" si="12"/>
        <v>0</v>
      </c>
      <c r="AL86" s="22">
        <f t="shared" si="13"/>
        <v>980116.36315789609</v>
      </c>
      <c r="AM86" s="22">
        <f t="shared" si="13"/>
        <v>3031.5134684889654</v>
      </c>
      <c r="AN86" s="22">
        <f t="shared" si="13"/>
        <v>2367.8804056799536</v>
      </c>
      <c r="AO86" s="23">
        <f t="shared" si="13"/>
        <v>5399.393874168919</v>
      </c>
    </row>
    <row r="87" spans="1:41" x14ac:dyDescent="0.25">
      <c r="A87" s="7">
        <v>66</v>
      </c>
      <c r="B87" s="56">
        <f t="shared" si="14"/>
        <v>314142.50166535657</v>
      </c>
      <c r="C87" s="57">
        <f t="shared" si="15"/>
        <v>927.87418750945812</v>
      </c>
      <c r="D87" s="57">
        <f t="shared" si="16"/>
        <v>287.96395985991018</v>
      </c>
      <c r="E87" s="58">
        <f t="shared" ref="E87:E150" si="38">IF($A87&gt;C$7,0,C$12)</f>
        <v>1215.8381473693682</v>
      </c>
      <c r="F87" s="56">
        <f t="shared" si="17"/>
        <v>333767.76290088828</v>
      </c>
      <c r="G87" s="57">
        <f t="shared" si="18"/>
        <v>666.60845809831812</v>
      </c>
      <c r="H87" s="57">
        <f t="shared" si="19"/>
        <v>1112.5592096696278</v>
      </c>
      <c r="I87" s="58">
        <f t="shared" ref="I87:I150" si="39">IF($A87&gt;G$7,0,G$12)</f>
        <v>1779.1676677679459</v>
      </c>
      <c r="J87" s="56">
        <f t="shared" si="20"/>
        <v>0</v>
      </c>
      <c r="K87" s="57">
        <f t="shared" si="21"/>
        <v>0</v>
      </c>
      <c r="L87" s="57">
        <f t="shared" si="22"/>
        <v>0</v>
      </c>
      <c r="M87" s="58">
        <f t="shared" ref="M87:M150" si="40">IF($A87&gt;K$7,0,K$12)</f>
        <v>0</v>
      </c>
      <c r="N87" s="56">
        <f t="shared" si="23"/>
        <v>0</v>
      </c>
      <c r="O87" s="57">
        <f t="shared" si="24"/>
        <v>0</v>
      </c>
      <c r="P87" s="57">
        <f t="shared" si="25"/>
        <v>0</v>
      </c>
      <c r="Q87" s="58">
        <f t="shared" ref="Q87:Q150" si="41">IF($A87&gt;O$7,0,O$12)</f>
        <v>0</v>
      </c>
      <c r="R87" s="84">
        <f t="shared" si="26"/>
        <v>329723.20943170093</v>
      </c>
      <c r="S87" s="85">
        <f t="shared" si="27"/>
        <v>1446.7026782875298</v>
      </c>
      <c r="T87" s="86">
        <f t="shared" ref="T87:T150" si="42">R87*S$9</f>
        <v>961.69269417579449</v>
      </c>
      <c r="U87" s="87">
        <f t="shared" si="28"/>
        <v>2408.3953724633243</v>
      </c>
      <c r="V87" s="84">
        <f t="shared" si="29"/>
        <v>0</v>
      </c>
      <c r="W87" s="85">
        <f t="shared" si="30"/>
        <v>0</v>
      </c>
      <c r="X87" s="86">
        <f t="shared" ref="X87:X150" si="43">V87*W$9</f>
        <v>0</v>
      </c>
      <c r="Y87" s="87">
        <f t="shared" si="31"/>
        <v>0</v>
      </c>
      <c r="Z87" s="101">
        <f t="shared" si="32"/>
        <v>0</v>
      </c>
      <c r="AA87" s="85">
        <f t="shared" si="33"/>
        <v>0</v>
      </c>
      <c r="AB87" s="86">
        <f t="shared" ref="AB87:AB150" si="44">Z87*AA$9</f>
        <v>0</v>
      </c>
      <c r="AC87" s="87">
        <f t="shared" si="34"/>
        <v>0</v>
      </c>
      <c r="AD87" s="132">
        <f t="shared" si="37"/>
        <v>0</v>
      </c>
      <c r="AE87" s="132">
        <f t="shared" ref="AE87:AE150" si="45">IF(A87&lt;&gt;AE$7,0,AD87)</f>
        <v>0</v>
      </c>
      <c r="AF87" s="132">
        <f t="shared" si="35"/>
        <v>0</v>
      </c>
      <c r="AG87" s="133">
        <f t="shared" ref="AG87:AG150" si="46">AF87+AE87</f>
        <v>0</v>
      </c>
      <c r="AH87" s="124">
        <f t="shared" si="36"/>
        <v>0</v>
      </c>
      <c r="AI87" s="125">
        <f t="shared" ref="AI87:AI150" si="47">IF($A87=AI$7,$AH87,0)</f>
        <v>0</v>
      </c>
      <c r="AJ87" s="125">
        <v>0</v>
      </c>
      <c r="AK87" s="126">
        <f t="shared" ref="AK87:AK150" si="48">IF(A87=AI$7,AI87,0)</f>
        <v>0</v>
      </c>
      <c r="AL87" s="22">
        <f t="shared" ref="AL87:AO150" si="49">B87+F87+J87+N87+R87+V87+Z87+AD87+AH87</f>
        <v>977633.47399794566</v>
      </c>
      <c r="AM87" s="22">
        <f t="shared" si="49"/>
        <v>3041.1853238953063</v>
      </c>
      <c r="AN87" s="22">
        <f t="shared" si="49"/>
        <v>2362.2158637053326</v>
      </c>
      <c r="AO87" s="23">
        <f t="shared" si="49"/>
        <v>5403.4011876006389</v>
      </c>
    </row>
    <row r="88" spans="1:41" x14ac:dyDescent="0.25">
      <c r="A88" s="7">
        <v>67</v>
      </c>
      <c r="B88" s="56">
        <f t="shared" ref="B88:B151" si="50">B87-C87</f>
        <v>313214.6274778471</v>
      </c>
      <c r="C88" s="57">
        <f t="shared" ref="C88:C151" si="51">E88-D88</f>
        <v>928.72473884800843</v>
      </c>
      <c r="D88" s="57">
        <f t="shared" ref="D88:D151" si="52">C$9*B88</f>
        <v>287.11340852135982</v>
      </c>
      <c r="E88" s="58">
        <f t="shared" si="38"/>
        <v>1215.8381473693682</v>
      </c>
      <c r="F88" s="56">
        <f t="shared" ref="F88:F151" si="53">F87-G87</f>
        <v>333101.15444278996</v>
      </c>
      <c r="G88" s="57">
        <f t="shared" ref="G88:G151" si="54">I88-H88</f>
        <v>668.83048629197924</v>
      </c>
      <c r="H88" s="57">
        <f t="shared" ref="H88:H151" si="55">G$9*F88</f>
        <v>1110.3371814759666</v>
      </c>
      <c r="I88" s="58">
        <f t="shared" si="39"/>
        <v>1779.1676677679459</v>
      </c>
      <c r="J88" s="56">
        <f t="shared" ref="J88:J151" si="56">J87-K87</f>
        <v>0</v>
      </c>
      <c r="K88" s="57">
        <f t="shared" ref="K88:K151" si="57">M88-L88</f>
        <v>0</v>
      </c>
      <c r="L88" s="57">
        <f t="shared" ref="L88:L151" si="58">K$9*J88</f>
        <v>0</v>
      </c>
      <c r="M88" s="58">
        <f t="shared" si="40"/>
        <v>0</v>
      </c>
      <c r="N88" s="56">
        <f t="shared" ref="N88:N151" si="59">N87-O87</f>
        <v>0</v>
      </c>
      <c r="O88" s="57">
        <f t="shared" ref="O88:O151" si="60">Q88-P88</f>
        <v>0</v>
      </c>
      <c r="P88" s="57">
        <f t="shared" ref="P88:P151" si="61">O$9*N88</f>
        <v>0</v>
      </c>
      <c r="Q88" s="58">
        <f t="shared" si="41"/>
        <v>0</v>
      </c>
      <c r="R88" s="84">
        <f t="shared" ref="R88:R151" si="62">(R87-S87)*(1+S$11)</f>
        <v>328823.63426466909</v>
      </c>
      <c r="S88" s="85">
        <f t="shared" ref="S88:S151" si="63">IF(R88&gt;1,U88-T88,0)</f>
        <v>1453.3404314788118</v>
      </c>
      <c r="T88" s="86">
        <f t="shared" si="42"/>
        <v>959.06893327195155</v>
      </c>
      <c r="U88" s="87">
        <f t="shared" ref="U88:U151" si="64">IF(R88&lt;1,0,U87*(1+S$11))</f>
        <v>2412.4093647507634</v>
      </c>
      <c r="V88" s="84">
        <f t="shared" ref="V88:V151" si="65">(V87-W87)*(1+W$11)</f>
        <v>0</v>
      </c>
      <c r="W88" s="85">
        <f t="shared" ref="W88:W151" si="66">IF(V88&gt;1,Y88-X88,0)</f>
        <v>0</v>
      </c>
      <c r="X88" s="86">
        <f t="shared" si="43"/>
        <v>0</v>
      </c>
      <c r="Y88" s="87">
        <f t="shared" ref="Y88:Y151" si="67">IF(V88&lt;1,0,Y87*(1+W$11))</f>
        <v>0</v>
      </c>
      <c r="Z88" s="101">
        <f t="shared" ref="Z88:Z151" si="68">(Z87-AA87)*(1+AA$11)</f>
        <v>0</v>
      </c>
      <c r="AA88" s="85">
        <f t="shared" ref="AA88:AA151" si="69">IF(Z88&gt;1,AC88-AB88,0)</f>
        <v>0</v>
      </c>
      <c r="AB88" s="86">
        <f t="shared" si="44"/>
        <v>0</v>
      </c>
      <c r="AC88" s="87">
        <f t="shared" ref="AC88:AC151" si="70">IF(Z88&lt;1,0,AC87*(1+AA$11))</f>
        <v>0</v>
      </c>
      <c r="AD88" s="132">
        <f t="shared" si="37"/>
        <v>0</v>
      </c>
      <c r="AE88" s="132">
        <f t="shared" si="45"/>
        <v>0</v>
      </c>
      <c r="AF88" s="132">
        <f t="shared" ref="AF88:AF151" si="71">IF(A88&lt;=AE$7,AE$9*AD88,0)</f>
        <v>0</v>
      </c>
      <c r="AG88" s="133">
        <f t="shared" si="46"/>
        <v>0</v>
      </c>
      <c r="AH88" s="124">
        <f t="shared" ref="AH88:AH151" si="72">IF(A88&lt;=AI$7,AH87*(1+AI$9)*(1+AI$11),0)</f>
        <v>0</v>
      </c>
      <c r="AI88" s="125">
        <f t="shared" si="47"/>
        <v>0</v>
      </c>
      <c r="AJ88" s="125">
        <v>0</v>
      </c>
      <c r="AK88" s="126">
        <f t="shared" si="48"/>
        <v>0</v>
      </c>
      <c r="AL88" s="22">
        <f t="shared" si="49"/>
        <v>975139.41618530615</v>
      </c>
      <c r="AM88" s="22">
        <f t="shared" si="49"/>
        <v>3050.8956566187994</v>
      </c>
      <c r="AN88" s="22">
        <f t="shared" si="49"/>
        <v>2356.5195232692781</v>
      </c>
      <c r="AO88" s="23">
        <f t="shared" si="49"/>
        <v>5407.4151798880775</v>
      </c>
    </row>
    <row r="89" spans="1:41" x14ac:dyDescent="0.25">
      <c r="A89" s="7">
        <v>68</v>
      </c>
      <c r="B89" s="56">
        <f t="shared" si="50"/>
        <v>312285.90273899911</v>
      </c>
      <c r="C89" s="57">
        <f t="shared" si="51"/>
        <v>929.57606985861912</v>
      </c>
      <c r="D89" s="57">
        <f t="shared" si="52"/>
        <v>286.26207751074918</v>
      </c>
      <c r="E89" s="58">
        <f t="shared" si="38"/>
        <v>1215.8381473693682</v>
      </c>
      <c r="F89" s="56">
        <f t="shared" si="53"/>
        <v>332432.323956498</v>
      </c>
      <c r="G89" s="57">
        <f t="shared" si="54"/>
        <v>671.05992124628574</v>
      </c>
      <c r="H89" s="57">
        <f t="shared" si="55"/>
        <v>1108.1077465216601</v>
      </c>
      <c r="I89" s="58">
        <f t="shared" si="39"/>
        <v>1779.1676677679459</v>
      </c>
      <c r="J89" s="56">
        <f t="shared" si="56"/>
        <v>0</v>
      </c>
      <c r="K89" s="57">
        <f t="shared" si="57"/>
        <v>0</v>
      </c>
      <c r="L89" s="57">
        <f t="shared" si="58"/>
        <v>0</v>
      </c>
      <c r="M89" s="58">
        <f t="shared" si="40"/>
        <v>0</v>
      </c>
      <c r="N89" s="56">
        <f t="shared" si="59"/>
        <v>0</v>
      </c>
      <c r="O89" s="57">
        <f t="shared" si="60"/>
        <v>0</v>
      </c>
      <c r="P89" s="57">
        <f t="shared" si="61"/>
        <v>0</v>
      </c>
      <c r="Q89" s="58">
        <f t="shared" si="41"/>
        <v>0</v>
      </c>
      <c r="R89" s="84">
        <f t="shared" si="62"/>
        <v>327915.91098957893</v>
      </c>
      <c r="S89" s="85">
        <f t="shared" si="63"/>
        <v>1460.0086399724094</v>
      </c>
      <c r="T89" s="86">
        <f t="shared" si="42"/>
        <v>956.42140705293855</v>
      </c>
      <c r="U89" s="87">
        <f t="shared" si="64"/>
        <v>2416.4300470253479</v>
      </c>
      <c r="V89" s="84">
        <f t="shared" si="65"/>
        <v>0</v>
      </c>
      <c r="W89" s="85">
        <f t="shared" si="66"/>
        <v>0</v>
      </c>
      <c r="X89" s="86">
        <f t="shared" si="43"/>
        <v>0</v>
      </c>
      <c r="Y89" s="87">
        <f t="shared" si="67"/>
        <v>0</v>
      </c>
      <c r="Z89" s="101">
        <f t="shared" si="68"/>
        <v>0</v>
      </c>
      <c r="AA89" s="85">
        <f t="shared" si="69"/>
        <v>0</v>
      </c>
      <c r="AB89" s="86">
        <f t="shared" si="44"/>
        <v>0</v>
      </c>
      <c r="AC89" s="87">
        <f t="shared" si="70"/>
        <v>0</v>
      </c>
      <c r="AD89" s="132">
        <f t="shared" ref="AD89:AD152" si="73">IF(A89&lt;=AE$7,(1+AE$11)*AD88,0)</f>
        <v>0</v>
      </c>
      <c r="AE89" s="132">
        <f t="shared" si="45"/>
        <v>0</v>
      </c>
      <c r="AF89" s="132">
        <f t="shared" si="71"/>
        <v>0</v>
      </c>
      <c r="AG89" s="133">
        <f t="shared" si="46"/>
        <v>0</v>
      </c>
      <c r="AH89" s="124">
        <f t="shared" si="72"/>
        <v>0</v>
      </c>
      <c r="AI89" s="125">
        <f t="shared" si="47"/>
        <v>0</v>
      </c>
      <c r="AJ89" s="125">
        <v>0</v>
      </c>
      <c r="AK89" s="126">
        <f t="shared" si="48"/>
        <v>0</v>
      </c>
      <c r="AL89" s="22">
        <f t="shared" si="49"/>
        <v>972634.13768507598</v>
      </c>
      <c r="AM89" s="22">
        <f t="shared" si="49"/>
        <v>3060.6446310773144</v>
      </c>
      <c r="AN89" s="22">
        <f t="shared" si="49"/>
        <v>2350.791231085348</v>
      </c>
      <c r="AO89" s="23">
        <f t="shared" si="49"/>
        <v>5411.4358621626616</v>
      </c>
    </row>
    <row r="90" spans="1:41" x14ac:dyDescent="0.25">
      <c r="A90" s="7">
        <v>69</v>
      </c>
      <c r="B90" s="56">
        <f t="shared" si="50"/>
        <v>311356.32666914049</v>
      </c>
      <c r="C90" s="57">
        <f t="shared" si="51"/>
        <v>930.42818125598944</v>
      </c>
      <c r="D90" s="57">
        <f t="shared" si="52"/>
        <v>285.4099661133788</v>
      </c>
      <c r="E90" s="58">
        <f t="shared" si="38"/>
        <v>1215.8381473693682</v>
      </c>
      <c r="F90" s="56">
        <f t="shared" si="53"/>
        <v>331761.26403525169</v>
      </c>
      <c r="G90" s="57">
        <f t="shared" si="54"/>
        <v>673.29678765044014</v>
      </c>
      <c r="H90" s="57">
        <f t="shared" si="55"/>
        <v>1105.8708801175057</v>
      </c>
      <c r="I90" s="58">
        <f t="shared" si="39"/>
        <v>1779.1676677679459</v>
      </c>
      <c r="J90" s="56">
        <f t="shared" si="56"/>
        <v>0</v>
      </c>
      <c r="K90" s="57">
        <f t="shared" si="57"/>
        <v>0</v>
      </c>
      <c r="L90" s="57">
        <f t="shared" si="58"/>
        <v>0</v>
      </c>
      <c r="M90" s="58">
        <f t="shared" si="40"/>
        <v>0</v>
      </c>
      <c r="N90" s="56">
        <f t="shared" si="59"/>
        <v>0</v>
      </c>
      <c r="O90" s="57">
        <f t="shared" si="60"/>
        <v>0</v>
      </c>
      <c r="P90" s="57">
        <f t="shared" si="61"/>
        <v>0</v>
      </c>
      <c r="Q90" s="58">
        <f t="shared" si="41"/>
        <v>0</v>
      </c>
      <c r="R90" s="84">
        <f t="shared" si="62"/>
        <v>326999.99552018917</v>
      </c>
      <c r="S90" s="85">
        <f t="shared" si="63"/>
        <v>1466.7074435031716</v>
      </c>
      <c r="T90" s="86">
        <f t="shared" si="42"/>
        <v>953.74998693388511</v>
      </c>
      <c r="U90" s="87">
        <f t="shared" si="64"/>
        <v>2420.4574304370567</v>
      </c>
      <c r="V90" s="84">
        <f t="shared" si="65"/>
        <v>0</v>
      </c>
      <c r="W90" s="85">
        <f t="shared" si="66"/>
        <v>0</v>
      </c>
      <c r="X90" s="86">
        <f t="shared" si="43"/>
        <v>0</v>
      </c>
      <c r="Y90" s="87">
        <f t="shared" si="67"/>
        <v>0</v>
      </c>
      <c r="Z90" s="101">
        <f t="shared" si="68"/>
        <v>0</v>
      </c>
      <c r="AA90" s="85">
        <f t="shared" si="69"/>
        <v>0</v>
      </c>
      <c r="AB90" s="86">
        <f t="shared" si="44"/>
        <v>0</v>
      </c>
      <c r="AC90" s="87">
        <f t="shared" si="70"/>
        <v>0</v>
      </c>
      <c r="AD90" s="132">
        <f t="shared" si="73"/>
        <v>0</v>
      </c>
      <c r="AE90" s="132">
        <f t="shared" si="45"/>
        <v>0</v>
      </c>
      <c r="AF90" s="132">
        <f t="shared" si="71"/>
        <v>0</v>
      </c>
      <c r="AG90" s="133">
        <f t="shared" si="46"/>
        <v>0</v>
      </c>
      <c r="AH90" s="124">
        <f t="shared" si="72"/>
        <v>0</v>
      </c>
      <c r="AI90" s="125">
        <f t="shared" si="47"/>
        <v>0</v>
      </c>
      <c r="AJ90" s="125">
        <v>0</v>
      </c>
      <c r="AK90" s="126">
        <f t="shared" si="48"/>
        <v>0</v>
      </c>
      <c r="AL90" s="22">
        <f t="shared" si="49"/>
        <v>970117.58622458135</v>
      </c>
      <c r="AM90" s="22">
        <f t="shared" si="49"/>
        <v>3070.4324124096011</v>
      </c>
      <c r="AN90" s="22">
        <f t="shared" si="49"/>
        <v>2345.0308331647693</v>
      </c>
      <c r="AO90" s="23">
        <f t="shared" si="49"/>
        <v>5415.4632455743704</v>
      </c>
    </row>
    <row r="91" spans="1:41" x14ac:dyDescent="0.25">
      <c r="A91" s="7">
        <v>70</v>
      </c>
      <c r="B91" s="56">
        <f t="shared" si="50"/>
        <v>310425.89848788449</v>
      </c>
      <c r="C91" s="57">
        <f t="shared" si="51"/>
        <v>931.28107375547415</v>
      </c>
      <c r="D91" s="57">
        <f t="shared" si="52"/>
        <v>284.55707361389409</v>
      </c>
      <c r="E91" s="58">
        <f t="shared" si="38"/>
        <v>1215.8381473693682</v>
      </c>
      <c r="F91" s="56">
        <f t="shared" si="53"/>
        <v>331087.96724760125</v>
      </c>
      <c r="G91" s="57">
        <f t="shared" si="54"/>
        <v>675.54111027594172</v>
      </c>
      <c r="H91" s="57">
        <f t="shared" si="55"/>
        <v>1103.6265574920042</v>
      </c>
      <c r="I91" s="58">
        <f t="shared" si="39"/>
        <v>1779.1676677679459</v>
      </c>
      <c r="J91" s="56">
        <f t="shared" si="56"/>
        <v>0</v>
      </c>
      <c r="K91" s="57">
        <f t="shared" si="57"/>
        <v>0</v>
      </c>
      <c r="L91" s="57">
        <f t="shared" si="58"/>
        <v>0</v>
      </c>
      <c r="M91" s="58">
        <f t="shared" si="40"/>
        <v>0</v>
      </c>
      <c r="N91" s="56">
        <f t="shared" si="59"/>
        <v>0</v>
      </c>
      <c r="O91" s="57">
        <f t="shared" si="60"/>
        <v>0</v>
      </c>
      <c r="P91" s="57">
        <f t="shared" si="61"/>
        <v>0</v>
      </c>
      <c r="Q91" s="58">
        <f t="shared" si="41"/>
        <v>0</v>
      </c>
      <c r="R91" s="84">
        <f t="shared" si="62"/>
        <v>326075.84355681378</v>
      </c>
      <c r="S91" s="85">
        <f t="shared" si="63"/>
        <v>1473.4369824470784</v>
      </c>
      <c r="T91" s="86">
        <f t="shared" si="42"/>
        <v>951.05454370737357</v>
      </c>
      <c r="U91" s="87">
        <f t="shared" si="64"/>
        <v>2424.491526154452</v>
      </c>
      <c r="V91" s="84">
        <f t="shared" si="65"/>
        <v>0</v>
      </c>
      <c r="W91" s="85">
        <f t="shared" si="66"/>
        <v>0</v>
      </c>
      <c r="X91" s="86">
        <f t="shared" si="43"/>
        <v>0</v>
      </c>
      <c r="Y91" s="87">
        <f t="shared" si="67"/>
        <v>0</v>
      </c>
      <c r="Z91" s="101">
        <f t="shared" si="68"/>
        <v>0</v>
      </c>
      <c r="AA91" s="85">
        <f t="shared" si="69"/>
        <v>0</v>
      </c>
      <c r="AB91" s="86">
        <f t="shared" si="44"/>
        <v>0</v>
      </c>
      <c r="AC91" s="87">
        <f t="shared" si="70"/>
        <v>0</v>
      </c>
      <c r="AD91" s="132">
        <f t="shared" si="73"/>
        <v>0</v>
      </c>
      <c r="AE91" s="132">
        <f t="shared" si="45"/>
        <v>0</v>
      </c>
      <c r="AF91" s="132">
        <f t="shared" si="71"/>
        <v>0</v>
      </c>
      <c r="AG91" s="133">
        <f t="shared" si="46"/>
        <v>0</v>
      </c>
      <c r="AH91" s="124">
        <f t="shared" si="72"/>
        <v>0</v>
      </c>
      <c r="AI91" s="125">
        <f t="shared" si="47"/>
        <v>0</v>
      </c>
      <c r="AJ91" s="125">
        <v>0</v>
      </c>
      <c r="AK91" s="126">
        <f t="shared" si="48"/>
        <v>0</v>
      </c>
      <c r="AL91" s="22">
        <f t="shared" si="49"/>
        <v>967589.70929229946</v>
      </c>
      <c r="AM91" s="22">
        <f t="shared" si="49"/>
        <v>3080.2591664784941</v>
      </c>
      <c r="AN91" s="22">
        <f t="shared" si="49"/>
        <v>2339.2381748132721</v>
      </c>
      <c r="AO91" s="23">
        <f t="shared" si="49"/>
        <v>5419.4973412917661</v>
      </c>
    </row>
    <row r="92" spans="1:41" x14ac:dyDescent="0.25">
      <c r="A92" s="7">
        <v>71</v>
      </c>
      <c r="B92" s="56">
        <f t="shared" si="50"/>
        <v>309494.61741412902</v>
      </c>
      <c r="C92" s="57">
        <f t="shared" si="51"/>
        <v>932.1347480730833</v>
      </c>
      <c r="D92" s="57">
        <f t="shared" si="52"/>
        <v>283.70339929628494</v>
      </c>
      <c r="E92" s="58">
        <f t="shared" si="38"/>
        <v>1215.8381473693682</v>
      </c>
      <c r="F92" s="56">
        <f t="shared" si="53"/>
        <v>330412.4261373253</v>
      </c>
      <c r="G92" s="57">
        <f t="shared" si="54"/>
        <v>677.79291397686143</v>
      </c>
      <c r="H92" s="57">
        <f t="shared" si="55"/>
        <v>1101.3747537910845</v>
      </c>
      <c r="I92" s="58">
        <f t="shared" si="39"/>
        <v>1779.1676677679459</v>
      </c>
      <c r="J92" s="56">
        <f t="shared" si="56"/>
        <v>0</v>
      </c>
      <c r="K92" s="57">
        <f t="shared" si="57"/>
        <v>0</v>
      </c>
      <c r="L92" s="57">
        <f t="shared" si="58"/>
        <v>0</v>
      </c>
      <c r="M92" s="58">
        <f t="shared" si="40"/>
        <v>0</v>
      </c>
      <c r="N92" s="56">
        <f t="shared" si="59"/>
        <v>0</v>
      </c>
      <c r="O92" s="57">
        <f t="shared" si="60"/>
        <v>0</v>
      </c>
      <c r="P92" s="57">
        <f t="shared" si="61"/>
        <v>0</v>
      </c>
      <c r="Q92" s="58">
        <f t="shared" si="41"/>
        <v>0</v>
      </c>
      <c r="R92" s="84">
        <f t="shared" si="62"/>
        <v>325143.41058532399</v>
      </c>
      <c r="S92" s="85">
        <f t="shared" si="63"/>
        <v>1480.1973978241813</v>
      </c>
      <c r="T92" s="86">
        <f t="shared" si="42"/>
        <v>948.33494754052833</v>
      </c>
      <c r="U92" s="87">
        <f t="shared" si="64"/>
        <v>2428.5323453647097</v>
      </c>
      <c r="V92" s="84">
        <f t="shared" si="65"/>
        <v>0</v>
      </c>
      <c r="W92" s="85">
        <f t="shared" si="66"/>
        <v>0</v>
      </c>
      <c r="X92" s="86">
        <f t="shared" si="43"/>
        <v>0</v>
      </c>
      <c r="Y92" s="87">
        <f t="shared" si="67"/>
        <v>0</v>
      </c>
      <c r="Z92" s="101">
        <f t="shared" si="68"/>
        <v>0</v>
      </c>
      <c r="AA92" s="85">
        <f t="shared" si="69"/>
        <v>0</v>
      </c>
      <c r="AB92" s="86">
        <f t="shared" si="44"/>
        <v>0</v>
      </c>
      <c r="AC92" s="87">
        <f t="shared" si="70"/>
        <v>0</v>
      </c>
      <c r="AD92" s="132">
        <f t="shared" si="73"/>
        <v>0</v>
      </c>
      <c r="AE92" s="132">
        <f t="shared" si="45"/>
        <v>0</v>
      </c>
      <c r="AF92" s="132">
        <f t="shared" si="71"/>
        <v>0</v>
      </c>
      <c r="AG92" s="133">
        <f t="shared" si="46"/>
        <v>0</v>
      </c>
      <c r="AH92" s="124">
        <f t="shared" si="72"/>
        <v>0</v>
      </c>
      <c r="AI92" s="125">
        <f t="shared" si="47"/>
        <v>0</v>
      </c>
      <c r="AJ92" s="125">
        <v>0</v>
      </c>
      <c r="AK92" s="126">
        <f t="shared" si="48"/>
        <v>0</v>
      </c>
      <c r="AL92" s="22">
        <f t="shared" si="49"/>
        <v>965050.45413677837</v>
      </c>
      <c r="AM92" s="22">
        <f t="shared" si="49"/>
        <v>3090.1250598741262</v>
      </c>
      <c r="AN92" s="22">
        <f t="shared" si="49"/>
        <v>2333.4131006278976</v>
      </c>
      <c r="AO92" s="23">
        <f t="shared" si="49"/>
        <v>5423.5381605020239</v>
      </c>
    </row>
    <row r="93" spans="1:41" x14ac:dyDescent="0.25">
      <c r="A93" s="7">
        <v>72</v>
      </c>
      <c r="B93" s="56">
        <f t="shared" si="50"/>
        <v>308562.48266605596</v>
      </c>
      <c r="C93" s="57">
        <f t="shared" si="51"/>
        <v>932.98920492548359</v>
      </c>
      <c r="D93" s="57">
        <f t="shared" si="52"/>
        <v>282.84894244388465</v>
      </c>
      <c r="E93" s="58">
        <f t="shared" si="38"/>
        <v>1215.8381473693682</v>
      </c>
      <c r="F93" s="56">
        <f t="shared" si="53"/>
        <v>329734.63322334841</v>
      </c>
      <c r="G93" s="57">
        <f t="shared" si="54"/>
        <v>680.05222369011767</v>
      </c>
      <c r="H93" s="57">
        <f t="shared" si="55"/>
        <v>1099.1154440778282</v>
      </c>
      <c r="I93" s="58">
        <f t="shared" si="39"/>
        <v>1779.1676677679459</v>
      </c>
      <c r="J93" s="56">
        <f t="shared" si="56"/>
        <v>0</v>
      </c>
      <c r="K93" s="57">
        <f t="shared" si="57"/>
        <v>0</v>
      </c>
      <c r="L93" s="57">
        <f t="shared" si="58"/>
        <v>0</v>
      </c>
      <c r="M93" s="58">
        <f t="shared" si="40"/>
        <v>0</v>
      </c>
      <c r="N93" s="56">
        <f t="shared" si="59"/>
        <v>0</v>
      </c>
      <c r="O93" s="57">
        <f t="shared" si="60"/>
        <v>0</v>
      </c>
      <c r="P93" s="57">
        <f t="shared" si="61"/>
        <v>0</v>
      </c>
      <c r="Q93" s="58">
        <f t="shared" si="41"/>
        <v>0</v>
      </c>
      <c r="R93" s="84">
        <f t="shared" si="62"/>
        <v>324202.65187614562</v>
      </c>
      <c r="S93" s="85">
        <f t="shared" si="63"/>
        <v>1486.9888313015595</v>
      </c>
      <c r="T93" s="86">
        <f t="shared" si="42"/>
        <v>945.59106797209142</v>
      </c>
      <c r="U93" s="87">
        <f t="shared" si="64"/>
        <v>2432.5798992736509</v>
      </c>
      <c r="V93" s="84">
        <f t="shared" si="65"/>
        <v>0</v>
      </c>
      <c r="W93" s="85">
        <f t="shared" si="66"/>
        <v>0</v>
      </c>
      <c r="X93" s="86">
        <f t="shared" si="43"/>
        <v>0</v>
      </c>
      <c r="Y93" s="87">
        <f t="shared" si="67"/>
        <v>0</v>
      </c>
      <c r="Z93" s="101">
        <f t="shared" si="68"/>
        <v>0</v>
      </c>
      <c r="AA93" s="85">
        <f t="shared" si="69"/>
        <v>0</v>
      </c>
      <c r="AB93" s="86">
        <f t="shared" si="44"/>
        <v>0</v>
      </c>
      <c r="AC93" s="87">
        <f t="shared" si="70"/>
        <v>0</v>
      </c>
      <c r="AD93" s="132">
        <f t="shared" si="73"/>
        <v>0</v>
      </c>
      <c r="AE93" s="132">
        <f t="shared" si="45"/>
        <v>0</v>
      </c>
      <c r="AF93" s="132">
        <f t="shared" si="71"/>
        <v>0</v>
      </c>
      <c r="AG93" s="133">
        <f t="shared" si="46"/>
        <v>0</v>
      </c>
      <c r="AH93" s="124">
        <f t="shared" si="72"/>
        <v>0</v>
      </c>
      <c r="AI93" s="125">
        <f t="shared" si="47"/>
        <v>0</v>
      </c>
      <c r="AJ93" s="125">
        <v>0</v>
      </c>
      <c r="AK93" s="126">
        <f t="shared" si="48"/>
        <v>0</v>
      </c>
      <c r="AL93" s="22">
        <f t="shared" si="49"/>
        <v>962499.76776555006</v>
      </c>
      <c r="AM93" s="22">
        <f t="shared" si="49"/>
        <v>3100.0302599171609</v>
      </c>
      <c r="AN93" s="22">
        <f t="shared" si="49"/>
        <v>2327.5554544938041</v>
      </c>
      <c r="AO93" s="23">
        <f t="shared" si="49"/>
        <v>5427.585714410965</v>
      </c>
    </row>
    <row r="94" spans="1:41" x14ac:dyDescent="0.25">
      <c r="A94" s="7">
        <v>73</v>
      </c>
      <c r="B94" s="56">
        <f t="shared" si="50"/>
        <v>307629.49346113048</v>
      </c>
      <c r="C94" s="57">
        <f t="shared" si="51"/>
        <v>933.84444502999872</v>
      </c>
      <c r="D94" s="57">
        <f t="shared" si="52"/>
        <v>281.99370233936958</v>
      </c>
      <c r="E94" s="58">
        <f t="shared" si="38"/>
        <v>1215.8381473693682</v>
      </c>
      <c r="F94" s="56">
        <f t="shared" si="53"/>
        <v>329054.58099965827</v>
      </c>
      <c r="G94" s="57">
        <f t="shared" si="54"/>
        <v>682.31906443575167</v>
      </c>
      <c r="H94" s="57">
        <f t="shared" si="55"/>
        <v>1096.8486033321942</v>
      </c>
      <c r="I94" s="58">
        <f t="shared" si="39"/>
        <v>1779.1676677679459</v>
      </c>
      <c r="J94" s="56">
        <f t="shared" si="56"/>
        <v>0</v>
      </c>
      <c r="K94" s="57">
        <f t="shared" si="57"/>
        <v>0</v>
      </c>
      <c r="L94" s="57">
        <f t="shared" si="58"/>
        <v>0</v>
      </c>
      <c r="M94" s="58">
        <f t="shared" si="40"/>
        <v>0</v>
      </c>
      <c r="N94" s="56">
        <f t="shared" si="59"/>
        <v>0</v>
      </c>
      <c r="O94" s="57">
        <f t="shared" si="60"/>
        <v>0</v>
      </c>
      <c r="P94" s="57">
        <f t="shared" si="61"/>
        <v>0</v>
      </c>
      <c r="Q94" s="58">
        <f t="shared" si="41"/>
        <v>0</v>
      </c>
      <c r="R94" s="84">
        <f t="shared" si="62"/>
        <v>323253.52248325216</v>
      </c>
      <c r="S94" s="85">
        <f t="shared" si="63"/>
        <v>1493.8114251962884</v>
      </c>
      <c r="T94" s="86">
        <f t="shared" si="42"/>
        <v>942.82277390948548</v>
      </c>
      <c r="U94" s="87">
        <f t="shared" si="64"/>
        <v>2436.6341991057739</v>
      </c>
      <c r="V94" s="84">
        <f t="shared" si="65"/>
        <v>0</v>
      </c>
      <c r="W94" s="85">
        <f t="shared" si="66"/>
        <v>0</v>
      </c>
      <c r="X94" s="86">
        <f t="shared" si="43"/>
        <v>0</v>
      </c>
      <c r="Y94" s="87">
        <f t="shared" si="67"/>
        <v>0</v>
      </c>
      <c r="Z94" s="101">
        <f t="shared" si="68"/>
        <v>0</v>
      </c>
      <c r="AA94" s="85">
        <f t="shared" si="69"/>
        <v>0</v>
      </c>
      <c r="AB94" s="86">
        <f t="shared" si="44"/>
        <v>0</v>
      </c>
      <c r="AC94" s="87">
        <f t="shared" si="70"/>
        <v>0</v>
      </c>
      <c r="AD94" s="132">
        <f t="shared" si="73"/>
        <v>0</v>
      </c>
      <c r="AE94" s="132">
        <f t="shared" si="45"/>
        <v>0</v>
      </c>
      <c r="AF94" s="132">
        <f t="shared" si="71"/>
        <v>0</v>
      </c>
      <c r="AG94" s="133">
        <f t="shared" si="46"/>
        <v>0</v>
      </c>
      <c r="AH94" s="124">
        <f t="shared" si="72"/>
        <v>0</v>
      </c>
      <c r="AI94" s="125">
        <f t="shared" si="47"/>
        <v>0</v>
      </c>
      <c r="AJ94" s="125">
        <v>0</v>
      </c>
      <c r="AK94" s="126">
        <f t="shared" si="48"/>
        <v>0</v>
      </c>
      <c r="AL94" s="22">
        <f t="shared" si="49"/>
        <v>959937.59694404085</v>
      </c>
      <c r="AM94" s="22">
        <f t="shared" si="49"/>
        <v>3109.9749346620388</v>
      </c>
      <c r="AN94" s="22">
        <f t="shared" si="49"/>
        <v>2321.6650795810492</v>
      </c>
      <c r="AO94" s="23">
        <f t="shared" si="49"/>
        <v>5431.6400142430884</v>
      </c>
    </row>
    <row r="95" spans="1:41" x14ac:dyDescent="0.25">
      <c r="A95" s="7">
        <v>74</v>
      </c>
      <c r="B95" s="56">
        <f t="shared" si="50"/>
        <v>306695.64901610051</v>
      </c>
      <c r="C95" s="57">
        <f t="shared" si="51"/>
        <v>934.70046910460951</v>
      </c>
      <c r="D95" s="57">
        <f t="shared" si="52"/>
        <v>281.13767826475879</v>
      </c>
      <c r="E95" s="58">
        <f t="shared" si="38"/>
        <v>1215.8381473693682</v>
      </c>
      <c r="F95" s="56">
        <f t="shared" si="53"/>
        <v>328372.26193522254</v>
      </c>
      <c r="G95" s="57">
        <f t="shared" si="54"/>
        <v>684.59346131720395</v>
      </c>
      <c r="H95" s="57">
        <f t="shared" si="55"/>
        <v>1094.5742064507419</v>
      </c>
      <c r="I95" s="58">
        <f t="shared" si="39"/>
        <v>1779.1676677679459</v>
      </c>
      <c r="J95" s="56">
        <f t="shared" si="56"/>
        <v>0</v>
      </c>
      <c r="K95" s="57">
        <f t="shared" si="57"/>
        <v>0</v>
      </c>
      <c r="L95" s="57">
        <f t="shared" si="58"/>
        <v>0</v>
      </c>
      <c r="M95" s="58">
        <f t="shared" si="40"/>
        <v>0</v>
      </c>
      <c r="N95" s="56">
        <f t="shared" si="59"/>
        <v>0</v>
      </c>
      <c r="O95" s="57">
        <f t="shared" si="60"/>
        <v>0</v>
      </c>
      <c r="P95" s="57">
        <f t="shared" si="61"/>
        <v>0</v>
      </c>
      <c r="Q95" s="58">
        <f t="shared" si="41"/>
        <v>0</v>
      </c>
      <c r="R95" s="84">
        <f t="shared" si="62"/>
        <v>322295.97724315262</v>
      </c>
      <c r="S95" s="85">
        <f t="shared" si="63"/>
        <v>1500.6653224784218</v>
      </c>
      <c r="T95" s="86">
        <f t="shared" si="42"/>
        <v>940.02993362586187</v>
      </c>
      <c r="U95" s="87">
        <f t="shared" si="64"/>
        <v>2440.6952561042835</v>
      </c>
      <c r="V95" s="84">
        <f t="shared" si="65"/>
        <v>0</v>
      </c>
      <c r="W95" s="85">
        <f t="shared" si="66"/>
        <v>0</v>
      </c>
      <c r="X95" s="86">
        <f t="shared" si="43"/>
        <v>0</v>
      </c>
      <c r="Y95" s="87">
        <f t="shared" si="67"/>
        <v>0</v>
      </c>
      <c r="Z95" s="101">
        <f t="shared" si="68"/>
        <v>0</v>
      </c>
      <c r="AA95" s="85">
        <f t="shared" si="69"/>
        <v>0</v>
      </c>
      <c r="AB95" s="86">
        <f t="shared" si="44"/>
        <v>0</v>
      </c>
      <c r="AC95" s="87">
        <f t="shared" si="70"/>
        <v>0</v>
      </c>
      <c r="AD95" s="132">
        <f t="shared" si="73"/>
        <v>0</v>
      </c>
      <c r="AE95" s="132">
        <f t="shared" si="45"/>
        <v>0</v>
      </c>
      <c r="AF95" s="132">
        <f t="shared" si="71"/>
        <v>0</v>
      </c>
      <c r="AG95" s="133">
        <f t="shared" si="46"/>
        <v>0</v>
      </c>
      <c r="AH95" s="124">
        <f t="shared" si="72"/>
        <v>0</v>
      </c>
      <c r="AI95" s="125">
        <f t="shared" si="47"/>
        <v>0</v>
      </c>
      <c r="AJ95" s="125">
        <v>0</v>
      </c>
      <c r="AK95" s="126">
        <f t="shared" si="48"/>
        <v>0</v>
      </c>
      <c r="AL95" s="22">
        <f t="shared" si="49"/>
        <v>957363.88819447579</v>
      </c>
      <c r="AM95" s="22">
        <f t="shared" si="49"/>
        <v>3119.9592529002352</v>
      </c>
      <c r="AN95" s="22">
        <f t="shared" si="49"/>
        <v>2315.7418183413624</v>
      </c>
      <c r="AO95" s="23">
        <f t="shared" si="49"/>
        <v>5435.7010712415977</v>
      </c>
    </row>
    <row r="96" spans="1:41" x14ac:dyDescent="0.25">
      <c r="A96" s="7">
        <v>75</v>
      </c>
      <c r="B96" s="56">
        <f t="shared" si="50"/>
        <v>305760.94854699587</v>
      </c>
      <c r="C96" s="57">
        <f t="shared" si="51"/>
        <v>935.55727786795535</v>
      </c>
      <c r="D96" s="57">
        <f t="shared" si="52"/>
        <v>280.28086950141289</v>
      </c>
      <c r="E96" s="58">
        <f t="shared" si="38"/>
        <v>1215.8381473693682</v>
      </c>
      <c r="F96" s="56">
        <f t="shared" si="53"/>
        <v>327687.66847390536</v>
      </c>
      <c r="G96" s="57">
        <f t="shared" si="54"/>
        <v>686.87543952159467</v>
      </c>
      <c r="H96" s="57">
        <f t="shared" si="55"/>
        <v>1092.2922282463512</v>
      </c>
      <c r="I96" s="58">
        <f t="shared" si="39"/>
        <v>1779.1676677679459</v>
      </c>
      <c r="J96" s="56">
        <f t="shared" si="56"/>
        <v>0</v>
      </c>
      <c r="K96" s="57">
        <f t="shared" si="57"/>
        <v>0</v>
      </c>
      <c r="L96" s="57">
        <f t="shared" si="58"/>
        <v>0</v>
      </c>
      <c r="M96" s="58">
        <f t="shared" si="40"/>
        <v>0</v>
      </c>
      <c r="N96" s="56">
        <f t="shared" si="59"/>
        <v>0</v>
      </c>
      <c r="O96" s="57">
        <f t="shared" si="60"/>
        <v>0</v>
      </c>
      <c r="P96" s="57">
        <f t="shared" si="61"/>
        <v>0</v>
      </c>
      <c r="Q96" s="58">
        <f t="shared" si="41"/>
        <v>0</v>
      </c>
      <c r="R96" s="84">
        <f t="shared" si="62"/>
        <v>321329.97077387536</v>
      </c>
      <c r="S96" s="85">
        <f t="shared" si="63"/>
        <v>1507.5506667739874</v>
      </c>
      <c r="T96" s="86">
        <f t="shared" si="42"/>
        <v>937.21241475713657</v>
      </c>
      <c r="U96" s="87">
        <f t="shared" si="64"/>
        <v>2444.763081531124</v>
      </c>
      <c r="V96" s="84">
        <f t="shared" si="65"/>
        <v>0</v>
      </c>
      <c r="W96" s="85">
        <f t="shared" si="66"/>
        <v>0</v>
      </c>
      <c r="X96" s="86">
        <f t="shared" si="43"/>
        <v>0</v>
      </c>
      <c r="Y96" s="87">
        <f t="shared" si="67"/>
        <v>0</v>
      </c>
      <c r="Z96" s="101">
        <f t="shared" si="68"/>
        <v>0</v>
      </c>
      <c r="AA96" s="85">
        <f t="shared" si="69"/>
        <v>0</v>
      </c>
      <c r="AB96" s="86">
        <f t="shared" si="44"/>
        <v>0</v>
      </c>
      <c r="AC96" s="87">
        <f t="shared" si="70"/>
        <v>0</v>
      </c>
      <c r="AD96" s="132">
        <f t="shared" si="73"/>
        <v>0</v>
      </c>
      <c r="AE96" s="132">
        <f t="shared" si="45"/>
        <v>0</v>
      </c>
      <c r="AF96" s="132">
        <f t="shared" si="71"/>
        <v>0</v>
      </c>
      <c r="AG96" s="133">
        <f t="shared" si="46"/>
        <v>0</v>
      </c>
      <c r="AH96" s="124">
        <f t="shared" si="72"/>
        <v>0</v>
      </c>
      <c r="AI96" s="125">
        <f t="shared" si="47"/>
        <v>0</v>
      </c>
      <c r="AJ96" s="125">
        <v>0</v>
      </c>
      <c r="AK96" s="126">
        <f t="shared" si="48"/>
        <v>0</v>
      </c>
      <c r="AL96" s="22">
        <f t="shared" si="49"/>
        <v>954778.58779477666</v>
      </c>
      <c r="AM96" s="22">
        <f t="shared" si="49"/>
        <v>3129.9833841635373</v>
      </c>
      <c r="AN96" s="22">
        <f t="shared" si="49"/>
        <v>2309.7855125049009</v>
      </c>
      <c r="AO96" s="23">
        <f t="shared" si="49"/>
        <v>5439.7688966684382</v>
      </c>
    </row>
    <row r="97" spans="1:41" x14ac:dyDescent="0.25">
      <c r="A97" s="7">
        <v>76</v>
      </c>
      <c r="B97" s="56">
        <f t="shared" si="50"/>
        <v>304825.3912691279</v>
      </c>
      <c r="C97" s="57">
        <f t="shared" si="51"/>
        <v>936.41487203933434</v>
      </c>
      <c r="D97" s="57">
        <f t="shared" si="52"/>
        <v>279.4232753300339</v>
      </c>
      <c r="E97" s="58">
        <f t="shared" si="38"/>
        <v>1215.8381473693682</v>
      </c>
      <c r="F97" s="56">
        <f t="shared" si="53"/>
        <v>327000.79303438379</v>
      </c>
      <c r="G97" s="57">
        <f t="shared" si="54"/>
        <v>689.16502431999993</v>
      </c>
      <c r="H97" s="57">
        <f t="shared" si="55"/>
        <v>1090.002643447946</v>
      </c>
      <c r="I97" s="58">
        <f t="shared" si="39"/>
        <v>1779.1676677679459</v>
      </c>
      <c r="J97" s="56">
        <f t="shared" si="56"/>
        <v>0</v>
      </c>
      <c r="K97" s="57">
        <f t="shared" si="57"/>
        <v>0</v>
      </c>
      <c r="L97" s="57">
        <f t="shared" si="58"/>
        <v>0</v>
      </c>
      <c r="M97" s="58">
        <f t="shared" si="40"/>
        <v>0</v>
      </c>
      <c r="N97" s="56">
        <f t="shared" si="59"/>
        <v>0</v>
      </c>
      <c r="O97" s="57">
        <f t="shared" si="60"/>
        <v>0</v>
      </c>
      <c r="P97" s="57">
        <f t="shared" si="61"/>
        <v>0</v>
      </c>
      <c r="Q97" s="58">
        <f t="shared" si="41"/>
        <v>0</v>
      </c>
      <c r="R97" s="84">
        <f t="shared" si="62"/>
        <v>320355.45747394656</v>
      </c>
      <c r="S97" s="85">
        <f t="shared" si="63"/>
        <v>1514.4676023679983</v>
      </c>
      <c r="T97" s="86">
        <f t="shared" si="42"/>
        <v>934.37008429901084</v>
      </c>
      <c r="U97" s="87">
        <f t="shared" si="64"/>
        <v>2448.8376866670092</v>
      </c>
      <c r="V97" s="84">
        <f t="shared" si="65"/>
        <v>0</v>
      </c>
      <c r="W97" s="85">
        <f t="shared" si="66"/>
        <v>0</v>
      </c>
      <c r="X97" s="86">
        <f t="shared" si="43"/>
        <v>0</v>
      </c>
      <c r="Y97" s="87">
        <f t="shared" si="67"/>
        <v>0</v>
      </c>
      <c r="Z97" s="101">
        <f t="shared" si="68"/>
        <v>0</v>
      </c>
      <c r="AA97" s="85">
        <f t="shared" si="69"/>
        <v>0</v>
      </c>
      <c r="AB97" s="86">
        <f t="shared" si="44"/>
        <v>0</v>
      </c>
      <c r="AC97" s="87">
        <f t="shared" si="70"/>
        <v>0</v>
      </c>
      <c r="AD97" s="132">
        <f t="shared" si="73"/>
        <v>0</v>
      </c>
      <c r="AE97" s="132">
        <f t="shared" si="45"/>
        <v>0</v>
      </c>
      <c r="AF97" s="132">
        <f t="shared" si="71"/>
        <v>0</v>
      </c>
      <c r="AG97" s="133">
        <f t="shared" si="46"/>
        <v>0</v>
      </c>
      <c r="AH97" s="124">
        <f t="shared" si="72"/>
        <v>0</v>
      </c>
      <c r="AI97" s="125">
        <f t="shared" si="47"/>
        <v>0</v>
      </c>
      <c r="AJ97" s="125">
        <v>0</v>
      </c>
      <c r="AK97" s="126">
        <f t="shared" si="48"/>
        <v>0</v>
      </c>
      <c r="AL97" s="22">
        <f t="shared" si="49"/>
        <v>952181.64177745814</v>
      </c>
      <c r="AM97" s="22">
        <f t="shared" si="49"/>
        <v>3140.0474987273328</v>
      </c>
      <c r="AN97" s="22">
        <f t="shared" si="49"/>
        <v>2303.7960030769909</v>
      </c>
      <c r="AO97" s="23">
        <f t="shared" si="49"/>
        <v>5443.8435018043238</v>
      </c>
    </row>
    <row r="98" spans="1:41" x14ac:dyDescent="0.25">
      <c r="A98" s="7">
        <v>77</v>
      </c>
      <c r="B98" s="56">
        <f t="shared" si="50"/>
        <v>303888.97639708855</v>
      </c>
      <c r="C98" s="57">
        <f t="shared" si="51"/>
        <v>937.27325233870374</v>
      </c>
      <c r="D98" s="57">
        <f t="shared" si="52"/>
        <v>278.5648950306645</v>
      </c>
      <c r="E98" s="58">
        <f t="shared" si="38"/>
        <v>1215.8381473693682</v>
      </c>
      <c r="F98" s="56">
        <f t="shared" si="53"/>
        <v>326311.62801006378</v>
      </c>
      <c r="G98" s="57">
        <f t="shared" si="54"/>
        <v>691.4622410677332</v>
      </c>
      <c r="H98" s="57">
        <f t="shared" si="55"/>
        <v>1087.7054267002127</v>
      </c>
      <c r="I98" s="58">
        <f t="shared" si="39"/>
        <v>1779.1676677679459</v>
      </c>
      <c r="J98" s="56">
        <f t="shared" si="56"/>
        <v>0</v>
      </c>
      <c r="K98" s="57">
        <f t="shared" si="57"/>
        <v>0</v>
      </c>
      <c r="L98" s="57">
        <f t="shared" si="58"/>
        <v>0</v>
      </c>
      <c r="M98" s="58">
        <f t="shared" si="40"/>
        <v>0</v>
      </c>
      <c r="N98" s="56">
        <f t="shared" si="59"/>
        <v>0</v>
      </c>
      <c r="O98" s="57">
        <f t="shared" si="60"/>
        <v>0</v>
      </c>
      <c r="P98" s="57">
        <f t="shared" si="61"/>
        <v>0</v>
      </c>
      <c r="Q98" s="58">
        <f t="shared" si="41"/>
        <v>0</v>
      </c>
      <c r="R98" s="84">
        <f t="shared" si="62"/>
        <v>319372.39152136457</v>
      </c>
      <c r="S98" s="85">
        <f t="shared" si="63"/>
        <v>1521.4162742074741</v>
      </c>
      <c r="T98" s="86">
        <f t="shared" si="42"/>
        <v>931.50280860398004</v>
      </c>
      <c r="U98" s="87">
        <f t="shared" si="64"/>
        <v>2452.9190828114542</v>
      </c>
      <c r="V98" s="84">
        <f t="shared" si="65"/>
        <v>0</v>
      </c>
      <c r="W98" s="85">
        <f t="shared" si="66"/>
        <v>0</v>
      </c>
      <c r="X98" s="86">
        <f t="shared" si="43"/>
        <v>0</v>
      </c>
      <c r="Y98" s="87">
        <f t="shared" si="67"/>
        <v>0</v>
      </c>
      <c r="Z98" s="101">
        <f t="shared" si="68"/>
        <v>0</v>
      </c>
      <c r="AA98" s="85">
        <f t="shared" si="69"/>
        <v>0</v>
      </c>
      <c r="AB98" s="86">
        <f t="shared" si="44"/>
        <v>0</v>
      </c>
      <c r="AC98" s="87">
        <f t="shared" si="70"/>
        <v>0</v>
      </c>
      <c r="AD98" s="132">
        <f t="shared" si="73"/>
        <v>0</v>
      </c>
      <c r="AE98" s="132">
        <f t="shared" si="45"/>
        <v>0</v>
      </c>
      <c r="AF98" s="132">
        <f t="shared" si="71"/>
        <v>0</v>
      </c>
      <c r="AG98" s="133">
        <f t="shared" si="46"/>
        <v>0</v>
      </c>
      <c r="AH98" s="124">
        <f t="shared" si="72"/>
        <v>0</v>
      </c>
      <c r="AI98" s="125">
        <f t="shared" si="47"/>
        <v>0</v>
      </c>
      <c r="AJ98" s="125">
        <v>0</v>
      </c>
      <c r="AK98" s="126">
        <f t="shared" si="48"/>
        <v>0</v>
      </c>
      <c r="AL98" s="22">
        <f t="shared" si="49"/>
        <v>949572.99592851696</v>
      </c>
      <c r="AM98" s="22">
        <f t="shared" si="49"/>
        <v>3150.151767613911</v>
      </c>
      <c r="AN98" s="22">
        <f t="shared" si="49"/>
        <v>2297.7731303348573</v>
      </c>
      <c r="AO98" s="23">
        <f t="shared" si="49"/>
        <v>5447.9248979487684</v>
      </c>
    </row>
    <row r="99" spans="1:41" x14ac:dyDescent="0.25">
      <c r="A99" s="7">
        <v>78</v>
      </c>
      <c r="B99" s="56">
        <f t="shared" si="50"/>
        <v>302951.70314474986</v>
      </c>
      <c r="C99" s="57">
        <f t="shared" si="51"/>
        <v>938.13241948668087</v>
      </c>
      <c r="D99" s="57">
        <f t="shared" si="52"/>
        <v>277.70572788268737</v>
      </c>
      <c r="E99" s="58">
        <f t="shared" si="38"/>
        <v>1215.8381473693682</v>
      </c>
      <c r="F99" s="56">
        <f t="shared" si="53"/>
        <v>325620.16576899606</v>
      </c>
      <c r="G99" s="57">
        <f t="shared" si="54"/>
        <v>693.76711520462572</v>
      </c>
      <c r="H99" s="57">
        <f t="shared" si="55"/>
        <v>1085.4005525633202</v>
      </c>
      <c r="I99" s="58">
        <f t="shared" si="39"/>
        <v>1779.1676677679459</v>
      </c>
      <c r="J99" s="56">
        <f t="shared" si="56"/>
        <v>0</v>
      </c>
      <c r="K99" s="57">
        <f t="shared" si="57"/>
        <v>0</v>
      </c>
      <c r="L99" s="57">
        <f t="shared" si="58"/>
        <v>0</v>
      </c>
      <c r="M99" s="58">
        <f t="shared" si="40"/>
        <v>0</v>
      </c>
      <c r="N99" s="56">
        <f t="shared" si="59"/>
        <v>0</v>
      </c>
      <c r="O99" s="57">
        <f t="shared" si="60"/>
        <v>0</v>
      </c>
      <c r="P99" s="57">
        <f t="shared" si="61"/>
        <v>0</v>
      </c>
      <c r="Q99" s="58">
        <f t="shared" si="41"/>
        <v>0</v>
      </c>
      <c r="R99" s="84">
        <f t="shared" si="62"/>
        <v>318380.72687256907</v>
      </c>
      <c r="S99" s="85">
        <f t="shared" si="63"/>
        <v>1528.3968279044802</v>
      </c>
      <c r="T99" s="86">
        <f t="shared" si="42"/>
        <v>928.6104533783265</v>
      </c>
      <c r="U99" s="87">
        <f t="shared" si="64"/>
        <v>2457.0072812828066</v>
      </c>
      <c r="V99" s="84">
        <f t="shared" si="65"/>
        <v>0</v>
      </c>
      <c r="W99" s="85">
        <f t="shared" si="66"/>
        <v>0</v>
      </c>
      <c r="X99" s="86">
        <f t="shared" si="43"/>
        <v>0</v>
      </c>
      <c r="Y99" s="87">
        <f t="shared" si="67"/>
        <v>0</v>
      </c>
      <c r="Z99" s="101">
        <f t="shared" si="68"/>
        <v>0</v>
      </c>
      <c r="AA99" s="85">
        <f t="shared" si="69"/>
        <v>0</v>
      </c>
      <c r="AB99" s="86">
        <f t="shared" si="44"/>
        <v>0</v>
      </c>
      <c r="AC99" s="87">
        <f t="shared" si="70"/>
        <v>0</v>
      </c>
      <c r="AD99" s="132">
        <f t="shared" si="73"/>
        <v>0</v>
      </c>
      <c r="AE99" s="132">
        <f t="shared" si="45"/>
        <v>0</v>
      </c>
      <c r="AF99" s="132">
        <f t="shared" si="71"/>
        <v>0</v>
      </c>
      <c r="AG99" s="133">
        <f t="shared" si="46"/>
        <v>0</v>
      </c>
      <c r="AH99" s="124">
        <f t="shared" si="72"/>
        <v>0</v>
      </c>
      <c r="AI99" s="125">
        <f t="shared" si="47"/>
        <v>0</v>
      </c>
      <c r="AJ99" s="125">
        <v>0</v>
      </c>
      <c r="AK99" s="126">
        <f t="shared" si="48"/>
        <v>0</v>
      </c>
      <c r="AL99" s="22">
        <f t="shared" si="49"/>
        <v>946952.59578631504</v>
      </c>
      <c r="AM99" s="22">
        <f t="shared" si="49"/>
        <v>3160.2963625957868</v>
      </c>
      <c r="AN99" s="22">
        <f t="shared" si="49"/>
        <v>2291.7167338243339</v>
      </c>
      <c r="AO99" s="23">
        <f t="shared" si="49"/>
        <v>5452.0130964201207</v>
      </c>
    </row>
    <row r="100" spans="1:41" x14ac:dyDescent="0.25">
      <c r="A100" s="7">
        <v>79</v>
      </c>
      <c r="B100" s="56">
        <f t="shared" si="50"/>
        <v>302013.57072526315</v>
      </c>
      <c r="C100" s="57">
        <f t="shared" si="51"/>
        <v>938.99237420454369</v>
      </c>
      <c r="D100" s="57">
        <f t="shared" si="52"/>
        <v>276.84577316482455</v>
      </c>
      <c r="E100" s="58">
        <f t="shared" si="38"/>
        <v>1215.8381473693682</v>
      </c>
      <c r="F100" s="56">
        <f t="shared" si="53"/>
        <v>324926.3986537914</v>
      </c>
      <c r="G100" s="57">
        <f t="shared" si="54"/>
        <v>696.07967225530774</v>
      </c>
      <c r="H100" s="57">
        <f t="shared" si="55"/>
        <v>1083.0879955126381</v>
      </c>
      <c r="I100" s="58">
        <f t="shared" si="39"/>
        <v>1779.1676677679459</v>
      </c>
      <c r="J100" s="56">
        <f t="shared" si="56"/>
        <v>0</v>
      </c>
      <c r="K100" s="57">
        <f t="shared" si="57"/>
        <v>0</v>
      </c>
      <c r="L100" s="57">
        <f t="shared" si="58"/>
        <v>0</v>
      </c>
      <c r="M100" s="58">
        <f t="shared" si="40"/>
        <v>0</v>
      </c>
      <c r="N100" s="56">
        <f t="shared" si="59"/>
        <v>0</v>
      </c>
      <c r="O100" s="57">
        <f t="shared" si="60"/>
        <v>0</v>
      </c>
      <c r="P100" s="57">
        <f t="shared" si="61"/>
        <v>0</v>
      </c>
      <c r="Q100" s="58">
        <f t="shared" si="41"/>
        <v>0</v>
      </c>
      <c r="R100" s="84">
        <f t="shared" si="62"/>
        <v>317380.41726140567</v>
      </c>
      <c r="S100" s="85">
        <f t="shared" si="63"/>
        <v>1535.409409739178</v>
      </c>
      <c r="T100" s="86">
        <f t="shared" si="42"/>
        <v>925.69288367909996</v>
      </c>
      <c r="U100" s="87">
        <f t="shared" si="64"/>
        <v>2461.1022934182779</v>
      </c>
      <c r="V100" s="84">
        <f t="shared" si="65"/>
        <v>0</v>
      </c>
      <c r="W100" s="85">
        <f t="shared" si="66"/>
        <v>0</v>
      </c>
      <c r="X100" s="86">
        <f t="shared" si="43"/>
        <v>0</v>
      </c>
      <c r="Y100" s="87">
        <f t="shared" si="67"/>
        <v>0</v>
      </c>
      <c r="Z100" s="101">
        <f t="shared" si="68"/>
        <v>0</v>
      </c>
      <c r="AA100" s="85">
        <f t="shared" si="69"/>
        <v>0</v>
      </c>
      <c r="AB100" s="86">
        <f t="shared" si="44"/>
        <v>0</v>
      </c>
      <c r="AC100" s="87">
        <f t="shared" si="70"/>
        <v>0</v>
      </c>
      <c r="AD100" s="132">
        <f t="shared" si="73"/>
        <v>0</v>
      </c>
      <c r="AE100" s="132">
        <f t="shared" si="45"/>
        <v>0</v>
      </c>
      <c r="AF100" s="132">
        <f t="shared" si="71"/>
        <v>0</v>
      </c>
      <c r="AG100" s="133">
        <f t="shared" si="46"/>
        <v>0</v>
      </c>
      <c r="AH100" s="124">
        <f t="shared" si="72"/>
        <v>0</v>
      </c>
      <c r="AI100" s="125">
        <f t="shared" si="47"/>
        <v>0</v>
      </c>
      <c r="AJ100" s="125">
        <v>0</v>
      </c>
      <c r="AK100" s="126">
        <f t="shared" si="48"/>
        <v>0</v>
      </c>
      <c r="AL100" s="22">
        <f t="shared" si="49"/>
        <v>944320.38664046023</v>
      </c>
      <c r="AM100" s="22">
        <f t="shared" si="49"/>
        <v>3170.4814561990297</v>
      </c>
      <c r="AN100" s="22">
        <f t="shared" si="49"/>
        <v>2285.6266523565628</v>
      </c>
      <c r="AO100" s="23">
        <f t="shared" si="49"/>
        <v>5456.1081085555925</v>
      </c>
    </row>
    <row r="101" spans="1:41" x14ac:dyDescent="0.25">
      <c r="A101" s="7">
        <v>80</v>
      </c>
      <c r="B101" s="56">
        <f t="shared" si="50"/>
        <v>301074.57835105859</v>
      </c>
      <c r="C101" s="57">
        <f t="shared" si="51"/>
        <v>939.85311721423113</v>
      </c>
      <c r="D101" s="57">
        <f t="shared" si="52"/>
        <v>275.98503015513705</v>
      </c>
      <c r="E101" s="58">
        <f t="shared" si="38"/>
        <v>1215.8381473693682</v>
      </c>
      <c r="F101" s="56">
        <f t="shared" si="53"/>
        <v>324230.31898153608</v>
      </c>
      <c r="G101" s="57">
        <f t="shared" si="54"/>
        <v>698.39993782949227</v>
      </c>
      <c r="H101" s="57">
        <f t="shared" si="55"/>
        <v>1080.7677299384536</v>
      </c>
      <c r="I101" s="58">
        <f t="shared" si="39"/>
        <v>1779.1676677679459</v>
      </c>
      <c r="J101" s="56">
        <f t="shared" si="56"/>
        <v>0</v>
      </c>
      <c r="K101" s="57">
        <f t="shared" si="57"/>
        <v>0</v>
      </c>
      <c r="L101" s="57">
        <f t="shared" si="58"/>
        <v>0</v>
      </c>
      <c r="M101" s="58">
        <f t="shared" si="40"/>
        <v>0</v>
      </c>
      <c r="N101" s="56">
        <f t="shared" si="59"/>
        <v>0</v>
      </c>
      <c r="O101" s="57">
        <f t="shared" si="60"/>
        <v>0</v>
      </c>
      <c r="P101" s="57">
        <f t="shared" si="61"/>
        <v>0</v>
      </c>
      <c r="Q101" s="58">
        <f t="shared" si="41"/>
        <v>0</v>
      </c>
      <c r="R101" s="84">
        <f t="shared" si="62"/>
        <v>316371.41619808594</v>
      </c>
      <c r="S101" s="85">
        <f t="shared" si="63"/>
        <v>1542.4541666628909</v>
      </c>
      <c r="T101" s="86">
        <f t="shared" si="42"/>
        <v>922.74996391108402</v>
      </c>
      <c r="U101" s="87">
        <f t="shared" si="64"/>
        <v>2465.2041305739749</v>
      </c>
      <c r="V101" s="84">
        <f t="shared" si="65"/>
        <v>0</v>
      </c>
      <c r="W101" s="85">
        <f t="shared" si="66"/>
        <v>0</v>
      </c>
      <c r="X101" s="86">
        <f t="shared" si="43"/>
        <v>0</v>
      </c>
      <c r="Y101" s="87">
        <f t="shared" si="67"/>
        <v>0</v>
      </c>
      <c r="Z101" s="101">
        <f t="shared" si="68"/>
        <v>0</v>
      </c>
      <c r="AA101" s="85">
        <f t="shared" si="69"/>
        <v>0</v>
      </c>
      <c r="AB101" s="86">
        <f t="shared" si="44"/>
        <v>0</v>
      </c>
      <c r="AC101" s="87">
        <f t="shared" si="70"/>
        <v>0</v>
      </c>
      <c r="AD101" s="132">
        <f t="shared" si="73"/>
        <v>0</v>
      </c>
      <c r="AE101" s="132">
        <f t="shared" si="45"/>
        <v>0</v>
      </c>
      <c r="AF101" s="132">
        <f t="shared" si="71"/>
        <v>0</v>
      </c>
      <c r="AG101" s="133">
        <f t="shared" si="46"/>
        <v>0</v>
      </c>
      <c r="AH101" s="124">
        <f t="shared" si="72"/>
        <v>0</v>
      </c>
      <c r="AI101" s="125">
        <f t="shared" si="47"/>
        <v>0</v>
      </c>
      <c r="AJ101" s="125">
        <v>0</v>
      </c>
      <c r="AK101" s="126">
        <f t="shared" si="48"/>
        <v>0</v>
      </c>
      <c r="AL101" s="22">
        <f t="shared" si="49"/>
        <v>941676.31353068072</v>
      </c>
      <c r="AM101" s="22">
        <f t="shared" si="49"/>
        <v>3180.7072217066143</v>
      </c>
      <c r="AN101" s="22">
        <f t="shared" si="49"/>
        <v>2279.5027240046747</v>
      </c>
      <c r="AO101" s="23">
        <f t="shared" si="49"/>
        <v>5460.209945711289</v>
      </c>
    </row>
    <row r="102" spans="1:41" x14ac:dyDescent="0.25">
      <c r="A102" s="7">
        <v>81</v>
      </c>
      <c r="B102" s="56">
        <f t="shared" si="50"/>
        <v>300134.72523384436</v>
      </c>
      <c r="C102" s="57">
        <f t="shared" si="51"/>
        <v>940.71464923834424</v>
      </c>
      <c r="D102" s="57">
        <f t="shared" si="52"/>
        <v>275.12349813102401</v>
      </c>
      <c r="E102" s="58">
        <f t="shared" si="38"/>
        <v>1215.8381473693682</v>
      </c>
      <c r="F102" s="56">
        <f t="shared" si="53"/>
        <v>323531.91904370661</v>
      </c>
      <c r="G102" s="57">
        <f t="shared" si="54"/>
        <v>700.72793762225706</v>
      </c>
      <c r="H102" s="57">
        <f t="shared" si="55"/>
        <v>1078.4397301456888</v>
      </c>
      <c r="I102" s="58">
        <f t="shared" si="39"/>
        <v>1779.1676677679459</v>
      </c>
      <c r="J102" s="56">
        <f t="shared" si="56"/>
        <v>0</v>
      </c>
      <c r="K102" s="57">
        <f t="shared" si="57"/>
        <v>0</v>
      </c>
      <c r="L102" s="57">
        <f t="shared" si="58"/>
        <v>0</v>
      </c>
      <c r="M102" s="58">
        <f t="shared" si="40"/>
        <v>0</v>
      </c>
      <c r="N102" s="56">
        <f t="shared" si="59"/>
        <v>0</v>
      </c>
      <c r="O102" s="57">
        <f t="shared" si="60"/>
        <v>0</v>
      </c>
      <c r="P102" s="57">
        <f t="shared" si="61"/>
        <v>0</v>
      </c>
      <c r="Q102" s="58">
        <f t="shared" si="41"/>
        <v>0</v>
      </c>
      <c r="R102" s="84">
        <f t="shared" si="62"/>
        <v>315353.6769681421</v>
      </c>
      <c r="S102" s="85">
        <f t="shared" si="63"/>
        <v>1549.5312463011837</v>
      </c>
      <c r="T102" s="86">
        <f t="shared" si="42"/>
        <v>919.78155782374779</v>
      </c>
      <c r="U102" s="87">
        <f t="shared" si="64"/>
        <v>2469.3128041249315</v>
      </c>
      <c r="V102" s="84">
        <f t="shared" si="65"/>
        <v>0</v>
      </c>
      <c r="W102" s="85">
        <f t="shared" si="66"/>
        <v>0</v>
      </c>
      <c r="X102" s="86">
        <f t="shared" si="43"/>
        <v>0</v>
      </c>
      <c r="Y102" s="87">
        <f t="shared" si="67"/>
        <v>0</v>
      </c>
      <c r="Z102" s="101">
        <f t="shared" si="68"/>
        <v>0</v>
      </c>
      <c r="AA102" s="85">
        <f t="shared" si="69"/>
        <v>0</v>
      </c>
      <c r="AB102" s="86">
        <f t="shared" si="44"/>
        <v>0</v>
      </c>
      <c r="AC102" s="87">
        <f t="shared" si="70"/>
        <v>0</v>
      </c>
      <c r="AD102" s="132">
        <f t="shared" si="73"/>
        <v>0</v>
      </c>
      <c r="AE102" s="132">
        <f t="shared" si="45"/>
        <v>0</v>
      </c>
      <c r="AF102" s="132">
        <f t="shared" si="71"/>
        <v>0</v>
      </c>
      <c r="AG102" s="133">
        <f t="shared" si="46"/>
        <v>0</v>
      </c>
      <c r="AH102" s="124">
        <f t="shared" si="72"/>
        <v>0</v>
      </c>
      <c r="AI102" s="125">
        <f t="shared" si="47"/>
        <v>0</v>
      </c>
      <c r="AJ102" s="125">
        <v>0</v>
      </c>
      <c r="AK102" s="126">
        <f t="shared" si="48"/>
        <v>0</v>
      </c>
      <c r="AL102" s="22">
        <f t="shared" si="49"/>
        <v>939020.32124569314</v>
      </c>
      <c r="AM102" s="22">
        <f t="shared" si="49"/>
        <v>3190.973833161785</v>
      </c>
      <c r="AN102" s="22">
        <f t="shared" si="49"/>
        <v>2273.3447861004606</v>
      </c>
      <c r="AO102" s="23">
        <f t="shared" si="49"/>
        <v>5464.3186192622452</v>
      </c>
    </row>
    <row r="103" spans="1:41" x14ac:dyDescent="0.25">
      <c r="A103" s="7">
        <v>82</v>
      </c>
      <c r="B103" s="56">
        <f t="shared" si="50"/>
        <v>299194.01058460603</v>
      </c>
      <c r="C103" s="57">
        <f t="shared" si="51"/>
        <v>941.57697100014605</v>
      </c>
      <c r="D103" s="57">
        <f t="shared" si="52"/>
        <v>274.2611763692222</v>
      </c>
      <c r="E103" s="58">
        <f t="shared" si="38"/>
        <v>1215.8381473693682</v>
      </c>
      <c r="F103" s="56">
        <f t="shared" si="53"/>
        <v>322831.19110608438</v>
      </c>
      <c r="G103" s="57">
        <f t="shared" si="54"/>
        <v>703.06369741433127</v>
      </c>
      <c r="H103" s="57">
        <f t="shared" si="55"/>
        <v>1076.1039703536146</v>
      </c>
      <c r="I103" s="58">
        <f t="shared" si="39"/>
        <v>1779.1676677679459</v>
      </c>
      <c r="J103" s="56">
        <f t="shared" si="56"/>
        <v>0</v>
      </c>
      <c r="K103" s="57">
        <f t="shared" si="57"/>
        <v>0</v>
      </c>
      <c r="L103" s="57">
        <f t="shared" si="58"/>
        <v>0</v>
      </c>
      <c r="M103" s="58">
        <f t="shared" si="40"/>
        <v>0</v>
      </c>
      <c r="N103" s="56">
        <f t="shared" si="59"/>
        <v>0</v>
      </c>
      <c r="O103" s="57">
        <f t="shared" si="60"/>
        <v>0</v>
      </c>
      <c r="P103" s="57">
        <f t="shared" si="61"/>
        <v>0</v>
      </c>
      <c r="Q103" s="58">
        <f t="shared" si="41"/>
        <v>0</v>
      </c>
      <c r="R103" s="84">
        <f t="shared" si="62"/>
        <v>314327.15263137734</v>
      </c>
      <c r="S103" s="85">
        <f t="shared" si="63"/>
        <v>1556.6407969569559</v>
      </c>
      <c r="T103" s="86">
        <f t="shared" si="42"/>
        <v>916.78752850818398</v>
      </c>
      <c r="U103" s="87">
        <f t="shared" si="64"/>
        <v>2473.42832546514</v>
      </c>
      <c r="V103" s="84">
        <f t="shared" si="65"/>
        <v>0</v>
      </c>
      <c r="W103" s="85">
        <f t="shared" si="66"/>
        <v>0</v>
      </c>
      <c r="X103" s="86">
        <f t="shared" si="43"/>
        <v>0</v>
      </c>
      <c r="Y103" s="87">
        <f t="shared" si="67"/>
        <v>0</v>
      </c>
      <c r="Z103" s="101">
        <f t="shared" si="68"/>
        <v>0</v>
      </c>
      <c r="AA103" s="85">
        <f t="shared" si="69"/>
        <v>0</v>
      </c>
      <c r="AB103" s="86">
        <f t="shared" si="44"/>
        <v>0</v>
      </c>
      <c r="AC103" s="87">
        <f t="shared" si="70"/>
        <v>0</v>
      </c>
      <c r="AD103" s="132">
        <f t="shared" si="73"/>
        <v>0</v>
      </c>
      <c r="AE103" s="132">
        <f t="shared" si="45"/>
        <v>0</v>
      </c>
      <c r="AF103" s="132">
        <f t="shared" si="71"/>
        <v>0</v>
      </c>
      <c r="AG103" s="133">
        <f t="shared" si="46"/>
        <v>0</v>
      </c>
      <c r="AH103" s="124">
        <f t="shared" si="72"/>
        <v>0</v>
      </c>
      <c r="AI103" s="125">
        <f t="shared" si="47"/>
        <v>0</v>
      </c>
      <c r="AJ103" s="125">
        <v>0</v>
      </c>
      <c r="AK103" s="126">
        <f t="shared" si="48"/>
        <v>0</v>
      </c>
      <c r="AL103" s="22">
        <f t="shared" si="49"/>
        <v>936352.35432206769</v>
      </c>
      <c r="AM103" s="22">
        <f t="shared" si="49"/>
        <v>3201.2814653714331</v>
      </c>
      <c r="AN103" s="22">
        <f t="shared" si="49"/>
        <v>2267.152675231021</v>
      </c>
      <c r="AO103" s="23">
        <f t="shared" si="49"/>
        <v>5468.4341406024541</v>
      </c>
    </row>
    <row r="104" spans="1:41" x14ac:dyDescent="0.25">
      <c r="A104" s="7">
        <v>83</v>
      </c>
      <c r="B104" s="56">
        <f t="shared" si="50"/>
        <v>298252.43361360591</v>
      </c>
      <c r="C104" s="57">
        <f t="shared" si="51"/>
        <v>942.44008322356285</v>
      </c>
      <c r="D104" s="57">
        <f t="shared" si="52"/>
        <v>273.39806414580539</v>
      </c>
      <c r="E104" s="58">
        <f t="shared" si="38"/>
        <v>1215.8381473693682</v>
      </c>
      <c r="F104" s="56">
        <f t="shared" si="53"/>
        <v>322128.12740867003</v>
      </c>
      <c r="G104" s="57">
        <f t="shared" si="54"/>
        <v>705.40724307237906</v>
      </c>
      <c r="H104" s="57">
        <f t="shared" si="55"/>
        <v>1073.7604246955668</v>
      </c>
      <c r="I104" s="58">
        <f t="shared" si="39"/>
        <v>1779.1676677679459</v>
      </c>
      <c r="J104" s="56">
        <f t="shared" si="56"/>
        <v>0</v>
      </c>
      <c r="K104" s="57">
        <f t="shared" si="57"/>
        <v>0</v>
      </c>
      <c r="L104" s="57">
        <f t="shared" si="58"/>
        <v>0</v>
      </c>
      <c r="M104" s="58">
        <f t="shared" si="40"/>
        <v>0</v>
      </c>
      <c r="N104" s="56">
        <f t="shared" si="59"/>
        <v>0</v>
      </c>
      <c r="O104" s="57">
        <f t="shared" si="60"/>
        <v>0</v>
      </c>
      <c r="P104" s="57">
        <f t="shared" si="61"/>
        <v>0</v>
      </c>
      <c r="Q104" s="58">
        <f t="shared" si="41"/>
        <v>0</v>
      </c>
      <c r="R104" s="84">
        <f t="shared" si="62"/>
        <v>313291.79602081107</v>
      </c>
      <c r="S104" s="85">
        <f t="shared" si="63"/>
        <v>1563.7829676135498</v>
      </c>
      <c r="T104" s="86">
        <f t="shared" si="42"/>
        <v>913.76773839403234</v>
      </c>
      <c r="U104" s="87">
        <f t="shared" si="64"/>
        <v>2477.550706007582</v>
      </c>
      <c r="V104" s="84">
        <f t="shared" si="65"/>
        <v>0</v>
      </c>
      <c r="W104" s="85">
        <f t="shared" si="66"/>
        <v>0</v>
      </c>
      <c r="X104" s="86">
        <f t="shared" si="43"/>
        <v>0</v>
      </c>
      <c r="Y104" s="87">
        <f t="shared" si="67"/>
        <v>0</v>
      </c>
      <c r="Z104" s="101">
        <f t="shared" si="68"/>
        <v>0</v>
      </c>
      <c r="AA104" s="85">
        <f t="shared" si="69"/>
        <v>0</v>
      </c>
      <c r="AB104" s="86">
        <f t="shared" si="44"/>
        <v>0</v>
      </c>
      <c r="AC104" s="87">
        <f t="shared" si="70"/>
        <v>0</v>
      </c>
      <c r="AD104" s="132">
        <f t="shared" si="73"/>
        <v>0</v>
      </c>
      <c r="AE104" s="132">
        <f t="shared" si="45"/>
        <v>0</v>
      </c>
      <c r="AF104" s="132">
        <f t="shared" si="71"/>
        <v>0</v>
      </c>
      <c r="AG104" s="133">
        <f t="shared" si="46"/>
        <v>0</v>
      </c>
      <c r="AH104" s="124">
        <f t="shared" si="72"/>
        <v>0</v>
      </c>
      <c r="AI104" s="125">
        <f t="shared" si="47"/>
        <v>0</v>
      </c>
      <c r="AJ104" s="125">
        <v>0</v>
      </c>
      <c r="AK104" s="126">
        <f t="shared" si="48"/>
        <v>0</v>
      </c>
      <c r="AL104" s="22">
        <f t="shared" si="49"/>
        <v>933672.35704308702</v>
      </c>
      <c r="AM104" s="22">
        <f t="shared" si="49"/>
        <v>3211.6302939094917</v>
      </c>
      <c r="AN104" s="22">
        <f t="shared" si="49"/>
        <v>2260.9262272354044</v>
      </c>
      <c r="AO104" s="23">
        <f t="shared" si="49"/>
        <v>5472.5565211448957</v>
      </c>
    </row>
    <row r="105" spans="1:41" x14ac:dyDescent="0.25">
      <c r="A105" s="7">
        <v>84</v>
      </c>
      <c r="B105" s="56">
        <f t="shared" si="50"/>
        <v>297309.99353038234</v>
      </c>
      <c r="C105" s="57">
        <f t="shared" si="51"/>
        <v>943.30398663318442</v>
      </c>
      <c r="D105" s="57">
        <f t="shared" si="52"/>
        <v>272.53416073618382</v>
      </c>
      <c r="E105" s="58">
        <f t="shared" si="38"/>
        <v>1215.8381473693682</v>
      </c>
      <c r="F105" s="56">
        <f t="shared" si="53"/>
        <v>321422.72016559762</v>
      </c>
      <c r="G105" s="57">
        <f t="shared" si="54"/>
        <v>707.75860054928717</v>
      </c>
      <c r="H105" s="57">
        <f t="shared" si="55"/>
        <v>1071.4090672186587</v>
      </c>
      <c r="I105" s="58">
        <f t="shared" si="39"/>
        <v>1779.1676677679459</v>
      </c>
      <c r="J105" s="56">
        <f t="shared" si="56"/>
        <v>0</v>
      </c>
      <c r="K105" s="57">
        <f t="shared" si="57"/>
        <v>0</v>
      </c>
      <c r="L105" s="57">
        <f t="shared" si="58"/>
        <v>0</v>
      </c>
      <c r="M105" s="58">
        <f t="shared" si="40"/>
        <v>0</v>
      </c>
      <c r="N105" s="56">
        <f t="shared" si="59"/>
        <v>0</v>
      </c>
      <c r="O105" s="57">
        <f t="shared" si="60"/>
        <v>0</v>
      </c>
      <c r="P105" s="57">
        <f t="shared" si="61"/>
        <v>0</v>
      </c>
      <c r="Q105" s="58">
        <f t="shared" si="41"/>
        <v>0</v>
      </c>
      <c r="R105" s="84">
        <f t="shared" si="62"/>
        <v>312247.55974161957</v>
      </c>
      <c r="S105" s="85">
        <f t="shared" si="63"/>
        <v>1570.9579079378707</v>
      </c>
      <c r="T105" s="86">
        <f t="shared" si="42"/>
        <v>910.7220492463905</v>
      </c>
      <c r="U105" s="87">
        <f t="shared" si="64"/>
        <v>2481.6799571842612</v>
      </c>
      <c r="V105" s="84">
        <f t="shared" si="65"/>
        <v>0</v>
      </c>
      <c r="W105" s="85">
        <f t="shared" si="66"/>
        <v>0</v>
      </c>
      <c r="X105" s="86">
        <f t="shared" si="43"/>
        <v>0</v>
      </c>
      <c r="Y105" s="87">
        <f t="shared" si="67"/>
        <v>0</v>
      </c>
      <c r="Z105" s="101">
        <f t="shared" si="68"/>
        <v>0</v>
      </c>
      <c r="AA105" s="85">
        <f t="shared" si="69"/>
        <v>0</v>
      </c>
      <c r="AB105" s="86">
        <f t="shared" si="44"/>
        <v>0</v>
      </c>
      <c r="AC105" s="87">
        <f t="shared" si="70"/>
        <v>0</v>
      </c>
      <c r="AD105" s="132">
        <f t="shared" si="73"/>
        <v>0</v>
      </c>
      <c r="AE105" s="132">
        <f t="shared" si="45"/>
        <v>0</v>
      </c>
      <c r="AF105" s="132">
        <f t="shared" si="71"/>
        <v>0</v>
      </c>
      <c r="AG105" s="133">
        <f t="shared" si="46"/>
        <v>0</v>
      </c>
      <c r="AH105" s="124">
        <f t="shared" si="72"/>
        <v>0</v>
      </c>
      <c r="AI105" s="125">
        <f t="shared" si="47"/>
        <v>0</v>
      </c>
      <c r="AJ105" s="125">
        <v>0</v>
      </c>
      <c r="AK105" s="126">
        <f t="shared" si="48"/>
        <v>0</v>
      </c>
      <c r="AL105" s="22">
        <f t="shared" si="49"/>
        <v>930980.27343759942</v>
      </c>
      <c r="AM105" s="22">
        <f t="shared" si="49"/>
        <v>3222.0204951203423</v>
      </c>
      <c r="AN105" s="22">
        <f t="shared" si="49"/>
        <v>2254.665277201233</v>
      </c>
      <c r="AO105" s="23">
        <f t="shared" si="49"/>
        <v>5476.6857723215753</v>
      </c>
    </row>
    <row r="106" spans="1:41" x14ac:dyDescent="0.25">
      <c r="A106" s="7">
        <v>85</v>
      </c>
      <c r="B106" s="56">
        <f t="shared" si="50"/>
        <v>296366.68954374915</v>
      </c>
      <c r="C106" s="57">
        <f t="shared" si="51"/>
        <v>944.16868195426491</v>
      </c>
      <c r="D106" s="57">
        <f t="shared" si="52"/>
        <v>271.66946541510339</v>
      </c>
      <c r="E106" s="58">
        <f t="shared" si="38"/>
        <v>1215.8381473693682</v>
      </c>
      <c r="F106" s="56">
        <f t="shared" si="53"/>
        <v>320714.96156504832</v>
      </c>
      <c r="G106" s="57">
        <f t="shared" si="54"/>
        <v>710.11779588445143</v>
      </c>
      <c r="H106" s="57">
        <f t="shared" si="55"/>
        <v>1069.0498718834945</v>
      </c>
      <c r="I106" s="58">
        <f t="shared" si="39"/>
        <v>1779.1676677679459</v>
      </c>
      <c r="J106" s="56">
        <f t="shared" si="56"/>
        <v>0</v>
      </c>
      <c r="K106" s="57">
        <f t="shared" si="57"/>
        <v>0</v>
      </c>
      <c r="L106" s="57">
        <f t="shared" si="58"/>
        <v>0</v>
      </c>
      <c r="M106" s="58">
        <f t="shared" si="40"/>
        <v>0</v>
      </c>
      <c r="N106" s="56">
        <f t="shared" si="59"/>
        <v>0</v>
      </c>
      <c r="O106" s="57">
        <f t="shared" si="60"/>
        <v>0</v>
      </c>
      <c r="P106" s="57">
        <f t="shared" si="61"/>
        <v>0</v>
      </c>
      <c r="Q106" s="58">
        <f t="shared" si="41"/>
        <v>0</v>
      </c>
      <c r="R106" s="84">
        <f t="shared" si="62"/>
        <v>311194.39617007115</v>
      </c>
      <c r="S106" s="85">
        <f t="shared" si="63"/>
        <v>1578.1657682835275</v>
      </c>
      <c r="T106" s="86">
        <f t="shared" si="42"/>
        <v>907.65032216270754</v>
      </c>
      <c r="U106" s="87">
        <f t="shared" si="64"/>
        <v>2485.8160904462352</v>
      </c>
      <c r="V106" s="84">
        <f t="shared" si="65"/>
        <v>0</v>
      </c>
      <c r="W106" s="85">
        <f t="shared" si="66"/>
        <v>0</v>
      </c>
      <c r="X106" s="86">
        <f t="shared" si="43"/>
        <v>0</v>
      </c>
      <c r="Y106" s="87">
        <f t="shared" si="67"/>
        <v>0</v>
      </c>
      <c r="Z106" s="101">
        <f t="shared" si="68"/>
        <v>0</v>
      </c>
      <c r="AA106" s="85">
        <f t="shared" si="69"/>
        <v>0</v>
      </c>
      <c r="AB106" s="86">
        <f t="shared" si="44"/>
        <v>0</v>
      </c>
      <c r="AC106" s="87">
        <f t="shared" si="70"/>
        <v>0</v>
      </c>
      <c r="AD106" s="132">
        <f t="shared" si="73"/>
        <v>0</v>
      </c>
      <c r="AE106" s="132">
        <f t="shared" si="45"/>
        <v>0</v>
      </c>
      <c r="AF106" s="132">
        <f t="shared" si="71"/>
        <v>0</v>
      </c>
      <c r="AG106" s="133">
        <f t="shared" si="46"/>
        <v>0</v>
      </c>
      <c r="AH106" s="124">
        <f t="shared" si="72"/>
        <v>0</v>
      </c>
      <c r="AI106" s="125">
        <f t="shared" si="47"/>
        <v>0</v>
      </c>
      <c r="AJ106" s="125">
        <v>0</v>
      </c>
      <c r="AK106" s="126">
        <f t="shared" si="48"/>
        <v>0</v>
      </c>
      <c r="AL106" s="22">
        <f t="shared" si="49"/>
        <v>928276.0472788685</v>
      </c>
      <c r="AM106" s="22">
        <f t="shared" si="49"/>
        <v>3232.4522461222441</v>
      </c>
      <c r="AN106" s="22">
        <f t="shared" si="49"/>
        <v>2248.3696594613052</v>
      </c>
      <c r="AO106" s="23">
        <f t="shared" si="49"/>
        <v>5480.8219055835489</v>
      </c>
    </row>
    <row r="107" spans="1:41" x14ac:dyDescent="0.25">
      <c r="A107" s="7">
        <v>86</v>
      </c>
      <c r="B107" s="56">
        <f t="shared" si="50"/>
        <v>295422.52086179488</v>
      </c>
      <c r="C107" s="57">
        <f t="shared" si="51"/>
        <v>945.03416991272297</v>
      </c>
      <c r="D107" s="57">
        <f t="shared" si="52"/>
        <v>270.80397745664533</v>
      </c>
      <c r="E107" s="58">
        <f t="shared" si="38"/>
        <v>1215.8381473693682</v>
      </c>
      <c r="F107" s="56">
        <f t="shared" si="53"/>
        <v>320004.84376916388</v>
      </c>
      <c r="G107" s="57">
        <f t="shared" si="54"/>
        <v>712.48485520406621</v>
      </c>
      <c r="H107" s="57">
        <f t="shared" si="55"/>
        <v>1066.6828125638797</v>
      </c>
      <c r="I107" s="58">
        <f t="shared" si="39"/>
        <v>1779.1676677679459</v>
      </c>
      <c r="J107" s="56">
        <f t="shared" si="56"/>
        <v>0</v>
      </c>
      <c r="K107" s="57">
        <f t="shared" si="57"/>
        <v>0</v>
      </c>
      <c r="L107" s="57">
        <f t="shared" si="58"/>
        <v>0</v>
      </c>
      <c r="M107" s="58">
        <f t="shared" si="40"/>
        <v>0</v>
      </c>
      <c r="N107" s="56">
        <f t="shared" si="59"/>
        <v>0</v>
      </c>
      <c r="O107" s="57">
        <f t="shared" si="60"/>
        <v>0</v>
      </c>
      <c r="P107" s="57">
        <f t="shared" si="61"/>
        <v>0</v>
      </c>
      <c r="Q107" s="58">
        <f t="shared" si="41"/>
        <v>0</v>
      </c>
      <c r="R107" s="84">
        <f t="shared" si="62"/>
        <v>310132.25745245727</v>
      </c>
      <c r="S107" s="85">
        <f t="shared" si="63"/>
        <v>1585.4066996939785</v>
      </c>
      <c r="T107" s="86">
        <f t="shared" si="42"/>
        <v>904.55241756966711</v>
      </c>
      <c r="U107" s="87">
        <f t="shared" si="64"/>
        <v>2489.9591172636456</v>
      </c>
      <c r="V107" s="84">
        <f t="shared" si="65"/>
        <v>0</v>
      </c>
      <c r="W107" s="85">
        <f t="shared" si="66"/>
        <v>0</v>
      </c>
      <c r="X107" s="86">
        <f t="shared" si="43"/>
        <v>0</v>
      </c>
      <c r="Y107" s="87">
        <f t="shared" si="67"/>
        <v>0</v>
      </c>
      <c r="Z107" s="101">
        <f t="shared" si="68"/>
        <v>0</v>
      </c>
      <c r="AA107" s="85">
        <f t="shared" si="69"/>
        <v>0</v>
      </c>
      <c r="AB107" s="86">
        <f t="shared" si="44"/>
        <v>0</v>
      </c>
      <c r="AC107" s="87">
        <f t="shared" si="70"/>
        <v>0</v>
      </c>
      <c r="AD107" s="132">
        <f t="shared" si="73"/>
        <v>0</v>
      </c>
      <c r="AE107" s="132">
        <f t="shared" si="45"/>
        <v>0</v>
      </c>
      <c r="AF107" s="132">
        <f t="shared" si="71"/>
        <v>0</v>
      </c>
      <c r="AG107" s="133">
        <f t="shared" si="46"/>
        <v>0</v>
      </c>
      <c r="AH107" s="124">
        <f t="shared" si="72"/>
        <v>0</v>
      </c>
      <c r="AI107" s="125">
        <f t="shared" si="47"/>
        <v>0</v>
      </c>
      <c r="AJ107" s="125">
        <v>0</v>
      </c>
      <c r="AK107" s="126">
        <f t="shared" si="48"/>
        <v>0</v>
      </c>
      <c r="AL107" s="22">
        <f t="shared" si="49"/>
        <v>925559.62208341598</v>
      </c>
      <c r="AM107" s="22">
        <f t="shared" si="49"/>
        <v>3242.9257248107679</v>
      </c>
      <c r="AN107" s="22">
        <f t="shared" si="49"/>
        <v>2242.0392075901918</v>
      </c>
      <c r="AO107" s="23">
        <f t="shared" si="49"/>
        <v>5484.9649324009597</v>
      </c>
    </row>
    <row r="108" spans="1:41" x14ac:dyDescent="0.25">
      <c r="A108" s="7">
        <v>87</v>
      </c>
      <c r="B108" s="56">
        <f t="shared" si="50"/>
        <v>294477.48669188214</v>
      </c>
      <c r="C108" s="57">
        <f t="shared" si="51"/>
        <v>945.90045123514301</v>
      </c>
      <c r="D108" s="57">
        <f t="shared" si="52"/>
        <v>269.93769613422529</v>
      </c>
      <c r="E108" s="58">
        <f t="shared" si="38"/>
        <v>1215.8381473693682</v>
      </c>
      <c r="F108" s="56">
        <f t="shared" si="53"/>
        <v>319292.35891395982</v>
      </c>
      <c r="G108" s="57">
        <f t="shared" si="54"/>
        <v>714.85980472141318</v>
      </c>
      <c r="H108" s="57">
        <f t="shared" si="55"/>
        <v>1064.3078630465327</v>
      </c>
      <c r="I108" s="58">
        <f t="shared" si="39"/>
        <v>1779.1676677679459</v>
      </c>
      <c r="J108" s="56">
        <f t="shared" si="56"/>
        <v>0</v>
      </c>
      <c r="K108" s="57">
        <f t="shared" si="57"/>
        <v>0</v>
      </c>
      <c r="L108" s="57">
        <f t="shared" si="58"/>
        <v>0</v>
      </c>
      <c r="M108" s="58">
        <f t="shared" si="40"/>
        <v>0</v>
      </c>
      <c r="N108" s="56">
        <f t="shared" si="59"/>
        <v>0</v>
      </c>
      <c r="O108" s="57">
        <f t="shared" si="60"/>
        <v>0</v>
      </c>
      <c r="P108" s="57">
        <f t="shared" si="61"/>
        <v>0</v>
      </c>
      <c r="Q108" s="58">
        <f t="shared" si="41"/>
        <v>0</v>
      </c>
      <c r="R108" s="84">
        <f t="shared" si="62"/>
        <v>309061.0955040179</v>
      </c>
      <c r="S108" s="85">
        <f t="shared" si="63"/>
        <v>1592.6808539056997</v>
      </c>
      <c r="T108" s="86">
        <f t="shared" si="42"/>
        <v>901.4281952200522</v>
      </c>
      <c r="U108" s="87">
        <f t="shared" si="64"/>
        <v>2494.1090491257519</v>
      </c>
      <c r="V108" s="84">
        <f t="shared" si="65"/>
        <v>0</v>
      </c>
      <c r="W108" s="85">
        <f t="shared" si="66"/>
        <v>0</v>
      </c>
      <c r="X108" s="86">
        <f t="shared" si="43"/>
        <v>0</v>
      </c>
      <c r="Y108" s="87">
        <f t="shared" si="67"/>
        <v>0</v>
      </c>
      <c r="Z108" s="101">
        <f t="shared" si="68"/>
        <v>0</v>
      </c>
      <c r="AA108" s="85">
        <f t="shared" si="69"/>
        <v>0</v>
      </c>
      <c r="AB108" s="86">
        <f t="shared" si="44"/>
        <v>0</v>
      </c>
      <c r="AC108" s="87">
        <f t="shared" si="70"/>
        <v>0</v>
      </c>
      <c r="AD108" s="132">
        <f t="shared" si="73"/>
        <v>0</v>
      </c>
      <c r="AE108" s="132">
        <f t="shared" si="45"/>
        <v>0</v>
      </c>
      <c r="AF108" s="132">
        <f t="shared" si="71"/>
        <v>0</v>
      </c>
      <c r="AG108" s="133">
        <f t="shared" si="46"/>
        <v>0</v>
      </c>
      <c r="AH108" s="124">
        <f t="shared" si="72"/>
        <v>0</v>
      </c>
      <c r="AI108" s="125">
        <f t="shared" si="47"/>
        <v>0</v>
      </c>
      <c r="AJ108" s="125">
        <v>0</v>
      </c>
      <c r="AK108" s="126">
        <f t="shared" si="48"/>
        <v>0</v>
      </c>
      <c r="AL108" s="22">
        <f t="shared" si="49"/>
        <v>922830.94110985985</v>
      </c>
      <c r="AM108" s="22">
        <f t="shared" si="49"/>
        <v>3253.4411098622559</v>
      </c>
      <c r="AN108" s="22">
        <f t="shared" si="49"/>
        <v>2235.6737544008101</v>
      </c>
      <c r="AO108" s="23">
        <f t="shared" si="49"/>
        <v>5489.114864263066</v>
      </c>
    </row>
    <row r="109" spans="1:41" x14ac:dyDescent="0.25">
      <c r="A109" s="7">
        <v>88</v>
      </c>
      <c r="B109" s="56">
        <f t="shared" si="50"/>
        <v>293531.58624064701</v>
      </c>
      <c r="C109" s="57">
        <f t="shared" si="51"/>
        <v>946.76752664877517</v>
      </c>
      <c r="D109" s="57">
        <f t="shared" si="52"/>
        <v>269.07062072059307</v>
      </c>
      <c r="E109" s="58">
        <f t="shared" si="38"/>
        <v>1215.8381473693682</v>
      </c>
      <c r="F109" s="56">
        <f t="shared" si="53"/>
        <v>318577.49910923839</v>
      </c>
      <c r="G109" s="57">
        <f t="shared" si="54"/>
        <v>717.24267073715123</v>
      </c>
      <c r="H109" s="57">
        <f t="shared" si="55"/>
        <v>1061.9249970307947</v>
      </c>
      <c r="I109" s="58">
        <f t="shared" si="39"/>
        <v>1779.1676677679459</v>
      </c>
      <c r="J109" s="56">
        <f t="shared" si="56"/>
        <v>0</v>
      </c>
      <c r="K109" s="57">
        <f t="shared" si="57"/>
        <v>0</v>
      </c>
      <c r="L109" s="57">
        <f t="shared" si="58"/>
        <v>0</v>
      </c>
      <c r="M109" s="58">
        <f t="shared" si="40"/>
        <v>0</v>
      </c>
      <c r="N109" s="56">
        <f t="shared" si="59"/>
        <v>0</v>
      </c>
      <c r="O109" s="57">
        <f t="shared" si="60"/>
        <v>0</v>
      </c>
      <c r="P109" s="57">
        <f t="shared" si="61"/>
        <v>0</v>
      </c>
      <c r="Q109" s="58">
        <f t="shared" si="41"/>
        <v>0</v>
      </c>
      <c r="R109" s="84">
        <f t="shared" si="62"/>
        <v>307980.86200786242</v>
      </c>
      <c r="S109" s="85">
        <f t="shared" si="63"/>
        <v>1599.9883833513632</v>
      </c>
      <c r="T109" s="86">
        <f t="shared" si="42"/>
        <v>898.27751418959872</v>
      </c>
      <c r="U109" s="87">
        <f t="shared" si="64"/>
        <v>2498.2658975409618</v>
      </c>
      <c r="V109" s="84">
        <f t="shared" si="65"/>
        <v>0</v>
      </c>
      <c r="W109" s="85">
        <f t="shared" si="66"/>
        <v>0</v>
      </c>
      <c r="X109" s="86">
        <f t="shared" si="43"/>
        <v>0</v>
      </c>
      <c r="Y109" s="87">
        <f t="shared" si="67"/>
        <v>0</v>
      </c>
      <c r="Z109" s="101">
        <f t="shared" si="68"/>
        <v>0</v>
      </c>
      <c r="AA109" s="85">
        <f t="shared" si="69"/>
        <v>0</v>
      </c>
      <c r="AB109" s="86">
        <f t="shared" si="44"/>
        <v>0</v>
      </c>
      <c r="AC109" s="87">
        <f t="shared" si="70"/>
        <v>0</v>
      </c>
      <c r="AD109" s="132">
        <f t="shared" si="73"/>
        <v>0</v>
      </c>
      <c r="AE109" s="132">
        <f t="shared" si="45"/>
        <v>0</v>
      </c>
      <c r="AF109" s="132">
        <f t="shared" si="71"/>
        <v>0</v>
      </c>
      <c r="AG109" s="133">
        <f t="shared" si="46"/>
        <v>0</v>
      </c>
      <c r="AH109" s="124">
        <f t="shared" si="72"/>
        <v>0</v>
      </c>
      <c r="AI109" s="125">
        <f t="shared" si="47"/>
        <v>0</v>
      </c>
      <c r="AJ109" s="125">
        <v>0</v>
      </c>
      <c r="AK109" s="126">
        <f t="shared" si="48"/>
        <v>0</v>
      </c>
      <c r="AL109" s="22">
        <f t="shared" si="49"/>
        <v>920089.94735774782</v>
      </c>
      <c r="AM109" s="22">
        <f t="shared" si="49"/>
        <v>3263.9985807372896</v>
      </c>
      <c r="AN109" s="22">
        <f t="shared" si="49"/>
        <v>2229.2731319409863</v>
      </c>
      <c r="AO109" s="23">
        <f t="shared" si="49"/>
        <v>5493.2717126782754</v>
      </c>
    </row>
    <row r="110" spans="1:41" x14ac:dyDescent="0.25">
      <c r="A110" s="7">
        <v>89</v>
      </c>
      <c r="B110" s="56">
        <f t="shared" si="50"/>
        <v>292584.81871399825</v>
      </c>
      <c r="C110" s="57">
        <f t="shared" si="51"/>
        <v>947.63539688153651</v>
      </c>
      <c r="D110" s="57">
        <f t="shared" si="52"/>
        <v>268.20275048783174</v>
      </c>
      <c r="E110" s="58">
        <f t="shared" si="38"/>
        <v>1215.8381473693682</v>
      </c>
      <c r="F110" s="56">
        <f t="shared" si="53"/>
        <v>317860.25643850124</v>
      </c>
      <c r="G110" s="57">
        <f t="shared" si="54"/>
        <v>719.63347963960837</v>
      </c>
      <c r="H110" s="57">
        <f t="shared" si="55"/>
        <v>1059.5341881283375</v>
      </c>
      <c r="I110" s="58">
        <f t="shared" si="39"/>
        <v>1779.1676677679459</v>
      </c>
      <c r="J110" s="56">
        <f t="shared" si="56"/>
        <v>0</v>
      </c>
      <c r="K110" s="57">
        <f t="shared" si="57"/>
        <v>0</v>
      </c>
      <c r="L110" s="57">
        <f t="shared" si="58"/>
        <v>0</v>
      </c>
      <c r="M110" s="58">
        <f t="shared" si="40"/>
        <v>0</v>
      </c>
      <c r="N110" s="56">
        <f t="shared" si="59"/>
        <v>0</v>
      </c>
      <c r="O110" s="57">
        <f t="shared" si="60"/>
        <v>0</v>
      </c>
      <c r="P110" s="57">
        <f t="shared" si="61"/>
        <v>0</v>
      </c>
      <c r="Q110" s="58">
        <f t="shared" si="41"/>
        <v>0</v>
      </c>
      <c r="R110" s="84">
        <f t="shared" si="62"/>
        <v>306891.50841388525</v>
      </c>
      <c r="S110" s="85">
        <f t="shared" si="63"/>
        <v>1607.3294411630316</v>
      </c>
      <c r="T110" s="86">
        <f t="shared" si="42"/>
        <v>895.10023287383206</v>
      </c>
      <c r="U110" s="87">
        <f t="shared" si="64"/>
        <v>2502.4296740368636</v>
      </c>
      <c r="V110" s="84">
        <f t="shared" si="65"/>
        <v>0</v>
      </c>
      <c r="W110" s="85">
        <f t="shared" si="66"/>
        <v>0</v>
      </c>
      <c r="X110" s="86">
        <f t="shared" si="43"/>
        <v>0</v>
      </c>
      <c r="Y110" s="87">
        <f t="shared" si="67"/>
        <v>0</v>
      </c>
      <c r="Z110" s="101">
        <f t="shared" si="68"/>
        <v>0</v>
      </c>
      <c r="AA110" s="85">
        <f t="shared" si="69"/>
        <v>0</v>
      </c>
      <c r="AB110" s="86">
        <f t="shared" si="44"/>
        <v>0</v>
      </c>
      <c r="AC110" s="87">
        <f t="shared" si="70"/>
        <v>0</v>
      </c>
      <c r="AD110" s="132">
        <f t="shared" si="73"/>
        <v>0</v>
      </c>
      <c r="AE110" s="132">
        <f t="shared" si="45"/>
        <v>0</v>
      </c>
      <c r="AF110" s="132">
        <f t="shared" si="71"/>
        <v>0</v>
      </c>
      <c r="AG110" s="133">
        <f t="shared" si="46"/>
        <v>0</v>
      </c>
      <c r="AH110" s="124">
        <f t="shared" si="72"/>
        <v>0</v>
      </c>
      <c r="AI110" s="125">
        <f t="shared" si="47"/>
        <v>0</v>
      </c>
      <c r="AJ110" s="125">
        <v>0</v>
      </c>
      <c r="AK110" s="126">
        <f t="shared" si="48"/>
        <v>0</v>
      </c>
      <c r="AL110" s="22">
        <f t="shared" si="49"/>
        <v>917336.58356638474</v>
      </c>
      <c r="AM110" s="22">
        <f t="shared" si="49"/>
        <v>3274.5983176841764</v>
      </c>
      <c r="AN110" s="22">
        <f t="shared" si="49"/>
        <v>2222.8371714900013</v>
      </c>
      <c r="AO110" s="23">
        <f t="shared" si="49"/>
        <v>5497.4354891741777</v>
      </c>
    </row>
    <row r="111" spans="1:41" x14ac:dyDescent="0.25">
      <c r="A111" s="7">
        <v>90</v>
      </c>
      <c r="B111" s="56">
        <f t="shared" si="50"/>
        <v>291637.18331711669</v>
      </c>
      <c r="C111" s="57">
        <f t="shared" si="51"/>
        <v>948.50406266201128</v>
      </c>
      <c r="D111" s="57">
        <f t="shared" si="52"/>
        <v>267.33408470735696</v>
      </c>
      <c r="E111" s="58">
        <f t="shared" si="38"/>
        <v>1215.8381473693682</v>
      </c>
      <c r="F111" s="56">
        <f t="shared" si="53"/>
        <v>317140.62295886164</v>
      </c>
      <c r="G111" s="57">
        <f t="shared" si="54"/>
        <v>722.03225790507372</v>
      </c>
      <c r="H111" s="57">
        <f t="shared" si="55"/>
        <v>1057.1354098628722</v>
      </c>
      <c r="I111" s="58">
        <f t="shared" si="39"/>
        <v>1779.1676677679459</v>
      </c>
      <c r="J111" s="56">
        <f t="shared" si="56"/>
        <v>0</v>
      </c>
      <c r="K111" s="57">
        <f t="shared" si="57"/>
        <v>0</v>
      </c>
      <c r="L111" s="57">
        <f t="shared" si="58"/>
        <v>0</v>
      </c>
      <c r="M111" s="58">
        <f t="shared" si="40"/>
        <v>0</v>
      </c>
      <c r="N111" s="56">
        <f t="shared" si="59"/>
        <v>0</v>
      </c>
      <c r="O111" s="57">
        <f t="shared" si="60"/>
        <v>0</v>
      </c>
      <c r="P111" s="57">
        <f t="shared" si="61"/>
        <v>0</v>
      </c>
      <c r="Q111" s="58">
        <f t="shared" si="41"/>
        <v>0</v>
      </c>
      <c r="R111" s="84">
        <f t="shared" si="62"/>
        <v>305792.98593767674</v>
      </c>
      <c r="S111" s="85">
        <f t="shared" si="63"/>
        <v>1614.7041811753679</v>
      </c>
      <c r="T111" s="86">
        <f t="shared" si="42"/>
        <v>891.89620898489056</v>
      </c>
      <c r="U111" s="87">
        <f t="shared" si="64"/>
        <v>2506.6003901602585</v>
      </c>
      <c r="V111" s="84">
        <f t="shared" si="65"/>
        <v>0</v>
      </c>
      <c r="W111" s="85">
        <f t="shared" si="66"/>
        <v>0</v>
      </c>
      <c r="X111" s="86">
        <f t="shared" si="43"/>
        <v>0</v>
      </c>
      <c r="Y111" s="87">
        <f t="shared" si="67"/>
        <v>0</v>
      </c>
      <c r="Z111" s="101">
        <f t="shared" si="68"/>
        <v>0</v>
      </c>
      <c r="AA111" s="85">
        <f t="shared" si="69"/>
        <v>0</v>
      </c>
      <c r="AB111" s="86">
        <f t="shared" si="44"/>
        <v>0</v>
      </c>
      <c r="AC111" s="87">
        <f t="shared" si="70"/>
        <v>0</v>
      </c>
      <c r="AD111" s="132">
        <f t="shared" si="73"/>
        <v>0</v>
      </c>
      <c r="AE111" s="132">
        <f t="shared" si="45"/>
        <v>0</v>
      </c>
      <c r="AF111" s="132">
        <f t="shared" si="71"/>
        <v>0</v>
      </c>
      <c r="AG111" s="133">
        <f t="shared" si="46"/>
        <v>0</v>
      </c>
      <c r="AH111" s="124">
        <f t="shared" si="72"/>
        <v>0</v>
      </c>
      <c r="AI111" s="125">
        <f t="shared" si="47"/>
        <v>0</v>
      </c>
      <c r="AJ111" s="125">
        <v>0</v>
      </c>
      <c r="AK111" s="126">
        <f t="shared" si="48"/>
        <v>0</v>
      </c>
      <c r="AL111" s="22">
        <f t="shared" si="49"/>
        <v>914570.79221365508</v>
      </c>
      <c r="AM111" s="22">
        <f t="shared" si="49"/>
        <v>3285.240501742453</v>
      </c>
      <c r="AN111" s="22">
        <f t="shared" si="49"/>
        <v>2216.3657035551196</v>
      </c>
      <c r="AO111" s="23">
        <f t="shared" si="49"/>
        <v>5501.6062052975722</v>
      </c>
    </row>
    <row r="112" spans="1:41" x14ac:dyDescent="0.25">
      <c r="A112" s="7">
        <v>91</v>
      </c>
      <c r="B112" s="56">
        <f t="shared" si="50"/>
        <v>290688.67925445468</v>
      </c>
      <c r="C112" s="57">
        <f t="shared" si="51"/>
        <v>949.37352471945144</v>
      </c>
      <c r="D112" s="57">
        <f t="shared" si="52"/>
        <v>266.46462264991681</v>
      </c>
      <c r="E112" s="58">
        <f t="shared" si="38"/>
        <v>1215.8381473693682</v>
      </c>
      <c r="F112" s="56">
        <f t="shared" si="53"/>
        <v>316418.59070095659</v>
      </c>
      <c r="G112" s="57">
        <f t="shared" si="54"/>
        <v>724.43903209809059</v>
      </c>
      <c r="H112" s="57">
        <f t="shared" si="55"/>
        <v>1054.7286356698553</v>
      </c>
      <c r="I112" s="58">
        <f t="shared" si="39"/>
        <v>1779.1676677679459</v>
      </c>
      <c r="J112" s="56">
        <f t="shared" si="56"/>
        <v>0</v>
      </c>
      <c r="K112" s="57">
        <f t="shared" si="57"/>
        <v>0</v>
      </c>
      <c r="L112" s="57">
        <f t="shared" si="58"/>
        <v>0</v>
      </c>
      <c r="M112" s="58">
        <f t="shared" si="40"/>
        <v>0</v>
      </c>
      <c r="N112" s="56">
        <f t="shared" si="59"/>
        <v>0</v>
      </c>
      <c r="O112" s="57">
        <f t="shared" si="60"/>
        <v>0</v>
      </c>
      <c r="P112" s="57">
        <f t="shared" si="61"/>
        <v>0</v>
      </c>
      <c r="Q112" s="58">
        <f t="shared" si="41"/>
        <v>0</v>
      </c>
      <c r="R112" s="84">
        <f t="shared" si="62"/>
        <v>304685.24555942888</v>
      </c>
      <c r="S112" s="85">
        <f t="shared" si="63"/>
        <v>1622.1127579288582</v>
      </c>
      <c r="T112" s="86">
        <f t="shared" si="42"/>
        <v>888.66529954833425</v>
      </c>
      <c r="U112" s="87">
        <f t="shared" si="64"/>
        <v>2510.7780574771923</v>
      </c>
      <c r="V112" s="84">
        <f t="shared" si="65"/>
        <v>0</v>
      </c>
      <c r="W112" s="85">
        <f t="shared" si="66"/>
        <v>0</v>
      </c>
      <c r="X112" s="86">
        <f t="shared" si="43"/>
        <v>0</v>
      </c>
      <c r="Y112" s="87">
        <f t="shared" si="67"/>
        <v>0</v>
      </c>
      <c r="Z112" s="101">
        <f t="shared" si="68"/>
        <v>0</v>
      </c>
      <c r="AA112" s="85">
        <f t="shared" si="69"/>
        <v>0</v>
      </c>
      <c r="AB112" s="86">
        <f t="shared" si="44"/>
        <v>0</v>
      </c>
      <c r="AC112" s="87">
        <f t="shared" si="70"/>
        <v>0</v>
      </c>
      <c r="AD112" s="132">
        <f t="shared" si="73"/>
        <v>0</v>
      </c>
      <c r="AE112" s="132">
        <f t="shared" si="45"/>
        <v>0</v>
      </c>
      <c r="AF112" s="132">
        <f t="shared" si="71"/>
        <v>0</v>
      </c>
      <c r="AG112" s="133">
        <f t="shared" si="46"/>
        <v>0</v>
      </c>
      <c r="AH112" s="124">
        <f t="shared" si="72"/>
        <v>0</v>
      </c>
      <c r="AI112" s="125">
        <f t="shared" si="47"/>
        <v>0</v>
      </c>
      <c r="AJ112" s="125">
        <v>0</v>
      </c>
      <c r="AK112" s="126">
        <f t="shared" si="48"/>
        <v>0</v>
      </c>
      <c r="AL112" s="22">
        <f t="shared" si="49"/>
        <v>911792.51551484014</v>
      </c>
      <c r="AM112" s="22">
        <f t="shared" si="49"/>
        <v>3295.9253147464001</v>
      </c>
      <c r="AN112" s="22">
        <f t="shared" si="49"/>
        <v>2209.8585578681063</v>
      </c>
      <c r="AO112" s="23">
        <f t="shared" si="49"/>
        <v>5505.7838726145064</v>
      </c>
    </row>
    <row r="113" spans="1:41" x14ac:dyDescent="0.25">
      <c r="A113" s="7">
        <v>92</v>
      </c>
      <c r="B113" s="56">
        <f t="shared" si="50"/>
        <v>289739.30572973524</v>
      </c>
      <c r="C113" s="57">
        <f t="shared" si="51"/>
        <v>950.24378378377764</v>
      </c>
      <c r="D113" s="57">
        <f t="shared" si="52"/>
        <v>265.5943635855906</v>
      </c>
      <c r="E113" s="58">
        <f t="shared" si="38"/>
        <v>1215.8381473693682</v>
      </c>
      <c r="F113" s="56">
        <f t="shared" si="53"/>
        <v>315694.15166885848</v>
      </c>
      <c r="G113" s="57">
        <f t="shared" si="54"/>
        <v>726.85382887175092</v>
      </c>
      <c r="H113" s="57">
        <f t="shared" si="55"/>
        <v>1052.313838896195</v>
      </c>
      <c r="I113" s="58">
        <f t="shared" si="39"/>
        <v>1779.1676677679459</v>
      </c>
      <c r="J113" s="56">
        <f t="shared" si="56"/>
        <v>0</v>
      </c>
      <c r="K113" s="57">
        <f t="shared" si="57"/>
        <v>0</v>
      </c>
      <c r="L113" s="57">
        <f t="shared" si="58"/>
        <v>0</v>
      </c>
      <c r="M113" s="58">
        <f t="shared" si="40"/>
        <v>0</v>
      </c>
      <c r="N113" s="56">
        <f t="shared" si="59"/>
        <v>0</v>
      </c>
      <c r="O113" s="57">
        <f t="shared" si="60"/>
        <v>0</v>
      </c>
      <c r="P113" s="57">
        <f t="shared" si="61"/>
        <v>0</v>
      </c>
      <c r="Q113" s="58">
        <f t="shared" si="41"/>
        <v>0</v>
      </c>
      <c r="R113" s="84">
        <f t="shared" si="62"/>
        <v>303568.23802283587</v>
      </c>
      <c r="S113" s="85">
        <f t="shared" si="63"/>
        <v>1629.5553266730499</v>
      </c>
      <c r="T113" s="86">
        <f t="shared" si="42"/>
        <v>885.407360899938</v>
      </c>
      <c r="U113" s="87">
        <f t="shared" si="64"/>
        <v>2514.9626875729878</v>
      </c>
      <c r="V113" s="84">
        <f t="shared" si="65"/>
        <v>0</v>
      </c>
      <c r="W113" s="85">
        <f t="shared" si="66"/>
        <v>0</v>
      </c>
      <c r="X113" s="86">
        <f t="shared" si="43"/>
        <v>0</v>
      </c>
      <c r="Y113" s="87">
        <f t="shared" si="67"/>
        <v>0</v>
      </c>
      <c r="Z113" s="101">
        <f t="shared" si="68"/>
        <v>0</v>
      </c>
      <c r="AA113" s="85">
        <f t="shared" si="69"/>
        <v>0</v>
      </c>
      <c r="AB113" s="86">
        <f t="shared" si="44"/>
        <v>0</v>
      </c>
      <c r="AC113" s="87">
        <f t="shared" si="70"/>
        <v>0</v>
      </c>
      <c r="AD113" s="132">
        <f t="shared" si="73"/>
        <v>0</v>
      </c>
      <c r="AE113" s="132">
        <f t="shared" si="45"/>
        <v>0</v>
      </c>
      <c r="AF113" s="132">
        <f t="shared" si="71"/>
        <v>0</v>
      </c>
      <c r="AG113" s="133">
        <f t="shared" si="46"/>
        <v>0</v>
      </c>
      <c r="AH113" s="124">
        <f t="shared" si="72"/>
        <v>0</v>
      </c>
      <c r="AI113" s="125">
        <f t="shared" si="47"/>
        <v>0</v>
      </c>
      <c r="AJ113" s="125">
        <v>0</v>
      </c>
      <c r="AK113" s="126">
        <f t="shared" si="48"/>
        <v>0</v>
      </c>
      <c r="AL113" s="22">
        <f t="shared" si="49"/>
        <v>909001.69542142958</v>
      </c>
      <c r="AM113" s="22">
        <f t="shared" si="49"/>
        <v>3306.6529393285782</v>
      </c>
      <c r="AN113" s="22">
        <f t="shared" si="49"/>
        <v>2203.3155633817237</v>
      </c>
      <c r="AO113" s="23">
        <f t="shared" si="49"/>
        <v>5509.9685027103023</v>
      </c>
    </row>
    <row r="114" spans="1:41" x14ac:dyDescent="0.25">
      <c r="A114" s="7">
        <v>93</v>
      </c>
      <c r="B114" s="56">
        <f t="shared" si="50"/>
        <v>288789.06194595149</v>
      </c>
      <c r="C114" s="57">
        <f t="shared" si="51"/>
        <v>951.11484058557937</v>
      </c>
      <c r="D114" s="57">
        <f t="shared" si="52"/>
        <v>264.72330678378887</v>
      </c>
      <c r="E114" s="58">
        <f t="shared" si="38"/>
        <v>1215.8381473693682</v>
      </c>
      <c r="F114" s="56">
        <f t="shared" si="53"/>
        <v>314967.29783998674</v>
      </c>
      <c r="G114" s="57">
        <f t="shared" si="54"/>
        <v>729.27667496798995</v>
      </c>
      <c r="H114" s="57">
        <f t="shared" si="55"/>
        <v>1049.8909927999559</v>
      </c>
      <c r="I114" s="58">
        <f t="shared" si="39"/>
        <v>1779.1676677679459</v>
      </c>
      <c r="J114" s="56">
        <f t="shared" si="56"/>
        <v>0</v>
      </c>
      <c r="K114" s="57">
        <f t="shared" si="57"/>
        <v>0</v>
      </c>
      <c r="L114" s="57">
        <f t="shared" si="58"/>
        <v>0</v>
      </c>
      <c r="M114" s="58">
        <f t="shared" si="40"/>
        <v>0</v>
      </c>
      <c r="N114" s="56">
        <f t="shared" si="59"/>
        <v>0</v>
      </c>
      <c r="O114" s="57">
        <f t="shared" si="60"/>
        <v>0</v>
      </c>
      <c r="P114" s="57">
        <f t="shared" si="61"/>
        <v>0</v>
      </c>
      <c r="Q114" s="58">
        <f t="shared" si="41"/>
        <v>0</v>
      </c>
      <c r="R114" s="84">
        <f t="shared" si="62"/>
        <v>302441.91383398976</v>
      </c>
      <c r="S114" s="85">
        <f t="shared" si="63"/>
        <v>1637.0320433698059</v>
      </c>
      <c r="T114" s="86">
        <f t="shared" si="42"/>
        <v>882.12224868247017</v>
      </c>
      <c r="U114" s="87">
        <f t="shared" si="64"/>
        <v>2519.1542920522761</v>
      </c>
      <c r="V114" s="84">
        <f t="shared" si="65"/>
        <v>0</v>
      </c>
      <c r="W114" s="85">
        <f t="shared" si="66"/>
        <v>0</v>
      </c>
      <c r="X114" s="86">
        <f t="shared" si="43"/>
        <v>0</v>
      </c>
      <c r="Y114" s="87">
        <f t="shared" si="67"/>
        <v>0</v>
      </c>
      <c r="Z114" s="101">
        <f t="shared" si="68"/>
        <v>0</v>
      </c>
      <c r="AA114" s="85">
        <f t="shared" si="69"/>
        <v>0</v>
      </c>
      <c r="AB114" s="86">
        <f t="shared" si="44"/>
        <v>0</v>
      </c>
      <c r="AC114" s="87">
        <f t="shared" si="70"/>
        <v>0</v>
      </c>
      <c r="AD114" s="132">
        <f t="shared" si="73"/>
        <v>0</v>
      </c>
      <c r="AE114" s="132">
        <f t="shared" si="45"/>
        <v>0</v>
      </c>
      <c r="AF114" s="132">
        <f t="shared" si="71"/>
        <v>0</v>
      </c>
      <c r="AG114" s="133">
        <f t="shared" si="46"/>
        <v>0</v>
      </c>
      <c r="AH114" s="124">
        <f t="shared" si="72"/>
        <v>0</v>
      </c>
      <c r="AI114" s="125">
        <f t="shared" si="47"/>
        <v>0</v>
      </c>
      <c r="AJ114" s="125">
        <v>0</v>
      </c>
      <c r="AK114" s="126">
        <f t="shared" si="48"/>
        <v>0</v>
      </c>
      <c r="AL114" s="22">
        <f t="shared" si="49"/>
        <v>906198.27361992793</v>
      </c>
      <c r="AM114" s="22">
        <f t="shared" si="49"/>
        <v>3317.4235589233749</v>
      </c>
      <c r="AN114" s="22">
        <f t="shared" si="49"/>
        <v>2196.7365482662153</v>
      </c>
      <c r="AO114" s="23">
        <f t="shared" si="49"/>
        <v>5514.1601071895902</v>
      </c>
    </row>
    <row r="115" spans="1:41" x14ac:dyDescent="0.25">
      <c r="A115" s="7">
        <v>94</v>
      </c>
      <c r="B115" s="56">
        <f t="shared" si="50"/>
        <v>287837.94710536592</v>
      </c>
      <c r="C115" s="57">
        <f t="shared" si="51"/>
        <v>951.98669585611617</v>
      </c>
      <c r="D115" s="57">
        <f t="shared" si="52"/>
        <v>263.85145151325207</v>
      </c>
      <c r="E115" s="58">
        <f t="shared" si="38"/>
        <v>1215.8381473693682</v>
      </c>
      <c r="F115" s="56">
        <f t="shared" si="53"/>
        <v>314238.02116501873</v>
      </c>
      <c r="G115" s="57">
        <f t="shared" si="54"/>
        <v>731.7075972178834</v>
      </c>
      <c r="H115" s="57">
        <f t="shared" si="55"/>
        <v>1047.4600705500625</v>
      </c>
      <c r="I115" s="58">
        <f t="shared" si="39"/>
        <v>1779.1676677679459</v>
      </c>
      <c r="J115" s="56">
        <f t="shared" si="56"/>
        <v>0</v>
      </c>
      <c r="K115" s="57">
        <f t="shared" si="57"/>
        <v>0</v>
      </c>
      <c r="L115" s="57">
        <f t="shared" si="58"/>
        <v>0</v>
      </c>
      <c r="M115" s="58">
        <f t="shared" si="40"/>
        <v>0</v>
      </c>
      <c r="N115" s="56">
        <f t="shared" si="59"/>
        <v>0</v>
      </c>
      <c r="O115" s="57">
        <f t="shared" si="60"/>
        <v>0</v>
      </c>
      <c r="P115" s="57">
        <f t="shared" si="61"/>
        <v>0</v>
      </c>
      <c r="Q115" s="58">
        <f t="shared" si="41"/>
        <v>0</v>
      </c>
      <c r="R115" s="84">
        <f t="shared" si="62"/>
        <v>301306.22326027101</v>
      </c>
      <c r="S115" s="85">
        <f t="shared" si="63"/>
        <v>1644.5430646965729</v>
      </c>
      <c r="T115" s="86">
        <f t="shared" si="42"/>
        <v>878.80981784245716</v>
      </c>
      <c r="U115" s="87">
        <f t="shared" si="64"/>
        <v>2523.3528825390299</v>
      </c>
      <c r="V115" s="84">
        <f t="shared" si="65"/>
        <v>0</v>
      </c>
      <c r="W115" s="85">
        <f t="shared" si="66"/>
        <v>0</v>
      </c>
      <c r="X115" s="86">
        <f t="shared" si="43"/>
        <v>0</v>
      </c>
      <c r="Y115" s="87">
        <f t="shared" si="67"/>
        <v>0</v>
      </c>
      <c r="Z115" s="101">
        <f t="shared" si="68"/>
        <v>0</v>
      </c>
      <c r="AA115" s="85">
        <f t="shared" si="69"/>
        <v>0</v>
      </c>
      <c r="AB115" s="86">
        <f t="shared" si="44"/>
        <v>0</v>
      </c>
      <c r="AC115" s="87">
        <f t="shared" si="70"/>
        <v>0</v>
      </c>
      <c r="AD115" s="132">
        <f t="shared" si="73"/>
        <v>0</v>
      </c>
      <c r="AE115" s="132">
        <f t="shared" si="45"/>
        <v>0</v>
      </c>
      <c r="AF115" s="132">
        <f t="shared" si="71"/>
        <v>0</v>
      </c>
      <c r="AG115" s="133">
        <f t="shared" si="46"/>
        <v>0</v>
      </c>
      <c r="AH115" s="124">
        <f t="shared" si="72"/>
        <v>0</v>
      </c>
      <c r="AI115" s="125">
        <f t="shared" si="47"/>
        <v>0</v>
      </c>
      <c r="AJ115" s="125">
        <v>0</v>
      </c>
      <c r="AK115" s="126">
        <f t="shared" si="48"/>
        <v>0</v>
      </c>
      <c r="AL115" s="22">
        <f t="shared" si="49"/>
        <v>903382.19153065572</v>
      </c>
      <c r="AM115" s="22">
        <f t="shared" si="49"/>
        <v>3328.2373577705725</v>
      </c>
      <c r="AN115" s="22">
        <f t="shared" si="49"/>
        <v>2190.1213399057715</v>
      </c>
      <c r="AO115" s="23">
        <f t="shared" si="49"/>
        <v>5518.3586976763436</v>
      </c>
    </row>
    <row r="116" spans="1:41" x14ac:dyDescent="0.25">
      <c r="A116" s="7">
        <v>95</v>
      </c>
      <c r="B116" s="56">
        <f t="shared" si="50"/>
        <v>286885.96040950983</v>
      </c>
      <c r="C116" s="57">
        <f t="shared" si="51"/>
        <v>952.85935032731754</v>
      </c>
      <c r="D116" s="57">
        <f t="shared" si="52"/>
        <v>262.9787970420507</v>
      </c>
      <c r="E116" s="58">
        <f t="shared" si="38"/>
        <v>1215.8381473693682</v>
      </c>
      <c r="F116" s="56">
        <f t="shared" si="53"/>
        <v>313506.31356780085</v>
      </c>
      <c r="G116" s="57">
        <f t="shared" si="54"/>
        <v>734.14662254194286</v>
      </c>
      <c r="H116" s="57">
        <f t="shared" si="55"/>
        <v>1045.021045226003</v>
      </c>
      <c r="I116" s="58">
        <f t="shared" si="39"/>
        <v>1779.1676677679459</v>
      </c>
      <c r="J116" s="56">
        <f t="shared" si="56"/>
        <v>0</v>
      </c>
      <c r="K116" s="57">
        <f t="shared" si="57"/>
        <v>0</v>
      </c>
      <c r="L116" s="57">
        <f t="shared" si="58"/>
        <v>0</v>
      </c>
      <c r="M116" s="58">
        <f t="shared" si="40"/>
        <v>0</v>
      </c>
      <c r="N116" s="56">
        <f t="shared" si="59"/>
        <v>0</v>
      </c>
      <c r="O116" s="57">
        <f t="shared" si="60"/>
        <v>0</v>
      </c>
      <c r="P116" s="57">
        <f t="shared" si="61"/>
        <v>0</v>
      </c>
      <c r="Q116" s="58">
        <f t="shared" si="41"/>
        <v>0</v>
      </c>
      <c r="R116" s="84">
        <f t="shared" si="62"/>
        <v>300161.11632923374</v>
      </c>
      <c r="S116" s="85">
        <f t="shared" si="63"/>
        <v>1652.0885480496631</v>
      </c>
      <c r="T116" s="86">
        <f t="shared" si="42"/>
        <v>875.46992262693175</v>
      </c>
      <c r="U116" s="87">
        <f t="shared" si="64"/>
        <v>2527.5584706765949</v>
      </c>
      <c r="V116" s="84">
        <f t="shared" si="65"/>
        <v>0</v>
      </c>
      <c r="W116" s="85">
        <f t="shared" si="66"/>
        <v>0</v>
      </c>
      <c r="X116" s="86">
        <f t="shared" si="43"/>
        <v>0</v>
      </c>
      <c r="Y116" s="87">
        <f t="shared" si="67"/>
        <v>0</v>
      </c>
      <c r="Z116" s="101">
        <f t="shared" si="68"/>
        <v>0</v>
      </c>
      <c r="AA116" s="85">
        <f t="shared" si="69"/>
        <v>0</v>
      </c>
      <c r="AB116" s="86">
        <f t="shared" si="44"/>
        <v>0</v>
      </c>
      <c r="AC116" s="87">
        <f t="shared" si="70"/>
        <v>0</v>
      </c>
      <c r="AD116" s="132">
        <f t="shared" si="73"/>
        <v>0</v>
      </c>
      <c r="AE116" s="132">
        <f t="shared" si="45"/>
        <v>0</v>
      </c>
      <c r="AF116" s="132">
        <f t="shared" si="71"/>
        <v>0</v>
      </c>
      <c r="AG116" s="133">
        <f t="shared" si="46"/>
        <v>0</v>
      </c>
      <c r="AH116" s="124">
        <f t="shared" si="72"/>
        <v>0</v>
      </c>
      <c r="AI116" s="125">
        <f t="shared" si="47"/>
        <v>0</v>
      </c>
      <c r="AJ116" s="125">
        <v>0</v>
      </c>
      <c r="AK116" s="126">
        <f t="shared" si="48"/>
        <v>0</v>
      </c>
      <c r="AL116" s="22">
        <f t="shared" si="49"/>
        <v>900553.39030654437</v>
      </c>
      <c r="AM116" s="22">
        <f t="shared" si="49"/>
        <v>3339.0945209189235</v>
      </c>
      <c r="AN116" s="22">
        <f t="shared" si="49"/>
        <v>2183.4697648949855</v>
      </c>
      <c r="AO116" s="23">
        <f t="shared" si="49"/>
        <v>5522.564285813909</v>
      </c>
    </row>
    <row r="117" spans="1:41" x14ac:dyDescent="0.25">
      <c r="A117" s="7">
        <v>96</v>
      </c>
      <c r="B117" s="56">
        <f t="shared" si="50"/>
        <v>285933.10105918249</v>
      </c>
      <c r="C117" s="57">
        <f t="shared" si="51"/>
        <v>953.73280473178431</v>
      </c>
      <c r="D117" s="57">
        <f t="shared" si="52"/>
        <v>262.10534263758393</v>
      </c>
      <c r="E117" s="58">
        <f t="shared" si="38"/>
        <v>1215.8381473693682</v>
      </c>
      <c r="F117" s="56">
        <f t="shared" si="53"/>
        <v>312772.16694525891</v>
      </c>
      <c r="G117" s="57">
        <f t="shared" si="54"/>
        <v>736.5937779504161</v>
      </c>
      <c r="H117" s="57">
        <f t="shared" si="55"/>
        <v>1042.5738898175298</v>
      </c>
      <c r="I117" s="58">
        <f t="shared" si="39"/>
        <v>1779.1676677679459</v>
      </c>
      <c r="J117" s="56">
        <f t="shared" si="56"/>
        <v>0</v>
      </c>
      <c r="K117" s="57">
        <f t="shared" si="57"/>
        <v>0</v>
      </c>
      <c r="L117" s="57">
        <f t="shared" si="58"/>
        <v>0</v>
      </c>
      <c r="M117" s="58">
        <f t="shared" si="40"/>
        <v>0</v>
      </c>
      <c r="N117" s="56">
        <f t="shared" si="59"/>
        <v>0</v>
      </c>
      <c r="O117" s="57">
        <f t="shared" si="60"/>
        <v>0</v>
      </c>
      <c r="P117" s="57">
        <f t="shared" si="61"/>
        <v>0</v>
      </c>
      <c r="Q117" s="58">
        <f t="shared" si="41"/>
        <v>0</v>
      </c>
      <c r="R117" s="84">
        <f t="shared" si="62"/>
        <v>299006.54282748606</v>
      </c>
      <c r="S117" s="85">
        <f t="shared" si="63"/>
        <v>1659.6686515475549</v>
      </c>
      <c r="T117" s="86">
        <f t="shared" si="42"/>
        <v>872.10241658016776</v>
      </c>
      <c r="U117" s="87">
        <f t="shared" si="64"/>
        <v>2531.7710681277226</v>
      </c>
      <c r="V117" s="84">
        <f t="shared" si="65"/>
        <v>0</v>
      </c>
      <c r="W117" s="85">
        <f t="shared" si="66"/>
        <v>0</v>
      </c>
      <c r="X117" s="86">
        <f t="shared" si="43"/>
        <v>0</v>
      </c>
      <c r="Y117" s="87">
        <f t="shared" si="67"/>
        <v>0</v>
      </c>
      <c r="Z117" s="101">
        <f t="shared" si="68"/>
        <v>0</v>
      </c>
      <c r="AA117" s="85">
        <f t="shared" si="69"/>
        <v>0</v>
      </c>
      <c r="AB117" s="86">
        <f t="shared" si="44"/>
        <v>0</v>
      </c>
      <c r="AC117" s="87">
        <f t="shared" si="70"/>
        <v>0</v>
      </c>
      <c r="AD117" s="132">
        <f t="shared" si="73"/>
        <v>0</v>
      </c>
      <c r="AE117" s="132">
        <f t="shared" si="45"/>
        <v>0</v>
      </c>
      <c r="AF117" s="132">
        <f t="shared" si="71"/>
        <v>0</v>
      </c>
      <c r="AG117" s="133">
        <f t="shared" si="46"/>
        <v>0</v>
      </c>
      <c r="AH117" s="124">
        <f t="shared" si="72"/>
        <v>0</v>
      </c>
      <c r="AI117" s="125">
        <f t="shared" si="47"/>
        <v>0</v>
      </c>
      <c r="AJ117" s="125">
        <v>0</v>
      </c>
      <c r="AK117" s="126">
        <f t="shared" si="48"/>
        <v>0</v>
      </c>
      <c r="AL117" s="22">
        <f t="shared" si="49"/>
        <v>897711.81083192746</v>
      </c>
      <c r="AM117" s="22">
        <f t="shared" si="49"/>
        <v>3349.9952342297552</v>
      </c>
      <c r="AN117" s="22">
        <f t="shared" si="49"/>
        <v>2176.7816490352816</v>
      </c>
      <c r="AO117" s="23">
        <f t="shared" si="49"/>
        <v>5526.7768832650363</v>
      </c>
    </row>
    <row r="118" spans="1:41" x14ac:dyDescent="0.25">
      <c r="A118" s="7">
        <v>97</v>
      </c>
      <c r="B118" s="56">
        <f t="shared" si="50"/>
        <v>284979.36825445073</v>
      </c>
      <c r="C118" s="57">
        <f t="shared" si="51"/>
        <v>954.6070598027884</v>
      </c>
      <c r="D118" s="57">
        <f t="shared" si="52"/>
        <v>261.23108756657984</v>
      </c>
      <c r="E118" s="58">
        <f t="shared" si="38"/>
        <v>1215.8381473693682</v>
      </c>
      <c r="F118" s="56">
        <f t="shared" si="53"/>
        <v>312035.57316730852</v>
      </c>
      <c r="G118" s="57">
        <f t="shared" si="54"/>
        <v>739.04909054358404</v>
      </c>
      <c r="H118" s="57">
        <f t="shared" si="55"/>
        <v>1040.1185772243618</v>
      </c>
      <c r="I118" s="58">
        <f t="shared" si="39"/>
        <v>1779.1676677679459</v>
      </c>
      <c r="J118" s="56">
        <f t="shared" si="56"/>
        <v>0</v>
      </c>
      <c r="K118" s="57">
        <f t="shared" si="57"/>
        <v>0</v>
      </c>
      <c r="L118" s="57">
        <f t="shared" si="58"/>
        <v>0</v>
      </c>
      <c r="M118" s="58">
        <f t="shared" si="40"/>
        <v>0</v>
      </c>
      <c r="N118" s="56">
        <f t="shared" si="59"/>
        <v>0</v>
      </c>
      <c r="O118" s="57">
        <f t="shared" si="60"/>
        <v>0</v>
      </c>
      <c r="P118" s="57">
        <f t="shared" si="61"/>
        <v>0</v>
      </c>
      <c r="Q118" s="58">
        <f t="shared" si="41"/>
        <v>0</v>
      </c>
      <c r="R118" s="84">
        <f t="shared" si="62"/>
        <v>297842.45229956508</v>
      </c>
      <c r="S118" s="85">
        <f t="shared" si="63"/>
        <v>1667.2835340342044</v>
      </c>
      <c r="T118" s="86">
        <f t="shared" si="42"/>
        <v>868.70715254039817</v>
      </c>
      <c r="U118" s="87">
        <f t="shared" si="64"/>
        <v>2535.9906865746025</v>
      </c>
      <c r="V118" s="84">
        <f t="shared" si="65"/>
        <v>0</v>
      </c>
      <c r="W118" s="85">
        <f t="shared" si="66"/>
        <v>0</v>
      </c>
      <c r="X118" s="86">
        <f t="shared" si="43"/>
        <v>0</v>
      </c>
      <c r="Y118" s="87">
        <f t="shared" si="67"/>
        <v>0</v>
      </c>
      <c r="Z118" s="101">
        <f t="shared" si="68"/>
        <v>0</v>
      </c>
      <c r="AA118" s="85">
        <f t="shared" si="69"/>
        <v>0</v>
      </c>
      <c r="AB118" s="86">
        <f t="shared" si="44"/>
        <v>0</v>
      </c>
      <c r="AC118" s="87">
        <f t="shared" si="70"/>
        <v>0</v>
      </c>
      <c r="AD118" s="132">
        <f t="shared" si="73"/>
        <v>0</v>
      </c>
      <c r="AE118" s="132">
        <f t="shared" si="45"/>
        <v>0</v>
      </c>
      <c r="AF118" s="132">
        <f t="shared" si="71"/>
        <v>0</v>
      </c>
      <c r="AG118" s="133">
        <f t="shared" si="46"/>
        <v>0</v>
      </c>
      <c r="AH118" s="124">
        <f t="shared" si="72"/>
        <v>0</v>
      </c>
      <c r="AI118" s="125">
        <f t="shared" si="47"/>
        <v>0</v>
      </c>
      <c r="AJ118" s="125">
        <v>0</v>
      </c>
      <c r="AK118" s="126">
        <f t="shared" si="48"/>
        <v>0</v>
      </c>
      <c r="AL118" s="22">
        <f t="shared" si="49"/>
        <v>894857.39372132439</v>
      </c>
      <c r="AM118" s="22">
        <f t="shared" si="49"/>
        <v>3360.9396843805771</v>
      </c>
      <c r="AN118" s="22">
        <f t="shared" si="49"/>
        <v>2170.05681733134</v>
      </c>
      <c r="AO118" s="23">
        <f t="shared" si="49"/>
        <v>5530.9965017119166</v>
      </c>
    </row>
    <row r="119" spans="1:41" x14ac:dyDescent="0.25">
      <c r="A119" s="7">
        <v>98</v>
      </c>
      <c r="B119" s="56">
        <f t="shared" si="50"/>
        <v>284024.76119464793</v>
      </c>
      <c r="C119" s="57">
        <f t="shared" si="51"/>
        <v>955.48211627427429</v>
      </c>
      <c r="D119" s="57">
        <f t="shared" si="52"/>
        <v>260.35603109509395</v>
      </c>
      <c r="E119" s="58">
        <f t="shared" si="38"/>
        <v>1215.8381473693682</v>
      </c>
      <c r="F119" s="56">
        <f t="shared" si="53"/>
        <v>311296.52407676494</v>
      </c>
      <c r="G119" s="57">
        <f t="shared" si="54"/>
        <v>741.51258751206274</v>
      </c>
      <c r="H119" s="57">
        <f t="shared" si="55"/>
        <v>1037.6550802558831</v>
      </c>
      <c r="I119" s="58">
        <f t="shared" si="39"/>
        <v>1779.1676677679459</v>
      </c>
      <c r="J119" s="56">
        <f t="shared" si="56"/>
        <v>0</v>
      </c>
      <c r="K119" s="57">
        <f t="shared" si="57"/>
        <v>0</v>
      </c>
      <c r="L119" s="57">
        <f t="shared" si="58"/>
        <v>0</v>
      </c>
      <c r="M119" s="58">
        <f t="shared" si="40"/>
        <v>0</v>
      </c>
      <c r="N119" s="56">
        <f t="shared" si="59"/>
        <v>0</v>
      </c>
      <c r="O119" s="57">
        <f t="shared" si="60"/>
        <v>0</v>
      </c>
      <c r="P119" s="57">
        <f t="shared" si="61"/>
        <v>0</v>
      </c>
      <c r="Q119" s="58">
        <f t="shared" si="41"/>
        <v>0</v>
      </c>
      <c r="R119" s="84">
        <f t="shared" si="62"/>
        <v>296668.79404680675</v>
      </c>
      <c r="S119" s="85">
        <f t="shared" si="63"/>
        <v>1674.933355082374</v>
      </c>
      <c r="T119" s="86">
        <f t="shared" si="42"/>
        <v>865.28398263651968</v>
      </c>
      <c r="U119" s="87">
        <f t="shared" si="64"/>
        <v>2540.2173377188938</v>
      </c>
      <c r="V119" s="84">
        <f t="shared" si="65"/>
        <v>0</v>
      </c>
      <c r="W119" s="85">
        <f t="shared" si="66"/>
        <v>0</v>
      </c>
      <c r="X119" s="86">
        <f t="shared" si="43"/>
        <v>0</v>
      </c>
      <c r="Y119" s="87">
        <f t="shared" si="67"/>
        <v>0</v>
      </c>
      <c r="Z119" s="101">
        <f t="shared" si="68"/>
        <v>0</v>
      </c>
      <c r="AA119" s="85">
        <f t="shared" si="69"/>
        <v>0</v>
      </c>
      <c r="AB119" s="86">
        <f t="shared" si="44"/>
        <v>0</v>
      </c>
      <c r="AC119" s="87">
        <f t="shared" si="70"/>
        <v>0</v>
      </c>
      <c r="AD119" s="132">
        <f t="shared" si="73"/>
        <v>0</v>
      </c>
      <c r="AE119" s="132">
        <f t="shared" si="45"/>
        <v>0</v>
      </c>
      <c r="AF119" s="132">
        <f t="shared" si="71"/>
        <v>0</v>
      </c>
      <c r="AG119" s="133">
        <f t="shared" si="46"/>
        <v>0</v>
      </c>
      <c r="AH119" s="124">
        <f t="shared" si="72"/>
        <v>0</v>
      </c>
      <c r="AI119" s="125">
        <f t="shared" si="47"/>
        <v>0</v>
      </c>
      <c r="AJ119" s="125">
        <v>0</v>
      </c>
      <c r="AK119" s="126">
        <f t="shared" si="48"/>
        <v>0</v>
      </c>
      <c r="AL119" s="22">
        <f t="shared" si="49"/>
        <v>891990.07931821968</v>
      </c>
      <c r="AM119" s="22">
        <f t="shared" si="49"/>
        <v>3371.9280588687111</v>
      </c>
      <c r="AN119" s="22">
        <f t="shared" si="49"/>
        <v>2163.2950939874968</v>
      </c>
      <c r="AO119" s="23">
        <f t="shared" si="49"/>
        <v>5535.2231528562079</v>
      </c>
    </row>
    <row r="120" spans="1:41" x14ac:dyDescent="0.25">
      <c r="A120" s="7">
        <v>99</v>
      </c>
      <c r="B120" s="56">
        <f t="shared" si="50"/>
        <v>283069.27907837363</v>
      </c>
      <c r="C120" s="57">
        <f t="shared" si="51"/>
        <v>956.35797488085905</v>
      </c>
      <c r="D120" s="57">
        <f t="shared" si="52"/>
        <v>259.48017248850914</v>
      </c>
      <c r="E120" s="58">
        <f t="shared" si="38"/>
        <v>1215.8381473693682</v>
      </c>
      <c r="F120" s="56">
        <f t="shared" si="53"/>
        <v>310555.01148925285</v>
      </c>
      <c r="G120" s="57">
        <f t="shared" si="54"/>
        <v>743.984296137103</v>
      </c>
      <c r="H120" s="57">
        <f t="shared" si="55"/>
        <v>1035.1833716308429</v>
      </c>
      <c r="I120" s="58">
        <f t="shared" si="39"/>
        <v>1779.1676677679459</v>
      </c>
      <c r="J120" s="56">
        <f t="shared" si="56"/>
        <v>0</v>
      </c>
      <c r="K120" s="57">
        <f t="shared" si="57"/>
        <v>0</v>
      </c>
      <c r="L120" s="57">
        <f t="shared" si="58"/>
        <v>0</v>
      </c>
      <c r="M120" s="58">
        <f t="shared" si="40"/>
        <v>0</v>
      </c>
      <c r="N120" s="56">
        <f t="shared" si="59"/>
        <v>0</v>
      </c>
      <c r="O120" s="57">
        <f t="shared" si="60"/>
        <v>0</v>
      </c>
      <c r="P120" s="57">
        <f t="shared" si="61"/>
        <v>0</v>
      </c>
      <c r="Q120" s="58">
        <f t="shared" si="41"/>
        <v>0</v>
      </c>
      <c r="R120" s="84">
        <f t="shared" si="62"/>
        <v>295485.51712621062</v>
      </c>
      <c r="S120" s="85">
        <f t="shared" si="63"/>
        <v>1682.6182749969776</v>
      </c>
      <c r="T120" s="86">
        <f t="shared" si="42"/>
        <v>861.83275828478099</v>
      </c>
      <c r="U120" s="87">
        <f t="shared" si="64"/>
        <v>2544.4510332817586</v>
      </c>
      <c r="V120" s="84">
        <f t="shared" si="65"/>
        <v>0</v>
      </c>
      <c r="W120" s="85">
        <f t="shared" si="66"/>
        <v>0</v>
      </c>
      <c r="X120" s="86">
        <f t="shared" si="43"/>
        <v>0</v>
      </c>
      <c r="Y120" s="87">
        <f t="shared" si="67"/>
        <v>0</v>
      </c>
      <c r="Z120" s="101">
        <f t="shared" si="68"/>
        <v>0</v>
      </c>
      <c r="AA120" s="85">
        <f t="shared" si="69"/>
        <v>0</v>
      </c>
      <c r="AB120" s="86">
        <f t="shared" si="44"/>
        <v>0</v>
      </c>
      <c r="AC120" s="87">
        <f t="shared" si="70"/>
        <v>0</v>
      </c>
      <c r="AD120" s="132">
        <f t="shared" si="73"/>
        <v>0</v>
      </c>
      <c r="AE120" s="132">
        <f t="shared" si="45"/>
        <v>0</v>
      </c>
      <c r="AF120" s="132">
        <f t="shared" si="71"/>
        <v>0</v>
      </c>
      <c r="AG120" s="133">
        <f t="shared" si="46"/>
        <v>0</v>
      </c>
      <c r="AH120" s="124">
        <f t="shared" si="72"/>
        <v>0</v>
      </c>
      <c r="AI120" s="125">
        <f t="shared" si="47"/>
        <v>0</v>
      </c>
      <c r="AJ120" s="125">
        <v>0</v>
      </c>
      <c r="AK120" s="126">
        <f t="shared" si="48"/>
        <v>0</v>
      </c>
      <c r="AL120" s="22">
        <f t="shared" si="49"/>
        <v>889109.80769383709</v>
      </c>
      <c r="AM120" s="22">
        <f t="shared" si="49"/>
        <v>3382.9605460149396</v>
      </c>
      <c r="AN120" s="22">
        <f t="shared" si="49"/>
        <v>2156.4963024041331</v>
      </c>
      <c r="AO120" s="23">
        <f t="shared" si="49"/>
        <v>5539.4568484190731</v>
      </c>
    </row>
    <row r="121" spans="1:41" x14ac:dyDescent="0.25">
      <c r="A121" s="7">
        <v>100</v>
      </c>
      <c r="B121" s="56">
        <f t="shared" si="50"/>
        <v>282112.92110349279</v>
      </c>
      <c r="C121" s="57">
        <f t="shared" si="51"/>
        <v>957.23463635783321</v>
      </c>
      <c r="D121" s="57">
        <f t="shared" si="52"/>
        <v>258.60351101153503</v>
      </c>
      <c r="E121" s="58">
        <f t="shared" si="38"/>
        <v>1215.8381473693682</v>
      </c>
      <c r="F121" s="56">
        <f t="shared" si="53"/>
        <v>309811.02719311573</v>
      </c>
      <c r="G121" s="57">
        <f t="shared" si="54"/>
        <v>746.46424379089331</v>
      </c>
      <c r="H121" s="57">
        <f t="shared" si="55"/>
        <v>1032.7034239770526</v>
      </c>
      <c r="I121" s="58">
        <f t="shared" si="39"/>
        <v>1779.1676677679459</v>
      </c>
      <c r="J121" s="56">
        <f t="shared" si="56"/>
        <v>0</v>
      </c>
      <c r="K121" s="57">
        <f t="shared" si="57"/>
        <v>0</v>
      </c>
      <c r="L121" s="57">
        <f t="shared" si="58"/>
        <v>0</v>
      </c>
      <c r="M121" s="58">
        <f t="shared" si="40"/>
        <v>0</v>
      </c>
      <c r="N121" s="56">
        <f t="shared" si="59"/>
        <v>0</v>
      </c>
      <c r="O121" s="57">
        <f t="shared" si="60"/>
        <v>0</v>
      </c>
      <c r="P121" s="57">
        <f t="shared" si="61"/>
        <v>0</v>
      </c>
      <c r="Q121" s="58">
        <f t="shared" si="41"/>
        <v>0</v>
      </c>
      <c r="R121" s="84">
        <f t="shared" si="62"/>
        <v>294292.570349299</v>
      </c>
      <c r="S121" s="85">
        <f t="shared" si="63"/>
        <v>1690.3384548184395</v>
      </c>
      <c r="T121" s="86">
        <f t="shared" si="42"/>
        <v>858.35333018545543</v>
      </c>
      <c r="U121" s="87">
        <f t="shared" si="64"/>
        <v>2548.6917850038949</v>
      </c>
      <c r="V121" s="84">
        <f t="shared" si="65"/>
        <v>0</v>
      </c>
      <c r="W121" s="85">
        <f t="shared" si="66"/>
        <v>0</v>
      </c>
      <c r="X121" s="86">
        <f t="shared" si="43"/>
        <v>0</v>
      </c>
      <c r="Y121" s="87">
        <f t="shared" si="67"/>
        <v>0</v>
      </c>
      <c r="Z121" s="101">
        <f t="shared" si="68"/>
        <v>0</v>
      </c>
      <c r="AA121" s="85">
        <f t="shared" si="69"/>
        <v>0</v>
      </c>
      <c r="AB121" s="86">
        <f t="shared" si="44"/>
        <v>0</v>
      </c>
      <c r="AC121" s="87">
        <f t="shared" si="70"/>
        <v>0</v>
      </c>
      <c r="AD121" s="132">
        <f t="shared" si="73"/>
        <v>0</v>
      </c>
      <c r="AE121" s="132">
        <f t="shared" si="45"/>
        <v>0</v>
      </c>
      <c r="AF121" s="132">
        <f t="shared" si="71"/>
        <v>0</v>
      </c>
      <c r="AG121" s="133">
        <f t="shared" si="46"/>
        <v>0</v>
      </c>
      <c r="AH121" s="124">
        <f t="shared" si="72"/>
        <v>0</v>
      </c>
      <c r="AI121" s="125">
        <f t="shared" si="47"/>
        <v>0</v>
      </c>
      <c r="AJ121" s="125">
        <v>0</v>
      </c>
      <c r="AK121" s="126">
        <f t="shared" si="48"/>
        <v>0</v>
      </c>
      <c r="AL121" s="22">
        <f t="shared" si="49"/>
        <v>886216.51864590752</v>
      </c>
      <c r="AM121" s="22">
        <f t="shared" si="49"/>
        <v>3394.0373349671659</v>
      </c>
      <c r="AN121" s="22">
        <f t="shared" si="49"/>
        <v>2149.6602651740432</v>
      </c>
      <c r="AO121" s="23">
        <f t="shared" si="49"/>
        <v>5543.6976001412095</v>
      </c>
    </row>
    <row r="122" spans="1:41" x14ac:dyDescent="0.25">
      <c r="A122" s="7">
        <v>101</v>
      </c>
      <c r="B122" s="56">
        <f t="shared" si="50"/>
        <v>281155.68646713498</v>
      </c>
      <c r="C122" s="57">
        <f t="shared" si="51"/>
        <v>958.11210144116126</v>
      </c>
      <c r="D122" s="57">
        <f t="shared" si="52"/>
        <v>257.72604592820704</v>
      </c>
      <c r="E122" s="58">
        <f t="shared" si="38"/>
        <v>1215.8381473693682</v>
      </c>
      <c r="F122" s="56">
        <f t="shared" si="53"/>
        <v>309064.56294932484</v>
      </c>
      <c r="G122" s="57">
        <f t="shared" si="54"/>
        <v>748.95245793686308</v>
      </c>
      <c r="H122" s="57">
        <f t="shared" si="55"/>
        <v>1030.2152098310828</v>
      </c>
      <c r="I122" s="58">
        <f t="shared" si="39"/>
        <v>1779.1676677679459</v>
      </c>
      <c r="J122" s="56">
        <f t="shared" si="56"/>
        <v>0</v>
      </c>
      <c r="K122" s="57">
        <f t="shared" si="57"/>
        <v>0</v>
      </c>
      <c r="L122" s="57">
        <f t="shared" si="58"/>
        <v>0</v>
      </c>
      <c r="M122" s="58">
        <f t="shared" si="40"/>
        <v>0</v>
      </c>
      <c r="N122" s="56">
        <f t="shared" si="59"/>
        <v>0</v>
      </c>
      <c r="O122" s="57">
        <f t="shared" si="60"/>
        <v>0</v>
      </c>
      <c r="P122" s="57">
        <f t="shared" si="61"/>
        <v>0</v>
      </c>
      <c r="Q122" s="58">
        <f t="shared" si="41"/>
        <v>0</v>
      </c>
      <c r="R122" s="84">
        <f t="shared" si="62"/>
        <v>293089.90228097141</v>
      </c>
      <c r="S122" s="85">
        <f t="shared" si="63"/>
        <v>1698.0940563260683</v>
      </c>
      <c r="T122" s="86">
        <f t="shared" si="42"/>
        <v>854.84554831949993</v>
      </c>
      <c r="U122" s="87">
        <f t="shared" si="64"/>
        <v>2552.9396046455681</v>
      </c>
      <c r="V122" s="84">
        <f t="shared" si="65"/>
        <v>0</v>
      </c>
      <c r="W122" s="85">
        <f t="shared" si="66"/>
        <v>0</v>
      </c>
      <c r="X122" s="86">
        <f t="shared" si="43"/>
        <v>0</v>
      </c>
      <c r="Y122" s="87">
        <f t="shared" si="67"/>
        <v>0</v>
      </c>
      <c r="Z122" s="101">
        <f t="shared" si="68"/>
        <v>0</v>
      </c>
      <c r="AA122" s="85">
        <f t="shared" si="69"/>
        <v>0</v>
      </c>
      <c r="AB122" s="86">
        <f t="shared" si="44"/>
        <v>0</v>
      </c>
      <c r="AC122" s="87">
        <f t="shared" si="70"/>
        <v>0</v>
      </c>
      <c r="AD122" s="132">
        <f t="shared" si="73"/>
        <v>0</v>
      </c>
      <c r="AE122" s="132">
        <f t="shared" si="45"/>
        <v>0</v>
      </c>
      <c r="AF122" s="132">
        <f t="shared" si="71"/>
        <v>0</v>
      </c>
      <c r="AG122" s="133">
        <f t="shared" si="46"/>
        <v>0</v>
      </c>
      <c r="AH122" s="124">
        <f t="shared" si="72"/>
        <v>0</v>
      </c>
      <c r="AI122" s="125">
        <f t="shared" si="47"/>
        <v>0</v>
      </c>
      <c r="AJ122" s="125">
        <v>0</v>
      </c>
      <c r="AK122" s="126">
        <f t="shared" si="48"/>
        <v>0</v>
      </c>
      <c r="AL122" s="22">
        <f t="shared" si="49"/>
        <v>883310.15169743123</v>
      </c>
      <c r="AM122" s="22">
        <f t="shared" si="49"/>
        <v>3405.1586157040929</v>
      </c>
      <c r="AN122" s="22">
        <f t="shared" si="49"/>
        <v>2142.7868040787898</v>
      </c>
      <c r="AO122" s="23">
        <f t="shared" si="49"/>
        <v>5547.9454197828818</v>
      </c>
    </row>
    <row r="123" spans="1:41" x14ac:dyDescent="0.25">
      <c r="A123" s="7">
        <v>102</v>
      </c>
      <c r="B123" s="56">
        <f t="shared" si="50"/>
        <v>280197.57436569384</v>
      </c>
      <c r="C123" s="57">
        <f t="shared" si="51"/>
        <v>958.99037086748217</v>
      </c>
      <c r="D123" s="57">
        <f t="shared" si="52"/>
        <v>256.84777650188602</v>
      </c>
      <c r="E123" s="58">
        <f t="shared" si="38"/>
        <v>1215.8381473693682</v>
      </c>
      <c r="F123" s="56">
        <f t="shared" si="53"/>
        <v>308315.61049138795</v>
      </c>
      <c r="G123" s="57">
        <f t="shared" si="54"/>
        <v>751.44896612998605</v>
      </c>
      <c r="H123" s="57">
        <f t="shared" si="55"/>
        <v>1027.7187016379598</v>
      </c>
      <c r="I123" s="58">
        <f t="shared" si="39"/>
        <v>1779.1676677679459</v>
      </c>
      <c r="J123" s="56">
        <f t="shared" si="56"/>
        <v>0</v>
      </c>
      <c r="K123" s="57">
        <f t="shared" si="57"/>
        <v>0</v>
      </c>
      <c r="L123" s="57">
        <f t="shared" si="58"/>
        <v>0</v>
      </c>
      <c r="M123" s="58">
        <f t="shared" si="40"/>
        <v>0</v>
      </c>
      <c r="N123" s="56">
        <f t="shared" si="59"/>
        <v>0</v>
      </c>
      <c r="O123" s="57">
        <f t="shared" si="60"/>
        <v>0</v>
      </c>
      <c r="P123" s="57">
        <f t="shared" si="61"/>
        <v>0</v>
      </c>
      <c r="Q123" s="58">
        <f t="shared" si="41"/>
        <v>0</v>
      </c>
      <c r="R123" s="84">
        <f t="shared" si="62"/>
        <v>291877.46123835311</v>
      </c>
      <c r="S123" s="85">
        <f t="shared" si="63"/>
        <v>1705.8852420414476</v>
      </c>
      <c r="T123" s="86">
        <f t="shared" si="42"/>
        <v>851.30926194519657</v>
      </c>
      <c r="U123" s="87">
        <f t="shared" si="64"/>
        <v>2557.1945039866441</v>
      </c>
      <c r="V123" s="84">
        <f t="shared" si="65"/>
        <v>0</v>
      </c>
      <c r="W123" s="85">
        <f t="shared" si="66"/>
        <v>0</v>
      </c>
      <c r="X123" s="86">
        <f t="shared" si="43"/>
        <v>0</v>
      </c>
      <c r="Y123" s="87">
        <f t="shared" si="67"/>
        <v>0</v>
      </c>
      <c r="Z123" s="101">
        <f t="shared" si="68"/>
        <v>0</v>
      </c>
      <c r="AA123" s="85">
        <f t="shared" si="69"/>
        <v>0</v>
      </c>
      <c r="AB123" s="86">
        <f t="shared" si="44"/>
        <v>0</v>
      </c>
      <c r="AC123" s="87">
        <f t="shared" si="70"/>
        <v>0</v>
      </c>
      <c r="AD123" s="132">
        <f t="shared" si="73"/>
        <v>0</v>
      </c>
      <c r="AE123" s="132">
        <f t="shared" si="45"/>
        <v>0</v>
      </c>
      <c r="AF123" s="132">
        <f t="shared" si="71"/>
        <v>0</v>
      </c>
      <c r="AG123" s="133">
        <f t="shared" si="46"/>
        <v>0</v>
      </c>
      <c r="AH123" s="124">
        <f t="shared" si="72"/>
        <v>0</v>
      </c>
      <c r="AI123" s="125">
        <f t="shared" si="47"/>
        <v>0</v>
      </c>
      <c r="AJ123" s="125">
        <v>0</v>
      </c>
      <c r="AK123" s="126">
        <f t="shared" si="48"/>
        <v>0</v>
      </c>
      <c r="AL123" s="22">
        <f t="shared" si="49"/>
        <v>880390.6460954349</v>
      </c>
      <c r="AM123" s="22">
        <f t="shared" si="49"/>
        <v>3416.3245790389155</v>
      </c>
      <c r="AN123" s="22">
        <f t="shared" si="49"/>
        <v>2135.8757400850427</v>
      </c>
      <c r="AO123" s="23">
        <f t="shared" si="49"/>
        <v>5552.2003191239583</v>
      </c>
    </row>
    <row r="124" spans="1:41" x14ac:dyDescent="0.25">
      <c r="A124" s="7">
        <v>103</v>
      </c>
      <c r="B124" s="56">
        <f t="shared" si="50"/>
        <v>279238.58399482636</v>
      </c>
      <c r="C124" s="57">
        <f t="shared" si="51"/>
        <v>959.86944537411068</v>
      </c>
      <c r="D124" s="57">
        <f t="shared" si="52"/>
        <v>255.9687019952575</v>
      </c>
      <c r="E124" s="58">
        <f t="shared" si="38"/>
        <v>1215.8381473693682</v>
      </c>
      <c r="F124" s="56">
        <f t="shared" si="53"/>
        <v>307564.16152525798</v>
      </c>
      <c r="G124" s="57">
        <f t="shared" si="54"/>
        <v>753.95379601708578</v>
      </c>
      <c r="H124" s="57">
        <f t="shared" si="55"/>
        <v>1025.2138717508601</v>
      </c>
      <c r="I124" s="58">
        <f t="shared" si="39"/>
        <v>1779.1676677679459</v>
      </c>
      <c r="J124" s="56">
        <f t="shared" si="56"/>
        <v>0</v>
      </c>
      <c r="K124" s="57">
        <f t="shared" si="57"/>
        <v>0</v>
      </c>
      <c r="L124" s="57">
        <f t="shared" si="58"/>
        <v>0</v>
      </c>
      <c r="M124" s="58">
        <f t="shared" si="40"/>
        <v>0</v>
      </c>
      <c r="N124" s="56">
        <f t="shared" si="59"/>
        <v>0</v>
      </c>
      <c r="O124" s="57">
        <f t="shared" si="60"/>
        <v>0</v>
      </c>
      <c r="P124" s="57">
        <f t="shared" si="61"/>
        <v>0</v>
      </c>
      <c r="Q124" s="58">
        <f t="shared" si="41"/>
        <v>0</v>
      </c>
      <c r="R124" s="84">
        <f t="shared" si="62"/>
        <v>290655.19528963888</v>
      </c>
      <c r="S124" s="85">
        <f t="shared" si="63"/>
        <v>1713.7121752318419</v>
      </c>
      <c r="T124" s="86">
        <f t="shared" si="42"/>
        <v>847.74431959478011</v>
      </c>
      <c r="U124" s="87">
        <f t="shared" si="64"/>
        <v>2561.456494826622</v>
      </c>
      <c r="V124" s="84">
        <f t="shared" si="65"/>
        <v>0</v>
      </c>
      <c r="W124" s="85">
        <f t="shared" si="66"/>
        <v>0</v>
      </c>
      <c r="X124" s="86">
        <f t="shared" si="43"/>
        <v>0</v>
      </c>
      <c r="Y124" s="87">
        <f t="shared" si="67"/>
        <v>0</v>
      </c>
      <c r="Z124" s="101">
        <f t="shared" si="68"/>
        <v>0</v>
      </c>
      <c r="AA124" s="85">
        <f t="shared" si="69"/>
        <v>0</v>
      </c>
      <c r="AB124" s="86">
        <f t="shared" si="44"/>
        <v>0</v>
      </c>
      <c r="AC124" s="87">
        <f t="shared" si="70"/>
        <v>0</v>
      </c>
      <c r="AD124" s="132">
        <f t="shared" si="73"/>
        <v>0</v>
      </c>
      <c r="AE124" s="132">
        <f t="shared" si="45"/>
        <v>0</v>
      </c>
      <c r="AF124" s="132">
        <f t="shared" si="71"/>
        <v>0</v>
      </c>
      <c r="AG124" s="133">
        <f t="shared" si="46"/>
        <v>0</v>
      </c>
      <c r="AH124" s="124">
        <f t="shared" si="72"/>
        <v>0</v>
      </c>
      <c r="AI124" s="125">
        <f t="shared" si="47"/>
        <v>0</v>
      </c>
      <c r="AJ124" s="125">
        <v>0</v>
      </c>
      <c r="AK124" s="126">
        <f t="shared" si="48"/>
        <v>0</v>
      </c>
      <c r="AL124" s="22">
        <f t="shared" si="49"/>
        <v>877457.94080972322</v>
      </c>
      <c r="AM124" s="22">
        <f t="shared" si="49"/>
        <v>3427.5354166230381</v>
      </c>
      <c r="AN124" s="22">
        <f t="shared" si="49"/>
        <v>2128.9268933408975</v>
      </c>
      <c r="AO124" s="23">
        <f t="shared" si="49"/>
        <v>5556.4623099639357</v>
      </c>
    </row>
    <row r="125" spans="1:41" x14ac:dyDescent="0.25">
      <c r="A125" s="7">
        <v>104</v>
      </c>
      <c r="B125" s="56">
        <f t="shared" si="50"/>
        <v>278278.71454945224</v>
      </c>
      <c r="C125" s="57">
        <f t="shared" si="51"/>
        <v>960.74932569903706</v>
      </c>
      <c r="D125" s="57">
        <f t="shared" si="52"/>
        <v>255.08882167033121</v>
      </c>
      <c r="E125" s="58">
        <f t="shared" si="38"/>
        <v>1215.8381473693682</v>
      </c>
      <c r="F125" s="56">
        <f t="shared" si="53"/>
        <v>306810.20772924088</v>
      </c>
      <c r="G125" s="57">
        <f t="shared" si="54"/>
        <v>756.46697533714291</v>
      </c>
      <c r="H125" s="57">
        <f t="shared" si="55"/>
        <v>1022.700692430803</v>
      </c>
      <c r="I125" s="58">
        <f t="shared" si="39"/>
        <v>1779.1676677679459</v>
      </c>
      <c r="J125" s="56">
        <f t="shared" si="56"/>
        <v>0</v>
      </c>
      <c r="K125" s="57">
        <f t="shared" si="57"/>
        <v>0</v>
      </c>
      <c r="L125" s="57">
        <f t="shared" si="58"/>
        <v>0</v>
      </c>
      <c r="M125" s="58">
        <f t="shared" si="40"/>
        <v>0</v>
      </c>
      <c r="N125" s="56">
        <f t="shared" si="59"/>
        <v>0</v>
      </c>
      <c r="O125" s="57">
        <f t="shared" si="60"/>
        <v>0</v>
      </c>
      <c r="P125" s="57">
        <f t="shared" si="61"/>
        <v>0</v>
      </c>
      <c r="Q125" s="58">
        <f t="shared" si="41"/>
        <v>0</v>
      </c>
      <c r="R125" s="84">
        <f t="shared" si="62"/>
        <v>289423.05225293105</v>
      </c>
      <c r="S125" s="85">
        <f t="shared" si="63"/>
        <v>1721.5750199136176</v>
      </c>
      <c r="T125" s="86">
        <f t="shared" si="42"/>
        <v>844.15056907104895</v>
      </c>
      <c r="U125" s="87">
        <f t="shared" si="64"/>
        <v>2565.7255889846665</v>
      </c>
      <c r="V125" s="84">
        <f t="shared" si="65"/>
        <v>0</v>
      </c>
      <c r="W125" s="85">
        <f t="shared" si="66"/>
        <v>0</v>
      </c>
      <c r="X125" s="86">
        <f t="shared" si="43"/>
        <v>0</v>
      </c>
      <c r="Y125" s="87">
        <f t="shared" si="67"/>
        <v>0</v>
      </c>
      <c r="Z125" s="101">
        <f t="shared" si="68"/>
        <v>0</v>
      </c>
      <c r="AA125" s="85">
        <f t="shared" si="69"/>
        <v>0</v>
      </c>
      <c r="AB125" s="86">
        <f t="shared" si="44"/>
        <v>0</v>
      </c>
      <c r="AC125" s="87">
        <f t="shared" si="70"/>
        <v>0</v>
      </c>
      <c r="AD125" s="132">
        <f t="shared" si="73"/>
        <v>0</v>
      </c>
      <c r="AE125" s="132">
        <f t="shared" si="45"/>
        <v>0</v>
      </c>
      <c r="AF125" s="132">
        <f t="shared" si="71"/>
        <v>0</v>
      </c>
      <c r="AG125" s="133">
        <f t="shared" si="46"/>
        <v>0</v>
      </c>
      <c r="AH125" s="124">
        <f t="shared" si="72"/>
        <v>0</v>
      </c>
      <c r="AI125" s="125">
        <f t="shared" si="47"/>
        <v>0</v>
      </c>
      <c r="AJ125" s="125">
        <v>0</v>
      </c>
      <c r="AK125" s="126">
        <f t="shared" si="48"/>
        <v>0</v>
      </c>
      <c r="AL125" s="22">
        <f t="shared" si="49"/>
        <v>874511.97453162423</v>
      </c>
      <c r="AM125" s="22">
        <f t="shared" si="49"/>
        <v>3438.7913209497974</v>
      </c>
      <c r="AN125" s="22">
        <f t="shared" si="49"/>
        <v>2121.9400831721832</v>
      </c>
      <c r="AO125" s="23">
        <f t="shared" si="49"/>
        <v>5560.7314041219806</v>
      </c>
    </row>
    <row r="126" spans="1:41" x14ac:dyDescent="0.25">
      <c r="A126" s="7">
        <v>105</v>
      </c>
      <c r="B126" s="56">
        <f t="shared" si="50"/>
        <v>277317.96522375318</v>
      </c>
      <c r="C126" s="57">
        <f t="shared" si="51"/>
        <v>961.63001258092777</v>
      </c>
      <c r="D126" s="57">
        <f t="shared" si="52"/>
        <v>254.20813478844042</v>
      </c>
      <c r="E126" s="58">
        <f t="shared" si="38"/>
        <v>1215.8381473693682</v>
      </c>
      <c r="F126" s="56">
        <f t="shared" si="53"/>
        <v>306053.74075390375</v>
      </c>
      <c r="G126" s="57">
        <f t="shared" si="54"/>
        <v>758.98853192159993</v>
      </c>
      <c r="H126" s="57">
        <f t="shared" si="55"/>
        <v>1020.179135846346</v>
      </c>
      <c r="I126" s="58">
        <f t="shared" si="39"/>
        <v>1779.1676677679459</v>
      </c>
      <c r="J126" s="56">
        <f t="shared" si="56"/>
        <v>0</v>
      </c>
      <c r="K126" s="57">
        <f t="shared" si="57"/>
        <v>0</v>
      </c>
      <c r="L126" s="57">
        <f t="shared" si="58"/>
        <v>0</v>
      </c>
      <c r="M126" s="58">
        <f t="shared" si="40"/>
        <v>0</v>
      </c>
      <c r="N126" s="56">
        <f t="shared" si="59"/>
        <v>0</v>
      </c>
      <c r="O126" s="57">
        <f t="shared" si="60"/>
        <v>0</v>
      </c>
      <c r="P126" s="57">
        <f t="shared" si="61"/>
        <v>0</v>
      </c>
      <c r="Q126" s="58">
        <f t="shared" si="41"/>
        <v>0</v>
      </c>
      <c r="R126" s="84">
        <f t="shared" si="62"/>
        <v>288180.97969507251</v>
      </c>
      <c r="S126" s="85">
        <f t="shared" si="63"/>
        <v>1729.4739408556793</v>
      </c>
      <c r="T126" s="86">
        <f t="shared" si="42"/>
        <v>840.52785744396158</v>
      </c>
      <c r="U126" s="87">
        <f t="shared" si="64"/>
        <v>2570.001798299641</v>
      </c>
      <c r="V126" s="84">
        <f t="shared" si="65"/>
        <v>0</v>
      </c>
      <c r="W126" s="85">
        <f t="shared" si="66"/>
        <v>0</v>
      </c>
      <c r="X126" s="86">
        <f t="shared" si="43"/>
        <v>0</v>
      </c>
      <c r="Y126" s="87">
        <f t="shared" si="67"/>
        <v>0</v>
      </c>
      <c r="Z126" s="101">
        <f t="shared" si="68"/>
        <v>0</v>
      </c>
      <c r="AA126" s="85">
        <f t="shared" si="69"/>
        <v>0</v>
      </c>
      <c r="AB126" s="86">
        <f t="shared" si="44"/>
        <v>0</v>
      </c>
      <c r="AC126" s="87">
        <f t="shared" si="70"/>
        <v>0</v>
      </c>
      <c r="AD126" s="132">
        <f t="shared" si="73"/>
        <v>0</v>
      </c>
      <c r="AE126" s="132">
        <f t="shared" si="45"/>
        <v>0</v>
      </c>
      <c r="AF126" s="132">
        <f t="shared" si="71"/>
        <v>0</v>
      </c>
      <c r="AG126" s="133">
        <f t="shared" si="46"/>
        <v>0</v>
      </c>
      <c r="AH126" s="124">
        <f t="shared" si="72"/>
        <v>0</v>
      </c>
      <c r="AI126" s="125">
        <f t="shared" si="47"/>
        <v>0</v>
      </c>
      <c r="AJ126" s="125">
        <v>0</v>
      </c>
      <c r="AK126" s="126">
        <f t="shared" si="48"/>
        <v>0</v>
      </c>
      <c r="AL126" s="22">
        <f t="shared" si="49"/>
        <v>871552.68567272939</v>
      </c>
      <c r="AM126" s="22">
        <f t="shared" si="49"/>
        <v>3450.0924853582069</v>
      </c>
      <c r="AN126" s="22">
        <f t="shared" si="49"/>
        <v>2114.9151280787478</v>
      </c>
      <c r="AO126" s="23">
        <f t="shared" si="49"/>
        <v>5565.0076134369556</v>
      </c>
    </row>
    <row r="127" spans="1:41" x14ac:dyDescent="0.25">
      <c r="A127" s="7">
        <v>106</v>
      </c>
      <c r="B127" s="56">
        <f t="shared" si="50"/>
        <v>276356.33521117223</v>
      </c>
      <c r="C127" s="57">
        <f t="shared" si="51"/>
        <v>962.51150675912709</v>
      </c>
      <c r="D127" s="57">
        <f t="shared" si="52"/>
        <v>253.32664061024121</v>
      </c>
      <c r="E127" s="58">
        <f t="shared" si="38"/>
        <v>1215.8381473693682</v>
      </c>
      <c r="F127" s="56">
        <f t="shared" si="53"/>
        <v>305294.75222198217</v>
      </c>
      <c r="G127" s="57">
        <f t="shared" si="54"/>
        <v>761.51849369467197</v>
      </c>
      <c r="H127" s="57">
        <f t="shared" si="55"/>
        <v>1017.6491740732739</v>
      </c>
      <c r="I127" s="58">
        <f t="shared" si="39"/>
        <v>1779.1676677679459</v>
      </c>
      <c r="J127" s="56">
        <f t="shared" si="56"/>
        <v>0</v>
      </c>
      <c r="K127" s="57">
        <f t="shared" si="57"/>
        <v>0</v>
      </c>
      <c r="L127" s="57">
        <f t="shared" si="58"/>
        <v>0</v>
      </c>
      <c r="M127" s="58">
        <f t="shared" si="40"/>
        <v>0</v>
      </c>
      <c r="N127" s="56">
        <f t="shared" si="59"/>
        <v>0</v>
      </c>
      <c r="O127" s="57">
        <f t="shared" si="60"/>
        <v>0</v>
      </c>
      <c r="P127" s="57">
        <f t="shared" si="61"/>
        <v>0</v>
      </c>
      <c r="Q127" s="58">
        <f t="shared" si="41"/>
        <v>0</v>
      </c>
      <c r="R127" s="84">
        <f t="shared" si="62"/>
        <v>286928.92493047385</v>
      </c>
      <c r="S127" s="85">
        <f t="shared" si="63"/>
        <v>1737.4091035829251</v>
      </c>
      <c r="T127" s="86">
        <f t="shared" si="42"/>
        <v>836.87603104721541</v>
      </c>
      <c r="U127" s="87">
        <f t="shared" si="64"/>
        <v>2574.2851346301404</v>
      </c>
      <c r="V127" s="84">
        <f t="shared" si="65"/>
        <v>0</v>
      </c>
      <c r="W127" s="85">
        <f t="shared" si="66"/>
        <v>0</v>
      </c>
      <c r="X127" s="86">
        <f t="shared" si="43"/>
        <v>0</v>
      </c>
      <c r="Y127" s="87">
        <f t="shared" si="67"/>
        <v>0</v>
      </c>
      <c r="Z127" s="101">
        <f t="shared" si="68"/>
        <v>0</v>
      </c>
      <c r="AA127" s="85">
        <f t="shared" si="69"/>
        <v>0</v>
      </c>
      <c r="AB127" s="86">
        <f t="shared" si="44"/>
        <v>0</v>
      </c>
      <c r="AC127" s="87">
        <f t="shared" si="70"/>
        <v>0</v>
      </c>
      <c r="AD127" s="132">
        <f t="shared" si="73"/>
        <v>0</v>
      </c>
      <c r="AE127" s="132">
        <f t="shared" si="45"/>
        <v>0</v>
      </c>
      <c r="AF127" s="132">
        <f t="shared" si="71"/>
        <v>0</v>
      </c>
      <c r="AG127" s="133">
        <f t="shared" si="46"/>
        <v>0</v>
      </c>
      <c r="AH127" s="124">
        <f t="shared" si="72"/>
        <v>0</v>
      </c>
      <c r="AI127" s="125">
        <f t="shared" si="47"/>
        <v>0</v>
      </c>
      <c r="AJ127" s="125">
        <v>0</v>
      </c>
      <c r="AK127" s="126">
        <f t="shared" si="48"/>
        <v>0</v>
      </c>
      <c r="AL127" s="22">
        <f t="shared" si="49"/>
        <v>868580.01236362825</v>
      </c>
      <c r="AM127" s="22">
        <f t="shared" si="49"/>
        <v>3461.4391040367241</v>
      </c>
      <c r="AN127" s="22">
        <f t="shared" si="49"/>
        <v>2107.8518457307305</v>
      </c>
      <c r="AO127" s="23">
        <f t="shared" si="49"/>
        <v>5569.2909497674545</v>
      </c>
    </row>
    <row r="128" spans="1:41" x14ac:dyDescent="0.25">
      <c r="A128" s="7">
        <v>107</v>
      </c>
      <c r="B128" s="56">
        <f t="shared" si="50"/>
        <v>275393.82370441308</v>
      </c>
      <c r="C128" s="57">
        <f t="shared" si="51"/>
        <v>963.39380897365629</v>
      </c>
      <c r="D128" s="57">
        <f t="shared" si="52"/>
        <v>252.44433839571198</v>
      </c>
      <c r="E128" s="58">
        <f t="shared" si="38"/>
        <v>1215.8381473693682</v>
      </c>
      <c r="F128" s="56">
        <f t="shared" si="53"/>
        <v>304533.23372828751</v>
      </c>
      <c r="G128" s="57">
        <f t="shared" si="54"/>
        <v>764.05688867365416</v>
      </c>
      <c r="H128" s="57">
        <f t="shared" si="55"/>
        <v>1015.1107790942917</v>
      </c>
      <c r="I128" s="58">
        <f t="shared" si="39"/>
        <v>1779.1676677679459</v>
      </c>
      <c r="J128" s="56">
        <f t="shared" si="56"/>
        <v>0</v>
      </c>
      <c r="K128" s="57">
        <f t="shared" si="57"/>
        <v>0</v>
      </c>
      <c r="L128" s="57">
        <f t="shared" si="58"/>
        <v>0</v>
      </c>
      <c r="M128" s="58">
        <f t="shared" si="40"/>
        <v>0</v>
      </c>
      <c r="N128" s="56">
        <f t="shared" si="59"/>
        <v>0</v>
      </c>
      <c r="O128" s="57">
        <f t="shared" si="60"/>
        <v>0</v>
      </c>
      <c r="P128" s="57">
        <f t="shared" si="61"/>
        <v>0</v>
      </c>
      <c r="Q128" s="58">
        <f t="shared" si="41"/>
        <v>0</v>
      </c>
      <c r="R128" s="84">
        <f t="shared" si="62"/>
        <v>285666.8350199358</v>
      </c>
      <c r="S128" s="85">
        <f t="shared" si="63"/>
        <v>1745.3806743797113</v>
      </c>
      <c r="T128" s="86">
        <f t="shared" si="42"/>
        <v>833.19493547481272</v>
      </c>
      <c r="U128" s="87">
        <f t="shared" si="64"/>
        <v>2578.5756098545239</v>
      </c>
      <c r="V128" s="84">
        <f t="shared" si="65"/>
        <v>0</v>
      </c>
      <c r="W128" s="85">
        <f t="shared" si="66"/>
        <v>0</v>
      </c>
      <c r="X128" s="86">
        <f t="shared" si="43"/>
        <v>0</v>
      </c>
      <c r="Y128" s="87">
        <f t="shared" si="67"/>
        <v>0</v>
      </c>
      <c r="Z128" s="101">
        <f t="shared" si="68"/>
        <v>0</v>
      </c>
      <c r="AA128" s="85">
        <f t="shared" si="69"/>
        <v>0</v>
      </c>
      <c r="AB128" s="86">
        <f t="shared" si="44"/>
        <v>0</v>
      </c>
      <c r="AC128" s="87">
        <f t="shared" si="70"/>
        <v>0</v>
      </c>
      <c r="AD128" s="132">
        <f t="shared" si="73"/>
        <v>0</v>
      </c>
      <c r="AE128" s="132">
        <f t="shared" si="45"/>
        <v>0</v>
      </c>
      <c r="AF128" s="132">
        <f t="shared" si="71"/>
        <v>0</v>
      </c>
      <c r="AG128" s="133">
        <f t="shared" si="46"/>
        <v>0</v>
      </c>
      <c r="AH128" s="124">
        <f t="shared" si="72"/>
        <v>0</v>
      </c>
      <c r="AI128" s="125">
        <f t="shared" si="47"/>
        <v>0</v>
      </c>
      <c r="AJ128" s="125">
        <v>0</v>
      </c>
      <c r="AK128" s="126">
        <f t="shared" si="48"/>
        <v>0</v>
      </c>
      <c r="AL128" s="22">
        <f t="shared" si="49"/>
        <v>865593.8924526365</v>
      </c>
      <c r="AM128" s="22">
        <f t="shared" si="49"/>
        <v>3472.8313720270216</v>
      </c>
      <c r="AN128" s="22">
        <f t="shared" si="49"/>
        <v>2100.7500529648164</v>
      </c>
      <c r="AO128" s="23">
        <f t="shared" si="49"/>
        <v>5573.5814249918385</v>
      </c>
    </row>
    <row r="129" spans="1:41" x14ac:dyDescent="0.25">
      <c r="A129" s="7">
        <v>108</v>
      </c>
      <c r="B129" s="56">
        <f t="shared" si="50"/>
        <v>274430.42989543942</v>
      </c>
      <c r="C129" s="57">
        <f t="shared" si="51"/>
        <v>964.27691996521548</v>
      </c>
      <c r="D129" s="57">
        <f t="shared" si="52"/>
        <v>251.56122740415279</v>
      </c>
      <c r="E129" s="58">
        <f t="shared" si="38"/>
        <v>1215.8381473693682</v>
      </c>
      <c r="F129" s="56">
        <f t="shared" si="53"/>
        <v>303769.17683961388</v>
      </c>
      <c r="G129" s="57">
        <f t="shared" si="54"/>
        <v>766.60374496923293</v>
      </c>
      <c r="H129" s="57">
        <f t="shared" si="55"/>
        <v>1012.563922798713</v>
      </c>
      <c r="I129" s="58">
        <f t="shared" si="39"/>
        <v>1779.1676677679459</v>
      </c>
      <c r="J129" s="56">
        <f t="shared" si="56"/>
        <v>0</v>
      </c>
      <c r="K129" s="57">
        <f t="shared" si="57"/>
        <v>0</v>
      </c>
      <c r="L129" s="57">
        <f t="shared" si="58"/>
        <v>0</v>
      </c>
      <c r="M129" s="58">
        <f t="shared" si="40"/>
        <v>0</v>
      </c>
      <c r="N129" s="56">
        <f t="shared" si="59"/>
        <v>0</v>
      </c>
      <c r="O129" s="57">
        <f t="shared" si="60"/>
        <v>0</v>
      </c>
      <c r="P129" s="57">
        <f t="shared" si="61"/>
        <v>0</v>
      </c>
      <c r="Q129" s="58">
        <f t="shared" si="41"/>
        <v>0</v>
      </c>
      <c r="R129" s="84">
        <f t="shared" si="62"/>
        <v>284394.65676946536</v>
      </c>
      <c r="S129" s="85">
        <f t="shared" si="63"/>
        <v>1753.3888202933408</v>
      </c>
      <c r="T129" s="86">
        <f t="shared" si="42"/>
        <v>829.48441557760736</v>
      </c>
      <c r="U129" s="87">
        <f t="shared" si="64"/>
        <v>2582.8732358709481</v>
      </c>
      <c r="V129" s="84">
        <f t="shared" si="65"/>
        <v>0</v>
      </c>
      <c r="W129" s="85">
        <f t="shared" si="66"/>
        <v>0</v>
      </c>
      <c r="X129" s="86">
        <f t="shared" si="43"/>
        <v>0</v>
      </c>
      <c r="Y129" s="87">
        <f t="shared" si="67"/>
        <v>0</v>
      </c>
      <c r="Z129" s="101">
        <f t="shared" si="68"/>
        <v>0</v>
      </c>
      <c r="AA129" s="85">
        <f t="shared" si="69"/>
        <v>0</v>
      </c>
      <c r="AB129" s="86">
        <f t="shared" si="44"/>
        <v>0</v>
      </c>
      <c r="AC129" s="87">
        <f t="shared" si="70"/>
        <v>0</v>
      </c>
      <c r="AD129" s="132">
        <f t="shared" si="73"/>
        <v>0</v>
      </c>
      <c r="AE129" s="132">
        <f t="shared" si="45"/>
        <v>0</v>
      </c>
      <c r="AF129" s="132">
        <f t="shared" si="71"/>
        <v>0</v>
      </c>
      <c r="AG129" s="133">
        <f t="shared" si="46"/>
        <v>0</v>
      </c>
      <c r="AH129" s="124">
        <f t="shared" si="72"/>
        <v>0</v>
      </c>
      <c r="AI129" s="125">
        <f t="shared" si="47"/>
        <v>0</v>
      </c>
      <c r="AJ129" s="125">
        <v>0</v>
      </c>
      <c r="AK129" s="126">
        <f t="shared" si="48"/>
        <v>0</v>
      </c>
      <c r="AL129" s="22">
        <f t="shared" si="49"/>
        <v>862594.26350451866</v>
      </c>
      <c r="AM129" s="22">
        <f t="shared" si="49"/>
        <v>3484.2694852277891</v>
      </c>
      <c r="AN129" s="22">
        <f t="shared" si="49"/>
        <v>2093.6095657804731</v>
      </c>
      <c r="AO129" s="23">
        <f t="shared" si="49"/>
        <v>5577.8790510082617</v>
      </c>
    </row>
    <row r="130" spans="1:41" x14ac:dyDescent="0.25">
      <c r="A130" s="7">
        <v>109</v>
      </c>
      <c r="B130" s="56">
        <f t="shared" si="50"/>
        <v>273466.15297547419</v>
      </c>
      <c r="C130" s="57">
        <f t="shared" si="51"/>
        <v>965.16084047518359</v>
      </c>
      <c r="D130" s="57">
        <f t="shared" si="52"/>
        <v>250.67730689418468</v>
      </c>
      <c r="E130" s="58">
        <f t="shared" si="38"/>
        <v>1215.8381473693682</v>
      </c>
      <c r="F130" s="56">
        <f t="shared" si="53"/>
        <v>303002.57309464464</v>
      </c>
      <c r="G130" s="57">
        <f t="shared" si="54"/>
        <v>769.15909078579705</v>
      </c>
      <c r="H130" s="57">
        <f t="shared" si="55"/>
        <v>1010.0085769821488</v>
      </c>
      <c r="I130" s="58">
        <f t="shared" si="39"/>
        <v>1779.1676677679459</v>
      </c>
      <c r="J130" s="56">
        <f t="shared" si="56"/>
        <v>0</v>
      </c>
      <c r="K130" s="57">
        <f t="shared" si="57"/>
        <v>0</v>
      </c>
      <c r="L130" s="57">
        <f t="shared" si="58"/>
        <v>0</v>
      </c>
      <c r="M130" s="58">
        <f t="shared" si="40"/>
        <v>0</v>
      </c>
      <c r="N130" s="56">
        <f t="shared" si="59"/>
        <v>0</v>
      </c>
      <c r="O130" s="57">
        <f t="shared" si="60"/>
        <v>0</v>
      </c>
      <c r="P130" s="57">
        <f t="shared" si="61"/>
        <v>0</v>
      </c>
      <c r="Q130" s="58">
        <f t="shared" si="41"/>
        <v>0</v>
      </c>
      <c r="R130" s="84">
        <f t="shared" si="62"/>
        <v>283112.33672908728</v>
      </c>
      <c r="S130" s="85">
        <f t="shared" si="63"/>
        <v>1761.4337091375617</v>
      </c>
      <c r="T130" s="86">
        <f t="shared" si="42"/>
        <v>825.74431545983794</v>
      </c>
      <c r="U130" s="87">
        <f t="shared" si="64"/>
        <v>2587.1780245973996</v>
      </c>
      <c r="V130" s="84">
        <f t="shared" si="65"/>
        <v>0</v>
      </c>
      <c r="W130" s="85">
        <f t="shared" si="66"/>
        <v>0</v>
      </c>
      <c r="X130" s="86">
        <f t="shared" si="43"/>
        <v>0</v>
      </c>
      <c r="Y130" s="87">
        <f t="shared" si="67"/>
        <v>0</v>
      </c>
      <c r="Z130" s="101">
        <f t="shared" si="68"/>
        <v>0</v>
      </c>
      <c r="AA130" s="85">
        <f t="shared" si="69"/>
        <v>0</v>
      </c>
      <c r="AB130" s="86">
        <f t="shared" si="44"/>
        <v>0</v>
      </c>
      <c r="AC130" s="87">
        <f t="shared" si="70"/>
        <v>0</v>
      </c>
      <c r="AD130" s="132">
        <f t="shared" si="73"/>
        <v>0</v>
      </c>
      <c r="AE130" s="132">
        <f t="shared" si="45"/>
        <v>0</v>
      </c>
      <c r="AF130" s="132">
        <f t="shared" si="71"/>
        <v>0</v>
      </c>
      <c r="AG130" s="133">
        <f t="shared" si="46"/>
        <v>0</v>
      </c>
      <c r="AH130" s="124">
        <f t="shared" si="72"/>
        <v>0</v>
      </c>
      <c r="AI130" s="125">
        <f t="shared" si="47"/>
        <v>0</v>
      </c>
      <c r="AJ130" s="125">
        <v>0</v>
      </c>
      <c r="AK130" s="126">
        <f t="shared" si="48"/>
        <v>0</v>
      </c>
      <c r="AL130" s="22">
        <f t="shared" si="49"/>
        <v>859581.06279920612</v>
      </c>
      <c r="AM130" s="22">
        <f t="shared" si="49"/>
        <v>3495.7536403985423</v>
      </c>
      <c r="AN130" s="22">
        <f t="shared" si="49"/>
        <v>2086.4301993361714</v>
      </c>
      <c r="AO130" s="23">
        <f t="shared" si="49"/>
        <v>5582.1838397347137</v>
      </c>
    </row>
    <row r="131" spans="1:41" x14ac:dyDescent="0.25">
      <c r="A131" s="7">
        <v>110</v>
      </c>
      <c r="B131" s="56">
        <f t="shared" si="50"/>
        <v>272500.99213499902</v>
      </c>
      <c r="C131" s="57">
        <f t="shared" si="51"/>
        <v>966.04557124561916</v>
      </c>
      <c r="D131" s="57">
        <f t="shared" si="52"/>
        <v>249.79257612374909</v>
      </c>
      <c r="E131" s="58">
        <f t="shared" si="38"/>
        <v>1215.8381473693682</v>
      </c>
      <c r="F131" s="56">
        <f t="shared" si="53"/>
        <v>302233.41400385887</v>
      </c>
      <c r="G131" s="57">
        <f t="shared" si="54"/>
        <v>771.72295442174959</v>
      </c>
      <c r="H131" s="57">
        <f t="shared" si="55"/>
        <v>1007.4447133461963</v>
      </c>
      <c r="I131" s="58">
        <f t="shared" si="39"/>
        <v>1779.1676677679459</v>
      </c>
      <c r="J131" s="56">
        <f t="shared" si="56"/>
        <v>0</v>
      </c>
      <c r="K131" s="57">
        <f t="shared" si="57"/>
        <v>0</v>
      </c>
      <c r="L131" s="57">
        <f t="shared" si="58"/>
        <v>0</v>
      </c>
      <c r="M131" s="58">
        <f t="shared" si="40"/>
        <v>0</v>
      </c>
      <c r="N131" s="56">
        <f t="shared" si="59"/>
        <v>0</v>
      </c>
      <c r="O131" s="57">
        <f t="shared" si="60"/>
        <v>0</v>
      </c>
      <c r="P131" s="57">
        <f t="shared" si="61"/>
        <v>0</v>
      </c>
      <c r="Q131" s="58">
        <f t="shared" si="41"/>
        <v>0</v>
      </c>
      <c r="R131" s="84">
        <f t="shared" si="62"/>
        <v>281819.82119164965</v>
      </c>
      <c r="S131" s="85">
        <f t="shared" si="63"/>
        <v>1769.5155094960837</v>
      </c>
      <c r="T131" s="86">
        <f t="shared" si="42"/>
        <v>821.9744784756449</v>
      </c>
      <c r="U131" s="87">
        <f t="shared" si="64"/>
        <v>2591.4899879717286</v>
      </c>
      <c r="V131" s="84">
        <f t="shared" si="65"/>
        <v>0</v>
      </c>
      <c r="W131" s="85">
        <f t="shared" si="66"/>
        <v>0</v>
      </c>
      <c r="X131" s="86">
        <f t="shared" si="43"/>
        <v>0</v>
      </c>
      <c r="Y131" s="87">
        <f t="shared" si="67"/>
        <v>0</v>
      </c>
      <c r="Z131" s="101">
        <f t="shared" si="68"/>
        <v>0</v>
      </c>
      <c r="AA131" s="85">
        <f t="shared" si="69"/>
        <v>0</v>
      </c>
      <c r="AB131" s="86">
        <f t="shared" si="44"/>
        <v>0</v>
      </c>
      <c r="AC131" s="87">
        <f t="shared" si="70"/>
        <v>0</v>
      </c>
      <c r="AD131" s="132">
        <f t="shared" si="73"/>
        <v>0</v>
      </c>
      <c r="AE131" s="132">
        <f t="shared" si="45"/>
        <v>0</v>
      </c>
      <c r="AF131" s="132">
        <f t="shared" si="71"/>
        <v>0</v>
      </c>
      <c r="AG131" s="133">
        <f t="shared" si="46"/>
        <v>0</v>
      </c>
      <c r="AH131" s="124">
        <f t="shared" si="72"/>
        <v>0</v>
      </c>
      <c r="AI131" s="125">
        <f t="shared" si="47"/>
        <v>0</v>
      </c>
      <c r="AJ131" s="125">
        <v>0</v>
      </c>
      <c r="AK131" s="126">
        <f t="shared" si="48"/>
        <v>0</v>
      </c>
      <c r="AL131" s="22">
        <f t="shared" si="49"/>
        <v>856554.22733050748</v>
      </c>
      <c r="AM131" s="22">
        <f t="shared" si="49"/>
        <v>3507.2840351634522</v>
      </c>
      <c r="AN131" s="22">
        <f t="shared" si="49"/>
        <v>2079.2117679455905</v>
      </c>
      <c r="AO131" s="23">
        <f t="shared" si="49"/>
        <v>5586.4958031090428</v>
      </c>
    </row>
    <row r="132" spans="1:41" x14ac:dyDescent="0.25">
      <c r="A132" s="7">
        <v>111</v>
      </c>
      <c r="B132" s="56">
        <f t="shared" si="50"/>
        <v>271534.94656375342</v>
      </c>
      <c r="C132" s="57">
        <f t="shared" si="51"/>
        <v>966.93111301926092</v>
      </c>
      <c r="D132" s="57">
        <f t="shared" si="52"/>
        <v>248.9070343501073</v>
      </c>
      <c r="E132" s="58">
        <f t="shared" si="38"/>
        <v>1215.8381473693682</v>
      </c>
      <c r="F132" s="56">
        <f t="shared" si="53"/>
        <v>301461.6910494371</v>
      </c>
      <c r="G132" s="57">
        <f t="shared" si="54"/>
        <v>774.29536426982213</v>
      </c>
      <c r="H132" s="57">
        <f t="shared" si="55"/>
        <v>1004.8723034981238</v>
      </c>
      <c r="I132" s="58">
        <f t="shared" si="39"/>
        <v>1779.1676677679459</v>
      </c>
      <c r="J132" s="56">
        <f t="shared" si="56"/>
        <v>0</v>
      </c>
      <c r="K132" s="57">
        <f t="shared" si="57"/>
        <v>0</v>
      </c>
      <c r="L132" s="57">
        <f t="shared" si="58"/>
        <v>0</v>
      </c>
      <c r="M132" s="58">
        <f t="shared" si="40"/>
        <v>0</v>
      </c>
      <c r="N132" s="56">
        <f t="shared" si="59"/>
        <v>0</v>
      </c>
      <c r="O132" s="57">
        <f t="shared" si="60"/>
        <v>0</v>
      </c>
      <c r="P132" s="57">
        <f t="shared" si="61"/>
        <v>0</v>
      </c>
      <c r="Q132" s="58">
        <f t="shared" si="41"/>
        <v>0</v>
      </c>
      <c r="R132" s="84">
        <f t="shared" si="62"/>
        <v>280517.05619162385</v>
      </c>
      <c r="S132" s="85">
        <f t="shared" si="63"/>
        <v>1777.6343907261121</v>
      </c>
      <c r="T132" s="86">
        <f t="shared" si="42"/>
        <v>818.1747472255696</v>
      </c>
      <c r="U132" s="87">
        <f t="shared" si="64"/>
        <v>2595.8091379516818</v>
      </c>
      <c r="V132" s="84">
        <f t="shared" si="65"/>
        <v>0</v>
      </c>
      <c r="W132" s="85">
        <f t="shared" si="66"/>
        <v>0</v>
      </c>
      <c r="X132" s="86">
        <f t="shared" si="43"/>
        <v>0</v>
      </c>
      <c r="Y132" s="87">
        <f t="shared" si="67"/>
        <v>0</v>
      </c>
      <c r="Z132" s="101">
        <f t="shared" si="68"/>
        <v>0</v>
      </c>
      <c r="AA132" s="85">
        <f t="shared" si="69"/>
        <v>0</v>
      </c>
      <c r="AB132" s="86">
        <f t="shared" si="44"/>
        <v>0</v>
      </c>
      <c r="AC132" s="87">
        <f t="shared" si="70"/>
        <v>0</v>
      </c>
      <c r="AD132" s="132">
        <f t="shared" si="73"/>
        <v>0</v>
      </c>
      <c r="AE132" s="132">
        <f t="shared" si="45"/>
        <v>0</v>
      </c>
      <c r="AF132" s="132">
        <f t="shared" si="71"/>
        <v>0</v>
      </c>
      <c r="AG132" s="133">
        <f t="shared" si="46"/>
        <v>0</v>
      </c>
      <c r="AH132" s="124">
        <f t="shared" si="72"/>
        <v>0</v>
      </c>
      <c r="AI132" s="125">
        <f t="shared" si="47"/>
        <v>0</v>
      </c>
      <c r="AJ132" s="125">
        <v>0</v>
      </c>
      <c r="AK132" s="126">
        <f t="shared" si="48"/>
        <v>0</v>
      </c>
      <c r="AL132" s="22">
        <f t="shared" si="49"/>
        <v>853513.69380481448</v>
      </c>
      <c r="AM132" s="22">
        <f t="shared" si="49"/>
        <v>3518.8608680151951</v>
      </c>
      <c r="AN132" s="22">
        <f t="shared" si="49"/>
        <v>2071.9540850738008</v>
      </c>
      <c r="AO132" s="23">
        <f t="shared" si="49"/>
        <v>5590.8149530889959</v>
      </c>
    </row>
    <row r="133" spans="1:41" x14ac:dyDescent="0.25">
      <c r="A133" s="7">
        <v>112</v>
      </c>
      <c r="B133" s="56">
        <f t="shared" si="50"/>
        <v>270568.01545073418</v>
      </c>
      <c r="C133" s="57">
        <f t="shared" si="51"/>
        <v>967.8174665395286</v>
      </c>
      <c r="D133" s="57">
        <f t="shared" si="52"/>
        <v>248.02068082983965</v>
      </c>
      <c r="E133" s="58">
        <f t="shared" si="38"/>
        <v>1215.8381473693682</v>
      </c>
      <c r="F133" s="56">
        <f t="shared" si="53"/>
        <v>300687.39568516728</v>
      </c>
      <c r="G133" s="57">
        <f t="shared" si="54"/>
        <v>776.87634881738825</v>
      </c>
      <c r="H133" s="57">
        <f t="shared" si="55"/>
        <v>1002.2913189505576</v>
      </c>
      <c r="I133" s="58">
        <f t="shared" si="39"/>
        <v>1779.1676677679459</v>
      </c>
      <c r="J133" s="56">
        <f t="shared" si="56"/>
        <v>0</v>
      </c>
      <c r="K133" s="57">
        <f t="shared" si="57"/>
        <v>0</v>
      </c>
      <c r="L133" s="57">
        <f t="shared" si="58"/>
        <v>0</v>
      </c>
      <c r="M133" s="58">
        <f t="shared" si="40"/>
        <v>0</v>
      </c>
      <c r="N133" s="56">
        <f t="shared" si="59"/>
        <v>0</v>
      </c>
      <c r="O133" s="57">
        <f t="shared" si="60"/>
        <v>0</v>
      </c>
      <c r="P133" s="57">
        <f t="shared" si="61"/>
        <v>0</v>
      </c>
      <c r="Q133" s="58">
        <f t="shared" si="41"/>
        <v>0</v>
      </c>
      <c r="R133" s="84">
        <f t="shared" si="62"/>
        <v>279203.98750389926</v>
      </c>
      <c r="S133" s="85">
        <f t="shared" si="63"/>
        <v>1785.790522961895</v>
      </c>
      <c r="T133" s="86">
        <f t="shared" si="42"/>
        <v>814.34496355303952</v>
      </c>
      <c r="U133" s="87">
        <f t="shared" si="64"/>
        <v>2600.1354865149347</v>
      </c>
      <c r="V133" s="84">
        <f t="shared" si="65"/>
        <v>0</v>
      </c>
      <c r="W133" s="85">
        <f t="shared" si="66"/>
        <v>0</v>
      </c>
      <c r="X133" s="86">
        <f t="shared" si="43"/>
        <v>0</v>
      </c>
      <c r="Y133" s="87">
        <f t="shared" si="67"/>
        <v>0</v>
      </c>
      <c r="Z133" s="101">
        <f t="shared" si="68"/>
        <v>0</v>
      </c>
      <c r="AA133" s="85">
        <f t="shared" si="69"/>
        <v>0</v>
      </c>
      <c r="AB133" s="86">
        <f t="shared" si="44"/>
        <v>0</v>
      </c>
      <c r="AC133" s="87">
        <f t="shared" si="70"/>
        <v>0</v>
      </c>
      <c r="AD133" s="132">
        <f t="shared" si="73"/>
        <v>0</v>
      </c>
      <c r="AE133" s="132">
        <f t="shared" si="45"/>
        <v>0</v>
      </c>
      <c r="AF133" s="132">
        <f t="shared" si="71"/>
        <v>0</v>
      </c>
      <c r="AG133" s="133">
        <f t="shared" si="46"/>
        <v>0</v>
      </c>
      <c r="AH133" s="124">
        <f t="shared" si="72"/>
        <v>0</v>
      </c>
      <c r="AI133" s="125">
        <f t="shared" si="47"/>
        <v>0</v>
      </c>
      <c r="AJ133" s="125">
        <v>0</v>
      </c>
      <c r="AK133" s="126">
        <f t="shared" si="48"/>
        <v>0</v>
      </c>
      <c r="AL133" s="22">
        <f t="shared" si="49"/>
        <v>850459.39863980073</v>
      </c>
      <c r="AM133" s="22">
        <f t="shared" si="49"/>
        <v>3530.4843383188118</v>
      </c>
      <c r="AN133" s="22">
        <f t="shared" si="49"/>
        <v>2064.656963333437</v>
      </c>
      <c r="AO133" s="23">
        <f t="shared" si="49"/>
        <v>5595.1413016522492</v>
      </c>
    </row>
    <row r="134" spans="1:41" x14ac:dyDescent="0.25">
      <c r="A134" s="7">
        <v>113</v>
      </c>
      <c r="B134" s="56">
        <f t="shared" si="50"/>
        <v>269600.19798419467</v>
      </c>
      <c r="C134" s="57">
        <f t="shared" si="51"/>
        <v>968.70463255052312</v>
      </c>
      <c r="D134" s="57">
        <f t="shared" si="52"/>
        <v>247.1335148188451</v>
      </c>
      <c r="E134" s="58">
        <f t="shared" si="38"/>
        <v>1215.8381473693682</v>
      </c>
      <c r="F134" s="56">
        <f t="shared" si="53"/>
        <v>299910.51933634991</v>
      </c>
      <c r="G134" s="57">
        <f t="shared" si="54"/>
        <v>779.46593664677948</v>
      </c>
      <c r="H134" s="57">
        <f t="shared" si="55"/>
        <v>999.7017311211664</v>
      </c>
      <c r="I134" s="58">
        <f t="shared" si="39"/>
        <v>1779.1676677679459</v>
      </c>
      <c r="J134" s="56">
        <f t="shared" si="56"/>
        <v>0</v>
      </c>
      <c r="K134" s="57">
        <f t="shared" si="57"/>
        <v>0</v>
      </c>
      <c r="L134" s="57">
        <f t="shared" si="58"/>
        <v>0</v>
      </c>
      <c r="M134" s="58">
        <f t="shared" si="40"/>
        <v>0</v>
      </c>
      <c r="N134" s="56">
        <f t="shared" si="59"/>
        <v>0</v>
      </c>
      <c r="O134" s="57">
        <f t="shared" si="60"/>
        <v>0</v>
      </c>
      <c r="P134" s="57">
        <f t="shared" si="61"/>
        <v>0</v>
      </c>
      <c r="Q134" s="58">
        <f t="shared" si="41"/>
        <v>0</v>
      </c>
      <c r="R134" s="84">
        <f t="shared" si="62"/>
        <v>277880.56064257229</v>
      </c>
      <c r="S134" s="85">
        <f t="shared" si="63"/>
        <v>1793.9840771182903</v>
      </c>
      <c r="T134" s="86">
        <f t="shared" si="42"/>
        <v>810.48496854083589</v>
      </c>
      <c r="U134" s="87">
        <f t="shared" si="64"/>
        <v>2604.4690456591261</v>
      </c>
      <c r="V134" s="84">
        <f t="shared" si="65"/>
        <v>0</v>
      </c>
      <c r="W134" s="85">
        <f t="shared" si="66"/>
        <v>0</v>
      </c>
      <c r="X134" s="86">
        <f t="shared" si="43"/>
        <v>0</v>
      </c>
      <c r="Y134" s="87">
        <f t="shared" si="67"/>
        <v>0</v>
      </c>
      <c r="Z134" s="101">
        <f t="shared" si="68"/>
        <v>0</v>
      </c>
      <c r="AA134" s="85">
        <f t="shared" si="69"/>
        <v>0</v>
      </c>
      <c r="AB134" s="86">
        <f t="shared" si="44"/>
        <v>0</v>
      </c>
      <c r="AC134" s="87">
        <f t="shared" si="70"/>
        <v>0</v>
      </c>
      <c r="AD134" s="132">
        <f t="shared" si="73"/>
        <v>0</v>
      </c>
      <c r="AE134" s="132">
        <f t="shared" si="45"/>
        <v>0</v>
      </c>
      <c r="AF134" s="132">
        <f t="shared" si="71"/>
        <v>0</v>
      </c>
      <c r="AG134" s="133">
        <f t="shared" si="46"/>
        <v>0</v>
      </c>
      <c r="AH134" s="124">
        <f t="shared" si="72"/>
        <v>0</v>
      </c>
      <c r="AI134" s="125">
        <f t="shared" si="47"/>
        <v>0</v>
      </c>
      <c r="AJ134" s="125">
        <v>0</v>
      </c>
      <c r="AK134" s="126">
        <f t="shared" si="48"/>
        <v>0</v>
      </c>
      <c r="AL134" s="22">
        <f t="shared" si="49"/>
        <v>847391.277963117</v>
      </c>
      <c r="AM134" s="22">
        <f t="shared" si="49"/>
        <v>3542.1546463155928</v>
      </c>
      <c r="AN134" s="22">
        <f t="shared" si="49"/>
        <v>2057.3202144808474</v>
      </c>
      <c r="AO134" s="23">
        <f t="shared" si="49"/>
        <v>5599.4748607964402</v>
      </c>
    </row>
    <row r="135" spans="1:41" x14ac:dyDescent="0.25">
      <c r="A135" s="7">
        <v>114</v>
      </c>
      <c r="B135" s="56">
        <f t="shared" si="50"/>
        <v>268631.49335164414</v>
      </c>
      <c r="C135" s="57">
        <f t="shared" si="51"/>
        <v>969.59261179702776</v>
      </c>
      <c r="D135" s="57">
        <f t="shared" si="52"/>
        <v>246.24553557234046</v>
      </c>
      <c r="E135" s="58">
        <f t="shared" si="38"/>
        <v>1215.8381473693682</v>
      </c>
      <c r="F135" s="56">
        <f t="shared" si="53"/>
        <v>299131.05339970312</v>
      </c>
      <c r="G135" s="57">
        <f t="shared" si="54"/>
        <v>782.06415643560206</v>
      </c>
      <c r="H135" s="57">
        <f t="shared" si="55"/>
        <v>997.10351133234383</v>
      </c>
      <c r="I135" s="58">
        <f t="shared" si="39"/>
        <v>1779.1676677679459</v>
      </c>
      <c r="J135" s="56">
        <f t="shared" si="56"/>
        <v>0</v>
      </c>
      <c r="K135" s="57">
        <f t="shared" si="57"/>
        <v>0</v>
      </c>
      <c r="L135" s="57">
        <f t="shared" si="58"/>
        <v>0</v>
      </c>
      <c r="M135" s="58">
        <f t="shared" si="40"/>
        <v>0</v>
      </c>
      <c r="N135" s="56">
        <f t="shared" si="59"/>
        <v>0</v>
      </c>
      <c r="O135" s="57">
        <f t="shared" si="60"/>
        <v>0</v>
      </c>
      <c r="P135" s="57">
        <f t="shared" si="61"/>
        <v>0</v>
      </c>
      <c r="Q135" s="58">
        <f t="shared" si="41"/>
        <v>0</v>
      </c>
      <c r="R135" s="84">
        <f t="shared" si="62"/>
        <v>276546.7208597298</v>
      </c>
      <c r="S135" s="85">
        <f t="shared" si="63"/>
        <v>1802.2152248943457</v>
      </c>
      <c r="T135" s="86">
        <f t="shared" si="42"/>
        <v>806.59460250754535</v>
      </c>
      <c r="U135" s="87">
        <f t="shared" si="64"/>
        <v>2608.8098274018912</v>
      </c>
      <c r="V135" s="84">
        <f t="shared" si="65"/>
        <v>0</v>
      </c>
      <c r="W135" s="85">
        <f t="shared" si="66"/>
        <v>0</v>
      </c>
      <c r="X135" s="86">
        <f t="shared" si="43"/>
        <v>0</v>
      </c>
      <c r="Y135" s="87">
        <f t="shared" si="67"/>
        <v>0</v>
      </c>
      <c r="Z135" s="101">
        <f t="shared" si="68"/>
        <v>0</v>
      </c>
      <c r="AA135" s="85">
        <f t="shared" si="69"/>
        <v>0</v>
      </c>
      <c r="AB135" s="86">
        <f t="shared" si="44"/>
        <v>0</v>
      </c>
      <c r="AC135" s="87">
        <f t="shared" si="70"/>
        <v>0</v>
      </c>
      <c r="AD135" s="132">
        <f t="shared" si="73"/>
        <v>0</v>
      </c>
      <c r="AE135" s="132">
        <f t="shared" si="45"/>
        <v>0</v>
      </c>
      <c r="AF135" s="132">
        <f t="shared" si="71"/>
        <v>0</v>
      </c>
      <c r="AG135" s="133">
        <f t="shared" si="46"/>
        <v>0</v>
      </c>
      <c r="AH135" s="124">
        <f t="shared" si="72"/>
        <v>0</v>
      </c>
      <c r="AI135" s="125">
        <f t="shared" si="47"/>
        <v>0</v>
      </c>
      <c r="AJ135" s="125">
        <v>0</v>
      </c>
      <c r="AK135" s="126">
        <f t="shared" si="48"/>
        <v>0</v>
      </c>
      <c r="AL135" s="22">
        <f t="shared" si="49"/>
        <v>844309.26761107706</v>
      </c>
      <c r="AM135" s="22">
        <f t="shared" si="49"/>
        <v>3553.8719931269757</v>
      </c>
      <c r="AN135" s="22">
        <f t="shared" si="49"/>
        <v>2049.9436494122297</v>
      </c>
      <c r="AO135" s="23">
        <f t="shared" si="49"/>
        <v>5603.8156425392053</v>
      </c>
    </row>
    <row r="136" spans="1:41" x14ac:dyDescent="0.25">
      <c r="A136" s="7">
        <v>115</v>
      </c>
      <c r="B136" s="56">
        <f t="shared" si="50"/>
        <v>267661.9007398471</v>
      </c>
      <c r="C136" s="57">
        <f t="shared" si="51"/>
        <v>970.48140502450838</v>
      </c>
      <c r="D136" s="57">
        <f t="shared" si="52"/>
        <v>245.35674234485984</v>
      </c>
      <c r="E136" s="58">
        <f t="shared" si="38"/>
        <v>1215.8381473693682</v>
      </c>
      <c r="F136" s="56">
        <f t="shared" si="53"/>
        <v>298348.98924326751</v>
      </c>
      <c r="G136" s="57">
        <f t="shared" si="54"/>
        <v>784.67103695705407</v>
      </c>
      <c r="H136" s="57">
        <f t="shared" si="55"/>
        <v>994.49663081089182</v>
      </c>
      <c r="I136" s="58">
        <f t="shared" si="39"/>
        <v>1779.1676677679459</v>
      </c>
      <c r="J136" s="56">
        <f t="shared" si="56"/>
        <v>0</v>
      </c>
      <c r="K136" s="57">
        <f t="shared" si="57"/>
        <v>0</v>
      </c>
      <c r="L136" s="57">
        <f t="shared" si="58"/>
        <v>0</v>
      </c>
      <c r="M136" s="58">
        <f t="shared" si="40"/>
        <v>0</v>
      </c>
      <c r="N136" s="56">
        <f t="shared" si="59"/>
        <v>0</v>
      </c>
      <c r="O136" s="57">
        <f t="shared" si="60"/>
        <v>0</v>
      </c>
      <c r="P136" s="57">
        <f t="shared" si="61"/>
        <v>0</v>
      </c>
      <c r="Q136" s="58">
        <f t="shared" si="41"/>
        <v>0</v>
      </c>
      <c r="R136" s="84">
        <f t="shared" si="62"/>
        <v>275202.41314422688</v>
      </c>
      <c r="S136" s="85">
        <f t="shared" si="63"/>
        <v>1810.4841387768993</v>
      </c>
      <c r="T136" s="86">
        <f t="shared" si="42"/>
        <v>802.67370500399511</v>
      </c>
      <c r="U136" s="87">
        <f t="shared" si="64"/>
        <v>2613.1578437808944</v>
      </c>
      <c r="V136" s="84">
        <f t="shared" si="65"/>
        <v>0</v>
      </c>
      <c r="W136" s="85">
        <f t="shared" si="66"/>
        <v>0</v>
      </c>
      <c r="X136" s="86">
        <f t="shared" si="43"/>
        <v>0</v>
      </c>
      <c r="Y136" s="87">
        <f t="shared" si="67"/>
        <v>0</v>
      </c>
      <c r="Z136" s="101">
        <f t="shared" si="68"/>
        <v>0</v>
      </c>
      <c r="AA136" s="85">
        <f t="shared" si="69"/>
        <v>0</v>
      </c>
      <c r="AB136" s="86">
        <f t="shared" si="44"/>
        <v>0</v>
      </c>
      <c r="AC136" s="87">
        <f t="shared" si="70"/>
        <v>0</v>
      </c>
      <c r="AD136" s="132">
        <f t="shared" si="73"/>
        <v>0</v>
      </c>
      <c r="AE136" s="132">
        <f t="shared" si="45"/>
        <v>0</v>
      </c>
      <c r="AF136" s="132">
        <f t="shared" si="71"/>
        <v>0</v>
      </c>
      <c r="AG136" s="133">
        <f t="shared" si="46"/>
        <v>0</v>
      </c>
      <c r="AH136" s="124">
        <f t="shared" si="72"/>
        <v>0</v>
      </c>
      <c r="AI136" s="125">
        <f t="shared" si="47"/>
        <v>0</v>
      </c>
      <c r="AJ136" s="125">
        <v>0</v>
      </c>
      <c r="AK136" s="126">
        <f t="shared" si="48"/>
        <v>0</v>
      </c>
      <c r="AL136" s="22">
        <f t="shared" si="49"/>
        <v>841213.30312734144</v>
      </c>
      <c r="AM136" s="22">
        <f t="shared" si="49"/>
        <v>3565.6365807584616</v>
      </c>
      <c r="AN136" s="22">
        <f t="shared" si="49"/>
        <v>2042.5270781597467</v>
      </c>
      <c r="AO136" s="23">
        <f t="shared" si="49"/>
        <v>5608.163658918209</v>
      </c>
    </row>
    <row r="137" spans="1:41" x14ac:dyDescent="0.25">
      <c r="A137" s="7">
        <v>116</v>
      </c>
      <c r="B137" s="56">
        <f t="shared" si="50"/>
        <v>266691.41933482257</v>
      </c>
      <c r="C137" s="57">
        <f t="shared" si="51"/>
        <v>971.3710129791142</v>
      </c>
      <c r="D137" s="57">
        <f t="shared" si="52"/>
        <v>244.46713439025402</v>
      </c>
      <c r="E137" s="58">
        <f t="shared" si="38"/>
        <v>1215.8381473693682</v>
      </c>
      <c r="F137" s="56">
        <f t="shared" si="53"/>
        <v>297564.31820631045</v>
      </c>
      <c r="G137" s="57">
        <f t="shared" si="54"/>
        <v>787.28660708024438</v>
      </c>
      <c r="H137" s="57">
        <f t="shared" si="55"/>
        <v>991.88106068770151</v>
      </c>
      <c r="I137" s="58">
        <f t="shared" si="39"/>
        <v>1779.1676677679459</v>
      </c>
      <c r="J137" s="56">
        <f t="shared" si="56"/>
        <v>0</v>
      </c>
      <c r="K137" s="57">
        <f t="shared" si="57"/>
        <v>0</v>
      </c>
      <c r="L137" s="57">
        <f t="shared" si="58"/>
        <v>0</v>
      </c>
      <c r="M137" s="58">
        <f t="shared" si="40"/>
        <v>0</v>
      </c>
      <c r="N137" s="56">
        <f t="shared" si="59"/>
        <v>0</v>
      </c>
      <c r="O137" s="57">
        <f t="shared" si="60"/>
        <v>0</v>
      </c>
      <c r="P137" s="57">
        <f t="shared" si="61"/>
        <v>0</v>
      </c>
      <c r="Q137" s="58">
        <f t="shared" si="41"/>
        <v>0</v>
      </c>
      <c r="R137" s="84">
        <f t="shared" si="62"/>
        <v>273847.58222045907</v>
      </c>
      <c r="S137" s="85">
        <f t="shared" si="63"/>
        <v>1818.7909920441903</v>
      </c>
      <c r="T137" s="86">
        <f t="shared" si="42"/>
        <v>798.72211480967235</v>
      </c>
      <c r="U137" s="87">
        <f t="shared" si="64"/>
        <v>2617.5131068538626</v>
      </c>
      <c r="V137" s="84">
        <f t="shared" si="65"/>
        <v>0</v>
      </c>
      <c r="W137" s="85">
        <f t="shared" si="66"/>
        <v>0</v>
      </c>
      <c r="X137" s="86">
        <f t="shared" si="43"/>
        <v>0</v>
      </c>
      <c r="Y137" s="87">
        <f t="shared" si="67"/>
        <v>0</v>
      </c>
      <c r="Z137" s="101">
        <f t="shared" si="68"/>
        <v>0</v>
      </c>
      <c r="AA137" s="85">
        <f t="shared" si="69"/>
        <v>0</v>
      </c>
      <c r="AB137" s="86">
        <f t="shared" si="44"/>
        <v>0</v>
      </c>
      <c r="AC137" s="87">
        <f t="shared" si="70"/>
        <v>0</v>
      </c>
      <c r="AD137" s="132">
        <f t="shared" si="73"/>
        <v>0</v>
      </c>
      <c r="AE137" s="132">
        <f t="shared" si="45"/>
        <v>0</v>
      </c>
      <c r="AF137" s="132">
        <f t="shared" si="71"/>
        <v>0</v>
      </c>
      <c r="AG137" s="133">
        <f t="shared" si="46"/>
        <v>0</v>
      </c>
      <c r="AH137" s="124">
        <f t="shared" si="72"/>
        <v>0</v>
      </c>
      <c r="AI137" s="125">
        <f t="shared" si="47"/>
        <v>0</v>
      </c>
      <c r="AJ137" s="125">
        <v>0</v>
      </c>
      <c r="AK137" s="126">
        <f t="shared" si="48"/>
        <v>0</v>
      </c>
      <c r="AL137" s="22">
        <f t="shared" si="49"/>
        <v>838103.3197615922</v>
      </c>
      <c r="AM137" s="22">
        <f t="shared" si="49"/>
        <v>3577.4486121035488</v>
      </c>
      <c r="AN137" s="22">
        <f t="shared" si="49"/>
        <v>2035.0703098876279</v>
      </c>
      <c r="AO137" s="23">
        <f t="shared" si="49"/>
        <v>5612.5189219911772</v>
      </c>
    </row>
    <row r="138" spans="1:41" x14ac:dyDescent="0.25">
      <c r="A138" s="7">
        <v>117</v>
      </c>
      <c r="B138" s="56">
        <f t="shared" si="50"/>
        <v>265720.04832184344</v>
      </c>
      <c r="C138" s="57">
        <f t="shared" si="51"/>
        <v>972.26143640767839</v>
      </c>
      <c r="D138" s="57">
        <f t="shared" si="52"/>
        <v>243.57671096168983</v>
      </c>
      <c r="E138" s="58">
        <f t="shared" si="38"/>
        <v>1215.8381473693682</v>
      </c>
      <c r="F138" s="56">
        <f t="shared" si="53"/>
        <v>296777.03159923019</v>
      </c>
      <c r="G138" s="57">
        <f t="shared" si="54"/>
        <v>789.91089577051184</v>
      </c>
      <c r="H138" s="57">
        <f t="shared" si="55"/>
        <v>989.25677199743404</v>
      </c>
      <c r="I138" s="58">
        <f t="shared" si="39"/>
        <v>1779.1676677679459</v>
      </c>
      <c r="J138" s="56">
        <f t="shared" si="56"/>
        <v>0</v>
      </c>
      <c r="K138" s="57">
        <f t="shared" si="57"/>
        <v>0</v>
      </c>
      <c r="L138" s="57">
        <f t="shared" si="58"/>
        <v>0</v>
      </c>
      <c r="M138" s="58">
        <f t="shared" si="40"/>
        <v>0</v>
      </c>
      <c r="N138" s="56">
        <f t="shared" si="59"/>
        <v>0</v>
      </c>
      <c r="O138" s="57">
        <f t="shared" si="60"/>
        <v>0</v>
      </c>
      <c r="P138" s="57">
        <f t="shared" si="61"/>
        <v>0</v>
      </c>
      <c r="Q138" s="58">
        <f t="shared" si="41"/>
        <v>0</v>
      </c>
      <c r="R138" s="84">
        <f t="shared" si="62"/>
        <v>272482.17254712892</v>
      </c>
      <c r="S138" s="85">
        <f t="shared" si="63"/>
        <v>1827.1359587694928</v>
      </c>
      <c r="T138" s="86">
        <f t="shared" si="42"/>
        <v>794.73966992912608</v>
      </c>
      <c r="U138" s="87">
        <f t="shared" si="64"/>
        <v>2621.875628698619</v>
      </c>
      <c r="V138" s="84">
        <f t="shared" si="65"/>
        <v>0</v>
      </c>
      <c r="W138" s="85">
        <f t="shared" si="66"/>
        <v>0</v>
      </c>
      <c r="X138" s="86">
        <f t="shared" si="43"/>
        <v>0</v>
      </c>
      <c r="Y138" s="87">
        <f t="shared" si="67"/>
        <v>0</v>
      </c>
      <c r="Z138" s="101">
        <f t="shared" si="68"/>
        <v>0</v>
      </c>
      <c r="AA138" s="85">
        <f t="shared" si="69"/>
        <v>0</v>
      </c>
      <c r="AB138" s="86">
        <f t="shared" si="44"/>
        <v>0</v>
      </c>
      <c r="AC138" s="87">
        <f t="shared" si="70"/>
        <v>0</v>
      </c>
      <c r="AD138" s="132">
        <f t="shared" si="73"/>
        <v>0</v>
      </c>
      <c r="AE138" s="132">
        <f t="shared" si="45"/>
        <v>0</v>
      </c>
      <c r="AF138" s="132">
        <f t="shared" si="71"/>
        <v>0</v>
      </c>
      <c r="AG138" s="133">
        <f t="shared" si="46"/>
        <v>0</v>
      </c>
      <c r="AH138" s="124">
        <f t="shared" si="72"/>
        <v>0</v>
      </c>
      <c r="AI138" s="125">
        <f t="shared" si="47"/>
        <v>0</v>
      </c>
      <c r="AJ138" s="125">
        <v>0</v>
      </c>
      <c r="AK138" s="126">
        <f t="shared" si="48"/>
        <v>0</v>
      </c>
      <c r="AL138" s="22">
        <f t="shared" si="49"/>
        <v>834979.2524682025</v>
      </c>
      <c r="AM138" s="22">
        <f t="shared" si="49"/>
        <v>3589.308290947683</v>
      </c>
      <c r="AN138" s="22">
        <f t="shared" si="49"/>
        <v>2027.5731528882498</v>
      </c>
      <c r="AO138" s="23">
        <f t="shared" si="49"/>
        <v>5616.8814438359332</v>
      </c>
    </row>
    <row r="139" spans="1:41" x14ac:dyDescent="0.25">
      <c r="A139" s="7">
        <v>118</v>
      </c>
      <c r="B139" s="56">
        <f t="shared" si="50"/>
        <v>264747.78688543575</v>
      </c>
      <c r="C139" s="57">
        <f t="shared" si="51"/>
        <v>973.15267605771885</v>
      </c>
      <c r="D139" s="57">
        <f t="shared" si="52"/>
        <v>242.68547131164942</v>
      </c>
      <c r="E139" s="58">
        <f t="shared" si="38"/>
        <v>1215.8381473693682</v>
      </c>
      <c r="F139" s="56">
        <f t="shared" si="53"/>
        <v>295987.12070345966</v>
      </c>
      <c r="G139" s="57">
        <f t="shared" si="54"/>
        <v>792.54393208974693</v>
      </c>
      <c r="H139" s="57">
        <f t="shared" si="55"/>
        <v>986.62373567819895</v>
      </c>
      <c r="I139" s="58">
        <f t="shared" si="39"/>
        <v>1779.1676677679459</v>
      </c>
      <c r="J139" s="56">
        <f t="shared" si="56"/>
        <v>0</v>
      </c>
      <c r="K139" s="57">
        <f t="shared" si="57"/>
        <v>0</v>
      </c>
      <c r="L139" s="57">
        <f t="shared" si="58"/>
        <v>0</v>
      </c>
      <c r="M139" s="58">
        <f t="shared" si="40"/>
        <v>0</v>
      </c>
      <c r="N139" s="56">
        <f t="shared" si="59"/>
        <v>0</v>
      </c>
      <c r="O139" s="57">
        <f t="shared" si="60"/>
        <v>0</v>
      </c>
      <c r="P139" s="57">
        <f t="shared" si="61"/>
        <v>0</v>
      </c>
      <c r="Q139" s="58">
        <f t="shared" si="41"/>
        <v>0</v>
      </c>
      <c r="R139" s="84">
        <f t="shared" si="62"/>
        <v>271106.12831600674</v>
      </c>
      <c r="S139" s="85">
        <f t="shared" si="63"/>
        <v>1835.5192138247635</v>
      </c>
      <c r="T139" s="86">
        <f t="shared" si="42"/>
        <v>790.72620758835308</v>
      </c>
      <c r="U139" s="87">
        <f t="shared" si="64"/>
        <v>2626.2454214131167</v>
      </c>
      <c r="V139" s="84">
        <f t="shared" si="65"/>
        <v>0</v>
      </c>
      <c r="W139" s="85">
        <f t="shared" si="66"/>
        <v>0</v>
      </c>
      <c r="X139" s="86">
        <f t="shared" si="43"/>
        <v>0</v>
      </c>
      <c r="Y139" s="87">
        <f t="shared" si="67"/>
        <v>0</v>
      </c>
      <c r="Z139" s="101">
        <f t="shared" si="68"/>
        <v>0</v>
      </c>
      <c r="AA139" s="85">
        <f t="shared" si="69"/>
        <v>0</v>
      </c>
      <c r="AB139" s="86">
        <f t="shared" si="44"/>
        <v>0</v>
      </c>
      <c r="AC139" s="87">
        <f t="shared" si="70"/>
        <v>0</v>
      </c>
      <c r="AD139" s="132">
        <f t="shared" si="73"/>
        <v>0</v>
      </c>
      <c r="AE139" s="132">
        <f t="shared" si="45"/>
        <v>0</v>
      </c>
      <c r="AF139" s="132">
        <f t="shared" si="71"/>
        <v>0</v>
      </c>
      <c r="AG139" s="133">
        <f t="shared" si="46"/>
        <v>0</v>
      </c>
      <c r="AH139" s="124">
        <f t="shared" si="72"/>
        <v>0</v>
      </c>
      <c r="AI139" s="125">
        <f t="shared" si="47"/>
        <v>0</v>
      </c>
      <c r="AJ139" s="125">
        <v>0</v>
      </c>
      <c r="AK139" s="126">
        <f t="shared" si="48"/>
        <v>0</v>
      </c>
      <c r="AL139" s="22">
        <f t="shared" si="49"/>
        <v>831841.03590490215</v>
      </c>
      <c r="AM139" s="22">
        <f t="shared" si="49"/>
        <v>3601.2158219722292</v>
      </c>
      <c r="AN139" s="22">
        <f t="shared" si="49"/>
        <v>2020.0354145782017</v>
      </c>
      <c r="AO139" s="23">
        <f t="shared" si="49"/>
        <v>5621.2512365504308</v>
      </c>
    </row>
    <row r="140" spans="1:41" x14ac:dyDescent="0.25">
      <c r="A140" s="7">
        <v>119</v>
      </c>
      <c r="B140" s="56">
        <f t="shared" si="50"/>
        <v>263774.63420937804</v>
      </c>
      <c r="C140" s="57">
        <f t="shared" si="51"/>
        <v>974.04473267743833</v>
      </c>
      <c r="D140" s="57">
        <f t="shared" si="52"/>
        <v>241.79341469192985</v>
      </c>
      <c r="E140" s="58">
        <f t="shared" si="38"/>
        <v>1215.8381473693682</v>
      </c>
      <c r="F140" s="56">
        <f t="shared" si="53"/>
        <v>295194.5767713699</v>
      </c>
      <c r="G140" s="57">
        <f t="shared" si="54"/>
        <v>795.18574519671279</v>
      </c>
      <c r="H140" s="57">
        <f t="shared" si="55"/>
        <v>983.9819225712331</v>
      </c>
      <c r="I140" s="58">
        <f t="shared" si="39"/>
        <v>1779.1676677679459</v>
      </c>
      <c r="J140" s="56">
        <f t="shared" si="56"/>
        <v>0</v>
      </c>
      <c r="K140" s="57">
        <f t="shared" si="57"/>
        <v>0</v>
      </c>
      <c r="L140" s="57">
        <f t="shared" si="58"/>
        <v>0</v>
      </c>
      <c r="M140" s="58">
        <f t="shared" si="40"/>
        <v>0</v>
      </c>
      <c r="N140" s="56">
        <f t="shared" si="59"/>
        <v>0</v>
      </c>
      <c r="O140" s="57">
        <f t="shared" si="60"/>
        <v>0</v>
      </c>
      <c r="P140" s="57">
        <f t="shared" si="61"/>
        <v>0</v>
      </c>
      <c r="Q140" s="58">
        <f t="shared" si="41"/>
        <v>0</v>
      </c>
      <c r="R140" s="84">
        <f t="shared" si="62"/>
        <v>269719.3934506856</v>
      </c>
      <c r="S140" s="85">
        <f t="shared" si="63"/>
        <v>1843.9409328843058</v>
      </c>
      <c r="T140" s="86">
        <f t="shared" si="42"/>
        <v>786.68156423116636</v>
      </c>
      <c r="U140" s="87">
        <f t="shared" si="64"/>
        <v>2630.622497115472</v>
      </c>
      <c r="V140" s="84">
        <f t="shared" si="65"/>
        <v>0</v>
      </c>
      <c r="W140" s="85">
        <f t="shared" si="66"/>
        <v>0</v>
      </c>
      <c r="X140" s="86">
        <f t="shared" si="43"/>
        <v>0</v>
      </c>
      <c r="Y140" s="87">
        <f t="shared" si="67"/>
        <v>0</v>
      </c>
      <c r="Z140" s="101">
        <f t="shared" si="68"/>
        <v>0</v>
      </c>
      <c r="AA140" s="85">
        <f t="shared" si="69"/>
        <v>0</v>
      </c>
      <c r="AB140" s="86">
        <f t="shared" si="44"/>
        <v>0</v>
      </c>
      <c r="AC140" s="87">
        <f t="shared" si="70"/>
        <v>0</v>
      </c>
      <c r="AD140" s="132">
        <f t="shared" si="73"/>
        <v>0</v>
      </c>
      <c r="AE140" s="132">
        <f t="shared" si="45"/>
        <v>0</v>
      </c>
      <c r="AF140" s="132">
        <f t="shared" si="71"/>
        <v>0</v>
      </c>
      <c r="AG140" s="133">
        <f t="shared" si="46"/>
        <v>0</v>
      </c>
      <c r="AH140" s="124">
        <f t="shared" si="72"/>
        <v>0</v>
      </c>
      <c r="AI140" s="125">
        <f t="shared" si="47"/>
        <v>0</v>
      </c>
      <c r="AJ140" s="125">
        <v>0</v>
      </c>
      <c r="AK140" s="126">
        <f t="shared" si="48"/>
        <v>0</v>
      </c>
      <c r="AL140" s="22">
        <f t="shared" si="49"/>
        <v>828688.6044314336</v>
      </c>
      <c r="AM140" s="22">
        <f t="shared" si="49"/>
        <v>3613.1714107584567</v>
      </c>
      <c r="AN140" s="22">
        <f t="shared" si="49"/>
        <v>2012.4569014943295</v>
      </c>
      <c r="AO140" s="23">
        <f t="shared" si="49"/>
        <v>5625.6283122527857</v>
      </c>
    </row>
    <row r="141" spans="1:41" x14ac:dyDescent="0.25">
      <c r="A141" s="7">
        <v>120</v>
      </c>
      <c r="B141" s="56">
        <f t="shared" si="50"/>
        <v>262800.58947670058</v>
      </c>
      <c r="C141" s="57">
        <f t="shared" si="51"/>
        <v>974.93760701572603</v>
      </c>
      <c r="D141" s="57">
        <f t="shared" si="52"/>
        <v>240.90054035364219</v>
      </c>
      <c r="E141" s="58">
        <f t="shared" si="38"/>
        <v>1215.8381473693682</v>
      </c>
      <c r="F141" s="56">
        <f t="shared" si="53"/>
        <v>294399.39102617319</v>
      </c>
      <c r="G141" s="57">
        <f t="shared" si="54"/>
        <v>797.83636434736854</v>
      </c>
      <c r="H141" s="57">
        <f t="shared" si="55"/>
        <v>981.33130342057734</v>
      </c>
      <c r="I141" s="58">
        <f t="shared" si="39"/>
        <v>1779.1676677679459</v>
      </c>
      <c r="J141" s="56">
        <f t="shared" si="56"/>
        <v>0</v>
      </c>
      <c r="K141" s="57">
        <f t="shared" si="57"/>
        <v>0</v>
      </c>
      <c r="L141" s="57">
        <f t="shared" si="58"/>
        <v>0</v>
      </c>
      <c r="M141" s="58">
        <f t="shared" si="40"/>
        <v>0</v>
      </c>
      <c r="N141" s="56">
        <f t="shared" si="59"/>
        <v>0</v>
      </c>
      <c r="O141" s="57">
        <f t="shared" si="60"/>
        <v>0</v>
      </c>
      <c r="P141" s="57">
        <f t="shared" si="61"/>
        <v>0</v>
      </c>
      <c r="Q141" s="58">
        <f t="shared" si="41"/>
        <v>0</v>
      </c>
      <c r="R141" s="84">
        <f t="shared" si="62"/>
        <v>268321.911605331</v>
      </c>
      <c r="S141" s="85">
        <f t="shared" si="63"/>
        <v>1852.4012924284489</v>
      </c>
      <c r="T141" s="86">
        <f t="shared" si="42"/>
        <v>782.60557551554882</v>
      </c>
      <c r="U141" s="87">
        <f t="shared" si="64"/>
        <v>2635.0068679439978</v>
      </c>
      <c r="V141" s="84">
        <f t="shared" si="65"/>
        <v>0</v>
      </c>
      <c r="W141" s="85">
        <f t="shared" si="66"/>
        <v>0</v>
      </c>
      <c r="X141" s="86">
        <f t="shared" si="43"/>
        <v>0</v>
      </c>
      <c r="Y141" s="87">
        <f t="shared" si="67"/>
        <v>0</v>
      </c>
      <c r="Z141" s="101">
        <f t="shared" si="68"/>
        <v>0</v>
      </c>
      <c r="AA141" s="85">
        <f t="shared" si="69"/>
        <v>0</v>
      </c>
      <c r="AB141" s="86">
        <f t="shared" si="44"/>
        <v>0</v>
      </c>
      <c r="AC141" s="87">
        <f t="shared" si="70"/>
        <v>0</v>
      </c>
      <c r="AD141" s="132">
        <f t="shared" si="73"/>
        <v>0</v>
      </c>
      <c r="AE141" s="132">
        <f t="shared" si="45"/>
        <v>0</v>
      </c>
      <c r="AF141" s="132">
        <f t="shared" si="71"/>
        <v>0</v>
      </c>
      <c r="AG141" s="133">
        <f t="shared" si="46"/>
        <v>0</v>
      </c>
      <c r="AH141" s="124">
        <f t="shared" si="72"/>
        <v>0</v>
      </c>
      <c r="AI141" s="125">
        <f t="shared" si="47"/>
        <v>0</v>
      </c>
      <c r="AJ141" s="125">
        <v>0</v>
      </c>
      <c r="AK141" s="126">
        <f t="shared" si="48"/>
        <v>0</v>
      </c>
      <c r="AL141" s="22">
        <f t="shared" si="49"/>
        <v>825521.89210820477</v>
      </c>
      <c r="AM141" s="22">
        <f t="shared" si="49"/>
        <v>3625.1752637915433</v>
      </c>
      <c r="AN141" s="22">
        <f t="shared" si="49"/>
        <v>2004.8374192897681</v>
      </c>
      <c r="AO141" s="23">
        <f t="shared" si="49"/>
        <v>5630.0126830813115</v>
      </c>
    </row>
    <row r="142" spans="1:41" x14ac:dyDescent="0.25">
      <c r="A142" s="7">
        <v>121</v>
      </c>
      <c r="B142" s="56">
        <f t="shared" si="50"/>
        <v>261825.65186968487</v>
      </c>
      <c r="C142" s="57">
        <f t="shared" si="51"/>
        <v>975.83129982215712</v>
      </c>
      <c r="D142" s="57">
        <f t="shared" si="52"/>
        <v>240.00684754721112</v>
      </c>
      <c r="E142" s="58">
        <f t="shared" si="38"/>
        <v>1215.8381473693682</v>
      </c>
      <c r="F142" s="56">
        <f t="shared" si="53"/>
        <v>293601.55466182582</v>
      </c>
      <c r="G142" s="57">
        <f t="shared" si="54"/>
        <v>800.49581889519311</v>
      </c>
      <c r="H142" s="57">
        <f t="shared" si="55"/>
        <v>978.67184887275278</v>
      </c>
      <c r="I142" s="58">
        <f t="shared" si="39"/>
        <v>1779.1676677679459</v>
      </c>
      <c r="J142" s="56">
        <f t="shared" si="56"/>
        <v>0</v>
      </c>
      <c r="K142" s="57">
        <f t="shared" si="57"/>
        <v>0</v>
      </c>
      <c r="L142" s="57">
        <f t="shared" si="58"/>
        <v>0</v>
      </c>
      <c r="M142" s="58">
        <f t="shared" si="40"/>
        <v>0</v>
      </c>
      <c r="N142" s="56">
        <f t="shared" si="59"/>
        <v>0</v>
      </c>
      <c r="O142" s="57">
        <f t="shared" si="60"/>
        <v>0</v>
      </c>
      <c r="P142" s="57">
        <f t="shared" si="61"/>
        <v>0</v>
      </c>
      <c r="Q142" s="58">
        <f t="shared" si="41"/>
        <v>0</v>
      </c>
      <c r="R142" s="84">
        <f t="shared" si="62"/>
        <v>266913.62616342411</v>
      </c>
      <c r="S142" s="85">
        <f t="shared" si="63"/>
        <v>1860.900469747251</v>
      </c>
      <c r="T142" s="86">
        <f t="shared" si="42"/>
        <v>778.49807630998703</v>
      </c>
      <c r="U142" s="87">
        <f t="shared" si="64"/>
        <v>2639.398546057238</v>
      </c>
      <c r="V142" s="84">
        <f t="shared" si="65"/>
        <v>0</v>
      </c>
      <c r="W142" s="85">
        <f t="shared" si="66"/>
        <v>0</v>
      </c>
      <c r="X142" s="86">
        <f t="shared" si="43"/>
        <v>0</v>
      </c>
      <c r="Y142" s="87">
        <f t="shared" si="67"/>
        <v>0</v>
      </c>
      <c r="Z142" s="101">
        <f t="shared" si="68"/>
        <v>0</v>
      </c>
      <c r="AA142" s="85">
        <f t="shared" si="69"/>
        <v>0</v>
      </c>
      <c r="AB142" s="86">
        <f t="shared" si="44"/>
        <v>0</v>
      </c>
      <c r="AC142" s="87">
        <f t="shared" si="70"/>
        <v>0</v>
      </c>
      <c r="AD142" s="132">
        <f t="shared" si="73"/>
        <v>0</v>
      </c>
      <c r="AE142" s="132">
        <f t="shared" si="45"/>
        <v>0</v>
      </c>
      <c r="AF142" s="132">
        <f t="shared" si="71"/>
        <v>0</v>
      </c>
      <c r="AG142" s="133">
        <f t="shared" si="46"/>
        <v>0</v>
      </c>
      <c r="AH142" s="124">
        <f t="shared" si="72"/>
        <v>0</v>
      </c>
      <c r="AI142" s="125">
        <f t="shared" si="47"/>
        <v>0</v>
      </c>
      <c r="AJ142" s="125">
        <v>0</v>
      </c>
      <c r="AK142" s="126">
        <f t="shared" si="48"/>
        <v>0</v>
      </c>
      <c r="AL142" s="22">
        <f t="shared" si="49"/>
        <v>822340.8326949348</v>
      </c>
      <c r="AM142" s="22">
        <f t="shared" si="49"/>
        <v>3637.2275884646015</v>
      </c>
      <c r="AN142" s="22">
        <f t="shared" si="49"/>
        <v>1997.1767727299509</v>
      </c>
      <c r="AO142" s="23">
        <f t="shared" si="49"/>
        <v>5634.4043611945526</v>
      </c>
    </row>
    <row r="143" spans="1:41" x14ac:dyDescent="0.25">
      <c r="A143" s="7">
        <v>122</v>
      </c>
      <c r="B143" s="56">
        <f t="shared" si="50"/>
        <v>260849.8205698627</v>
      </c>
      <c r="C143" s="57">
        <f t="shared" si="51"/>
        <v>976.72581184699413</v>
      </c>
      <c r="D143" s="57">
        <f t="shared" si="52"/>
        <v>239.11233552237414</v>
      </c>
      <c r="E143" s="58">
        <f t="shared" si="38"/>
        <v>1215.8381473693682</v>
      </c>
      <c r="F143" s="56">
        <f t="shared" si="53"/>
        <v>292801.05884293065</v>
      </c>
      <c r="G143" s="57">
        <f t="shared" si="54"/>
        <v>803.16413829151031</v>
      </c>
      <c r="H143" s="57">
        <f t="shared" si="55"/>
        <v>976.00352947643557</v>
      </c>
      <c r="I143" s="58">
        <f t="shared" si="39"/>
        <v>1779.1676677679459</v>
      </c>
      <c r="J143" s="56">
        <f t="shared" si="56"/>
        <v>0</v>
      </c>
      <c r="K143" s="57">
        <f t="shared" si="57"/>
        <v>0</v>
      </c>
      <c r="L143" s="57">
        <f t="shared" si="58"/>
        <v>0</v>
      </c>
      <c r="M143" s="58">
        <f t="shared" si="40"/>
        <v>0</v>
      </c>
      <c r="N143" s="56">
        <f t="shared" si="59"/>
        <v>0</v>
      </c>
      <c r="O143" s="57">
        <f t="shared" si="60"/>
        <v>0</v>
      </c>
      <c r="P143" s="57">
        <f t="shared" si="61"/>
        <v>0</v>
      </c>
      <c r="Q143" s="58">
        <f t="shared" si="41"/>
        <v>0</v>
      </c>
      <c r="R143" s="84">
        <f t="shared" si="62"/>
        <v>265494.48023649969</v>
      </c>
      <c r="S143" s="85">
        <f t="shared" si="63"/>
        <v>1869.4386429442095</v>
      </c>
      <c r="T143" s="86">
        <f t="shared" si="42"/>
        <v>774.35890068979074</v>
      </c>
      <c r="U143" s="87">
        <f t="shared" si="64"/>
        <v>2643.7975436340002</v>
      </c>
      <c r="V143" s="84">
        <f t="shared" si="65"/>
        <v>0</v>
      </c>
      <c r="W143" s="85">
        <f t="shared" si="66"/>
        <v>0</v>
      </c>
      <c r="X143" s="86">
        <f t="shared" si="43"/>
        <v>0</v>
      </c>
      <c r="Y143" s="87">
        <f t="shared" si="67"/>
        <v>0</v>
      </c>
      <c r="Z143" s="101">
        <f t="shared" si="68"/>
        <v>0</v>
      </c>
      <c r="AA143" s="85">
        <f t="shared" si="69"/>
        <v>0</v>
      </c>
      <c r="AB143" s="86">
        <f t="shared" si="44"/>
        <v>0</v>
      </c>
      <c r="AC143" s="87">
        <f t="shared" si="70"/>
        <v>0</v>
      </c>
      <c r="AD143" s="132">
        <f t="shared" si="73"/>
        <v>0</v>
      </c>
      <c r="AE143" s="132">
        <f t="shared" si="45"/>
        <v>0</v>
      </c>
      <c r="AF143" s="132">
        <f t="shared" si="71"/>
        <v>0</v>
      </c>
      <c r="AG143" s="133">
        <f t="shared" si="46"/>
        <v>0</v>
      </c>
      <c r="AH143" s="124">
        <f t="shared" si="72"/>
        <v>0</v>
      </c>
      <c r="AI143" s="125">
        <f t="shared" si="47"/>
        <v>0</v>
      </c>
      <c r="AJ143" s="125">
        <v>0</v>
      </c>
      <c r="AK143" s="126">
        <f t="shared" si="48"/>
        <v>0</v>
      </c>
      <c r="AL143" s="22">
        <f t="shared" si="49"/>
        <v>819145.35964929301</v>
      </c>
      <c r="AM143" s="22">
        <f t="shared" si="49"/>
        <v>3649.3285930827142</v>
      </c>
      <c r="AN143" s="22">
        <f t="shared" si="49"/>
        <v>1989.4747656886004</v>
      </c>
      <c r="AO143" s="23">
        <f t="shared" si="49"/>
        <v>5638.8033587713144</v>
      </c>
    </row>
    <row r="144" spans="1:41" x14ac:dyDescent="0.25">
      <c r="A144" s="7">
        <v>123</v>
      </c>
      <c r="B144" s="56">
        <f t="shared" si="50"/>
        <v>259873.09475801571</v>
      </c>
      <c r="C144" s="57">
        <f t="shared" si="51"/>
        <v>977.62114384118718</v>
      </c>
      <c r="D144" s="57">
        <f t="shared" si="52"/>
        <v>238.21700352818107</v>
      </c>
      <c r="E144" s="58">
        <f t="shared" si="38"/>
        <v>1215.8381473693682</v>
      </c>
      <c r="F144" s="56">
        <f t="shared" si="53"/>
        <v>291997.89470463915</v>
      </c>
      <c r="G144" s="57">
        <f t="shared" si="54"/>
        <v>805.84135208581529</v>
      </c>
      <c r="H144" s="57">
        <f t="shared" si="55"/>
        <v>973.3263156821306</v>
      </c>
      <c r="I144" s="58">
        <f t="shared" si="39"/>
        <v>1779.1676677679459</v>
      </c>
      <c r="J144" s="56">
        <f t="shared" si="56"/>
        <v>0</v>
      </c>
      <c r="K144" s="57">
        <f t="shared" si="57"/>
        <v>0</v>
      </c>
      <c r="L144" s="57">
        <f t="shared" si="58"/>
        <v>0</v>
      </c>
      <c r="M144" s="58">
        <f t="shared" si="40"/>
        <v>0</v>
      </c>
      <c r="N144" s="56">
        <f t="shared" si="59"/>
        <v>0</v>
      </c>
      <c r="O144" s="57">
        <f t="shared" si="60"/>
        <v>0</v>
      </c>
      <c r="P144" s="57">
        <f t="shared" si="61"/>
        <v>0</v>
      </c>
      <c r="Q144" s="58">
        <f t="shared" si="41"/>
        <v>0</v>
      </c>
      <c r="R144" s="84">
        <f t="shared" si="62"/>
        <v>264064.41666287807</v>
      </c>
      <c r="S144" s="85">
        <f t="shared" si="63"/>
        <v>1878.0159909399963</v>
      </c>
      <c r="T144" s="86">
        <f t="shared" si="42"/>
        <v>770.18788193339435</v>
      </c>
      <c r="U144" s="87">
        <f t="shared" si="64"/>
        <v>2648.2038728733905</v>
      </c>
      <c r="V144" s="84">
        <f t="shared" si="65"/>
        <v>0</v>
      </c>
      <c r="W144" s="85">
        <f t="shared" si="66"/>
        <v>0</v>
      </c>
      <c r="X144" s="86">
        <f t="shared" si="43"/>
        <v>0</v>
      </c>
      <c r="Y144" s="87">
        <f t="shared" si="67"/>
        <v>0</v>
      </c>
      <c r="Z144" s="101">
        <f t="shared" si="68"/>
        <v>0</v>
      </c>
      <c r="AA144" s="85">
        <f t="shared" si="69"/>
        <v>0</v>
      </c>
      <c r="AB144" s="86">
        <f t="shared" si="44"/>
        <v>0</v>
      </c>
      <c r="AC144" s="87">
        <f t="shared" si="70"/>
        <v>0</v>
      </c>
      <c r="AD144" s="132">
        <f t="shared" si="73"/>
        <v>0</v>
      </c>
      <c r="AE144" s="132">
        <f t="shared" si="45"/>
        <v>0</v>
      </c>
      <c r="AF144" s="132">
        <f t="shared" si="71"/>
        <v>0</v>
      </c>
      <c r="AG144" s="133">
        <f t="shared" si="46"/>
        <v>0</v>
      </c>
      <c r="AH144" s="124">
        <f t="shared" si="72"/>
        <v>0</v>
      </c>
      <c r="AI144" s="125">
        <f t="shared" si="47"/>
        <v>0</v>
      </c>
      <c r="AJ144" s="125">
        <v>0</v>
      </c>
      <c r="AK144" s="126">
        <f t="shared" si="48"/>
        <v>0</v>
      </c>
      <c r="AL144" s="22">
        <f t="shared" si="49"/>
        <v>815935.40612553293</v>
      </c>
      <c r="AM144" s="22">
        <f t="shared" si="49"/>
        <v>3661.4784868669985</v>
      </c>
      <c r="AN144" s="22">
        <f t="shared" si="49"/>
        <v>1981.7312011437061</v>
      </c>
      <c r="AO144" s="23">
        <f t="shared" si="49"/>
        <v>5643.2096880107047</v>
      </c>
    </row>
    <row r="145" spans="1:41" x14ac:dyDescent="0.25">
      <c r="A145" s="7">
        <v>124</v>
      </c>
      <c r="B145" s="56">
        <f t="shared" si="50"/>
        <v>258895.47361417452</v>
      </c>
      <c r="C145" s="57">
        <f t="shared" si="51"/>
        <v>978.51729655637496</v>
      </c>
      <c r="D145" s="57">
        <f t="shared" si="52"/>
        <v>237.32085081299331</v>
      </c>
      <c r="E145" s="58">
        <f t="shared" si="38"/>
        <v>1215.8381473693682</v>
      </c>
      <c r="F145" s="56">
        <f t="shared" si="53"/>
        <v>291192.05335255334</v>
      </c>
      <c r="G145" s="57">
        <f t="shared" si="54"/>
        <v>808.52748992610134</v>
      </c>
      <c r="H145" s="57">
        <f t="shared" si="55"/>
        <v>970.64017784184455</v>
      </c>
      <c r="I145" s="58">
        <f t="shared" si="39"/>
        <v>1779.1676677679459</v>
      </c>
      <c r="J145" s="56">
        <f t="shared" si="56"/>
        <v>0</v>
      </c>
      <c r="K145" s="57">
        <f t="shared" si="57"/>
        <v>0</v>
      </c>
      <c r="L145" s="57">
        <f t="shared" si="58"/>
        <v>0</v>
      </c>
      <c r="M145" s="58">
        <f t="shared" si="40"/>
        <v>0</v>
      </c>
      <c r="N145" s="56">
        <f t="shared" si="59"/>
        <v>0</v>
      </c>
      <c r="O145" s="57">
        <f t="shared" si="60"/>
        <v>0</v>
      </c>
      <c r="P145" s="57">
        <f t="shared" si="61"/>
        <v>0</v>
      </c>
      <c r="Q145" s="58">
        <f t="shared" si="41"/>
        <v>0</v>
      </c>
      <c r="R145" s="84">
        <f t="shared" si="62"/>
        <v>262623.37800639134</v>
      </c>
      <c r="S145" s="85">
        <f t="shared" si="63"/>
        <v>1886.6326934762048</v>
      </c>
      <c r="T145" s="86">
        <f t="shared" si="42"/>
        <v>765.98485251864145</v>
      </c>
      <c r="U145" s="87">
        <f t="shared" si="64"/>
        <v>2652.6175459948463</v>
      </c>
      <c r="V145" s="84">
        <f t="shared" si="65"/>
        <v>0</v>
      </c>
      <c r="W145" s="85">
        <f t="shared" si="66"/>
        <v>0</v>
      </c>
      <c r="X145" s="86">
        <f t="shared" si="43"/>
        <v>0</v>
      </c>
      <c r="Y145" s="87">
        <f t="shared" si="67"/>
        <v>0</v>
      </c>
      <c r="Z145" s="101">
        <f t="shared" si="68"/>
        <v>0</v>
      </c>
      <c r="AA145" s="85">
        <f t="shared" si="69"/>
        <v>0</v>
      </c>
      <c r="AB145" s="86">
        <f t="shared" si="44"/>
        <v>0</v>
      </c>
      <c r="AC145" s="87">
        <f t="shared" si="70"/>
        <v>0</v>
      </c>
      <c r="AD145" s="132">
        <f t="shared" si="73"/>
        <v>0</v>
      </c>
      <c r="AE145" s="132">
        <f t="shared" si="45"/>
        <v>0</v>
      </c>
      <c r="AF145" s="132">
        <f t="shared" si="71"/>
        <v>0</v>
      </c>
      <c r="AG145" s="133">
        <f t="shared" si="46"/>
        <v>0</v>
      </c>
      <c r="AH145" s="124">
        <f t="shared" si="72"/>
        <v>0</v>
      </c>
      <c r="AI145" s="125">
        <f t="shared" si="47"/>
        <v>0</v>
      </c>
      <c r="AJ145" s="125">
        <v>0</v>
      </c>
      <c r="AK145" s="126">
        <f t="shared" si="48"/>
        <v>0</v>
      </c>
      <c r="AL145" s="22">
        <f t="shared" si="49"/>
        <v>812710.90497311915</v>
      </c>
      <c r="AM145" s="22">
        <f t="shared" si="49"/>
        <v>3673.677479958681</v>
      </c>
      <c r="AN145" s="22">
        <f t="shared" si="49"/>
        <v>1973.9458811734794</v>
      </c>
      <c r="AO145" s="23">
        <f t="shared" si="49"/>
        <v>5647.6233611321604</v>
      </c>
    </row>
    <row r="146" spans="1:41" x14ac:dyDescent="0.25">
      <c r="A146" s="7">
        <v>125</v>
      </c>
      <c r="B146" s="56">
        <f t="shared" si="50"/>
        <v>257916.95631761814</v>
      </c>
      <c r="C146" s="57">
        <f t="shared" si="51"/>
        <v>979.41427074488502</v>
      </c>
      <c r="D146" s="57">
        <f t="shared" si="52"/>
        <v>236.42387662448328</v>
      </c>
      <c r="E146" s="58">
        <f t="shared" si="38"/>
        <v>1215.8381473693682</v>
      </c>
      <c r="F146" s="56">
        <f t="shared" si="53"/>
        <v>290383.52586262726</v>
      </c>
      <c r="G146" s="57">
        <f t="shared" si="54"/>
        <v>811.22258155918826</v>
      </c>
      <c r="H146" s="57">
        <f t="shared" si="55"/>
        <v>967.94508620875763</v>
      </c>
      <c r="I146" s="58">
        <f t="shared" si="39"/>
        <v>1779.1676677679459</v>
      </c>
      <c r="J146" s="56">
        <f t="shared" si="56"/>
        <v>0</v>
      </c>
      <c r="K146" s="57">
        <f t="shared" si="57"/>
        <v>0</v>
      </c>
      <c r="L146" s="57">
        <f t="shared" si="58"/>
        <v>0</v>
      </c>
      <c r="M146" s="58">
        <f t="shared" si="40"/>
        <v>0</v>
      </c>
      <c r="N146" s="56">
        <f t="shared" si="59"/>
        <v>0</v>
      </c>
      <c r="O146" s="57">
        <f t="shared" si="60"/>
        <v>0</v>
      </c>
      <c r="P146" s="57">
        <f t="shared" si="61"/>
        <v>0</v>
      </c>
      <c r="Q146" s="58">
        <f t="shared" si="41"/>
        <v>0</v>
      </c>
      <c r="R146" s="84">
        <f t="shared" si="62"/>
        <v>261171.30655510334</v>
      </c>
      <c r="S146" s="85">
        <f t="shared" si="63"/>
        <v>1895.2889311191198</v>
      </c>
      <c r="T146" s="86">
        <f t="shared" si="42"/>
        <v>761.74964411905148</v>
      </c>
      <c r="U146" s="87">
        <f t="shared" si="64"/>
        <v>2657.0385752381712</v>
      </c>
      <c r="V146" s="84">
        <f t="shared" si="65"/>
        <v>0</v>
      </c>
      <c r="W146" s="85">
        <f t="shared" si="66"/>
        <v>0</v>
      </c>
      <c r="X146" s="86">
        <f t="shared" si="43"/>
        <v>0</v>
      </c>
      <c r="Y146" s="87">
        <f t="shared" si="67"/>
        <v>0</v>
      </c>
      <c r="Z146" s="101">
        <f t="shared" si="68"/>
        <v>0</v>
      </c>
      <c r="AA146" s="85">
        <f t="shared" si="69"/>
        <v>0</v>
      </c>
      <c r="AB146" s="86">
        <f t="shared" si="44"/>
        <v>0</v>
      </c>
      <c r="AC146" s="87">
        <f t="shared" si="70"/>
        <v>0</v>
      </c>
      <c r="AD146" s="132">
        <f t="shared" si="73"/>
        <v>0</v>
      </c>
      <c r="AE146" s="132">
        <f t="shared" si="45"/>
        <v>0</v>
      </c>
      <c r="AF146" s="132">
        <f t="shared" si="71"/>
        <v>0</v>
      </c>
      <c r="AG146" s="133">
        <f t="shared" si="46"/>
        <v>0</v>
      </c>
      <c r="AH146" s="124">
        <f t="shared" si="72"/>
        <v>0</v>
      </c>
      <c r="AI146" s="125">
        <f t="shared" si="47"/>
        <v>0</v>
      </c>
      <c r="AJ146" s="125">
        <v>0</v>
      </c>
      <c r="AK146" s="126">
        <f t="shared" si="48"/>
        <v>0</v>
      </c>
      <c r="AL146" s="22">
        <f t="shared" si="49"/>
        <v>809471.78873534873</v>
      </c>
      <c r="AM146" s="22">
        <f t="shared" si="49"/>
        <v>3685.925783423193</v>
      </c>
      <c r="AN146" s="22">
        <f t="shared" si="49"/>
        <v>1966.1186069522923</v>
      </c>
      <c r="AO146" s="23">
        <f t="shared" si="49"/>
        <v>5652.0443903754858</v>
      </c>
    </row>
    <row r="147" spans="1:41" x14ac:dyDescent="0.25">
      <c r="A147" s="7">
        <v>126</v>
      </c>
      <c r="B147" s="56">
        <f t="shared" si="50"/>
        <v>256937.54204687325</v>
      </c>
      <c r="C147" s="57">
        <f t="shared" si="51"/>
        <v>980.3120671597344</v>
      </c>
      <c r="D147" s="57">
        <f t="shared" si="52"/>
        <v>235.52608020963382</v>
      </c>
      <c r="E147" s="58">
        <f t="shared" si="38"/>
        <v>1215.8381473693682</v>
      </c>
      <c r="F147" s="56">
        <f t="shared" si="53"/>
        <v>289572.30328106805</v>
      </c>
      <c r="G147" s="57">
        <f t="shared" si="54"/>
        <v>813.92665683105236</v>
      </c>
      <c r="H147" s="57">
        <f t="shared" si="55"/>
        <v>965.24101093689353</v>
      </c>
      <c r="I147" s="58">
        <f t="shared" si="39"/>
        <v>1779.1676677679459</v>
      </c>
      <c r="J147" s="56">
        <f t="shared" si="56"/>
        <v>0</v>
      </c>
      <c r="K147" s="57">
        <f t="shared" si="57"/>
        <v>0</v>
      </c>
      <c r="L147" s="57">
        <f t="shared" si="58"/>
        <v>0</v>
      </c>
      <c r="M147" s="58">
        <f t="shared" si="40"/>
        <v>0</v>
      </c>
      <c r="N147" s="56">
        <f t="shared" si="59"/>
        <v>0</v>
      </c>
      <c r="O147" s="57">
        <f t="shared" si="60"/>
        <v>0</v>
      </c>
      <c r="P147" s="57">
        <f t="shared" si="61"/>
        <v>0</v>
      </c>
      <c r="Q147" s="58">
        <f t="shared" si="41"/>
        <v>0</v>
      </c>
      <c r="R147" s="84">
        <f t="shared" si="62"/>
        <v>259708.14432002421</v>
      </c>
      <c r="S147" s="85">
        <f t="shared" si="63"/>
        <v>1903.9848852634975</v>
      </c>
      <c r="T147" s="86">
        <f t="shared" si="42"/>
        <v>757.4820876000706</v>
      </c>
      <c r="U147" s="87">
        <f t="shared" si="64"/>
        <v>2661.4669728635681</v>
      </c>
      <c r="V147" s="84">
        <f t="shared" si="65"/>
        <v>0</v>
      </c>
      <c r="W147" s="85">
        <f t="shared" si="66"/>
        <v>0</v>
      </c>
      <c r="X147" s="86">
        <f t="shared" si="43"/>
        <v>0</v>
      </c>
      <c r="Y147" s="87">
        <f t="shared" si="67"/>
        <v>0</v>
      </c>
      <c r="Z147" s="101">
        <f t="shared" si="68"/>
        <v>0</v>
      </c>
      <c r="AA147" s="85">
        <f t="shared" si="69"/>
        <v>0</v>
      </c>
      <c r="AB147" s="86">
        <f t="shared" si="44"/>
        <v>0</v>
      </c>
      <c r="AC147" s="87">
        <f t="shared" si="70"/>
        <v>0</v>
      </c>
      <c r="AD147" s="132">
        <f t="shared" si="73"/>
        <v>0</v>
      </c>
      <c r="AE147" s="132">
        <f t="shared" si="45"/>
        <v>0</v>
      </c>
      <c r="AF147" s="132">
        <f t="shared" si="71"/>
        <v>0</v>
      </c>
      <c r="AG147" s="133">
        <f t="shared" si="46"/>
        <v>0</v>
      </c>
      <c r="AH147" s="124">
        <f t="shared" si="72"/>
        <v>0</v>
      </c>
      <c r="AI147" s="125">
        <f t="shared" si="47"/>
        <v>0</v>
      </c>
      <c r="AJ147" s="125">
        <v>0</v>
      </c>
      <c r="AK147" s="126">
        <f t="shared" si="48"/>
        <v>0</v>
      </c>
      <c r="AL147" s="22">
        <f t="shared" si="49"/>
        <v>806217.98964796541</v>
      </c>
      <c r="AM147" s="22">
        <f t="shared" si="49"/>
        <v>3698.2236092542844</v>
      </c>
      <c r="AN147" s="22">
        <f t="shared" si="49"/>
        <v>1958.2491787465979</v>
      </c>
      <c r="AO147" s="23">
        <f t="shared" si="49"/>
        <v>5656.4727880008822</v>
      </c>
    </row>
    <row r="148" spans="1:41" x14ac:dyDescent="0.25">
      <c r="A148" s="7">
        <v>127</v>
      </c>
      <c r="B148" s="56">
        <f t="shared" si="50"/>
        <v>255957.22997971351</v>
      </c>
      <c r="C148" s="57">
        <f t="shared" si="51"/>
        <v>981.21068655463091</v>
      </c>
      <c r="D148" s="57">
        <f t="shared" si="52"/>
        <v>234.62746081473739</v>
      </c>
      <c r="E148" s="58">
        <f t="shared" si="38"/>
        <v>1215.8381473693682</v>
      </c>
      <c r="F148" s="56">
        <f t="shared" si="53"/>
        <v>288758.37662423699</v>
      </c>
      <c r="G148" s="57">
        <f t="shared" si="54"/>
        <v>816.63974568715582</v>
      </c>
      <c r="H148" s="57">
        <f t="shared" si="55"/>
        <v>962.52792208079006</v>
      </c>
      <c r="I148" s="58">
        <f t="shared" si="39"/>
        <v>1779.1676677679459</v>
      </c>
      <c r="J148" s="56">
        <f t="shared" si="56"/>
        <v>0</v>
      </c>
      <c r="K148" s="57">
        <f t="shared" si="57"/>
        <v>0</v>
      </c>
      <c r="L148" s="57">
        <f t="shared" si="58"/>
        <v>0</v>
      </c>
      <c r="M148" s="58">
        <f t="shared" si="40"/>
        <v>0</v>
      </c>
      <c r="N148" s="56">
        <f t="shared" si="59"/>
        <v>0</v>
      </c>
      <c r="O148" s="57">
        <f t="shared" si="60"/>
        <v>0</v>
      </c>
      <c r="P148" s="57">
        <f t="shared" si="61"/>
        <v>0</v>
      </c>
      <c r="Q148" s="58">
        <f t="shared" si="41"/>
        <v>0</v>
      </c>
      <c r="R148" s="84">
        <f t="shared" si="62"/>
        <v>258233.83303381866</v>
      </c>
      <c r="S148" s="85">
        <f t="shared" si="63"/>
        <v>1912.7207381363696</v>
      </c>
      <c r="T148" s="86">
        <f t="shared" si="42"/>
        <v>753.18201301530451</v>
      </c>
      <c r="U148" s="87">
        <f t="shared" si="64"/>
        <v>2665.9027511516742</v>
      </c>
      <c r="V148" s="84">
        <f t="shared" si="65"/>
        <v>0</v>
      </c>
      <c r="W148" s="85">
        <f t="shared" si="66"/>
        <v>0</v>
      </c>
      <c r="X148" s="86">
        <f t="shared" si="43"/>
        <v>0</v>
      </c>
      <c r="Y148" s="87">
        <f t="shared" si="67"/>
        <v>0</v>
      </c>
      <c r="Z148" s="101">
        <f t="shared" si="68"/>
        <v>0</v>
      </c>
      <c r="AA148" s="85">
        <f t="shared" si="69"/>
        <v>0</v>
      </c>
      <c r="AB148" s="86">
        <f t="shared" si="44"/>
        <v>0</v>
      </c>
      <c r="AC148" s="87">
        <f t="shared" si="70"/>
        <v>0</v>
      </c>
      <c r="AD148" s="132">
        <f t="shared" si="73"/>
        <v>0</v>
      </c>
      <c r="AE148" s="132">
        <f t="shared" si="45"/>
        <v>0</v>
      </c>
      <c r="AF148" s="132">
        <f t="shared" si="71"/>
        <v>0</v>
      </c>
      <c r="AG148" s="133">
        <f t="shared" si="46"/>
        <v>0</v>
      </c>
      <c r="AH148" s="124">
        <f t="shared" si="72"/>
        <v>0</v>
      </c>
      <c r="AI148" s="125">
        <f t="shared" si="47"/>
        <v>0</v>
      </c>
      <c r="AJ148" s="125">
        <v>0</v>
      </c>
      <c r="AK148" s="126">
        <f t="shared" si="48"/>
        <v>0</v>
      </c>
      <c r="AL148" s="22">
        <f t="shared" si="49"/>
        <v>802949.43963776913</v>
      </c>
      <c r="AM148" s="22">
        <f t="shared" si="49"/>
        <v>3710.5711703781562</v>
      </c>
      <c r="AN148" s="22">
        <f t="shared" si="49"/>
        <v>1950.3373959108321</v>
      </c>
      <c r="AO148" s="23">
        <f t="shared" si="49"/>
        <v>5660.9085662889884</v>
      </c>
    </row>
    <row r="149" spans="1:41" x14ac:dyDescent="0.25">
      <c r="A149" s="7">
        <v>128</v>
      </c>
      <c r="B149" s="56">
        <f t="shared" si="50"/>
        <v>254976.01929315887</v>
      </c>
      <c r="C149" s="57">
        <f t="shared" si="51"/>
        <v>982.11012968397267</v>
      </c>
      <c r="D149" s="57">
        <f t="shared" si="52"/>
        <v>233.72801768539563</v>
      </c>
      <c r="E149" s="58">
        <f t="shared" si="38"/>
        <v>1215.8381473693682</v>
      </c>
      <c r="F149" s="56">
        <f t="shared" si="53"/>
        <v>287941.73687854985</v>
      </c>
      <c r="G149" s="57">
        <f t="shared" si="54"/>
        <v>819.3618781727796</v>
      </c>
      <c r="H149" s="57">
        <f t="shared" si="55"/>
        <v>959.80578959516629</v>
      </c>
      <c r="I149" s="58">
        <f t="shared" si="39"/>
        <v>1779.1676677679459</v>
      </c>
      <c r="J149" s="56">
        <f t="shared" si="56"/>
        <v>0</v>
      </c>
      <c r="K149" s="57">
        <f t="shared" si="57"/>
        <v>0</v>
      </c>
      <c r="L149" s="57">
        <f t="shared" si="58"/>
        <v>0</v>
      </c>
      <c r="M149" s="58">
        <f t="shared" si="40"/>
        <v>0</v>
      </c>
      <c r="N149" s="56">
        <f t="shared" si="59"/>
        <v>0</v>
      </c>
      <c r="O149" s="57">
        <f t="shared" si="60"/>
        <v>0</v>
      </c>
      <c r="P149" s="57">
        <f t="shared" si="61"/>
        <v>0</v>
      </c>
      <c r="Q149" s="58">
        <f t="shared" si="41"/>
        <v>0</v>
      </c>
      <c r="R149" s="84">
        <f t="shared" si="62"/>
        <v>256748.31414950846</v>
      </c>
      <c r="S149" s="85">
        <f t="shared" si="63"/>
        <v>1921.4966728008608</v>
      </c>
      <c r="T149" s="86">
        <f t="shared" si="42"/>
        <v>748.84924960273304</v>
      </c>
      <c r="U149" s="87">
        <f t="shared" si="64"/>
        <v>2670.3459224035937</v>
      </c>
      <c r="V149" s="84">
        <f t="shared" si="65"/>
        <v>0</v>
      </c>
      <c r="W149" s="85">
        <f t="shared" si="66"/>
        <v>0</v>
      </c>
      <c r="X149" s="86">
        <f t="shared" si="43"/>
        <v>0</v>
      </c>
      <c r="Y149" s="87">
        <f t="shared" si="67"/>
        <v>0</v>
      </c>
      <c r="Z149" s="101">
        <f t="shared" si="68"/>
        <v>0</v>
      </c>
      <c r="AA149" s="85">
        <f t="shared" si="69"/>
        <v>0</v>
      </c>
      <c r="AB149" s="86">
        <f t="shared" si="44"/>
        <v>0</v>
      </c>
      <c r="AC149" s="87">
        <f t="shared" si="70"/>
        <v>0</v>
      </c>
      <c r="AD149" s="132">
        <f t="shared" si="73"/>
        <v>0</v>
      </c>
      <c r="AE149" s="132">
        <f t="shared" si="45"/>
        <v>0</v>
      </c>
      <c r="AF149" s="132">
        <f t="shared" si="71"/>
        <v>0</v>
      </c>
      <c r="AG149" s="133">
        <f t="shared" si="46"/>
        <v>0</v>
      </c>
      <c r="AH149" s="124">
        <f t="shared" si="72"/>
        <v>0</v>
      </c>
      <c r="AI149" s="125">
        <f t="shared" si="47"/>
        <v>0</v>
      </c>
      <c r="AJ149" s="125">
        <v>0</v>
      </c>
      <c r="AK149" s="126">
        <f t="shared" si="48"/>
        <v>0</v>
      </c>
      <c r="AL149" s="22">
        <f t="shared" si="49"/>
        <v>799666.07032121718</v>
      </c>
      <c r="AM149" s="22">
        <f t="shared" si="49"/>
        <v>3722.9686806576128</v>
      </c>
      <c r="AN149" s="22">
        <f t="shared" si="49"/>
        <v>1942.383056883295</v>
      </c>
      <c r="AO149" s="23">
        <f t="shared" si="49"/>
        <v>5665.3517375409083</v>
      </c>
    </row>
    <row r="150" spans="1:41" x14ac:dyDescent="0.25">
      <c r="A150" s="7">
        <v>129</v>
      </c>
      <c r="B150" s="56">
        <f t="shared" si="50"/>
        <v>253993.90916347489</v>
      </c>
      <c r="C150" s="57">
        <f t="shared" si="51"/>
        <v>983.01039730284958</v>
      </c>
      <c r="D150" s="57">
        <f t="shared" si="52"/>
        <v>232.82775006651863</v>
      </c>
      <c r="E150" s="58">
        <f t="shared" si="38"/>
        <v>1215.8381473693682</v>
      </c>
      <c r="F150" s="56">
        <f t="shared" si="53"/>
        <v>287122.37500037707</v>
      </c>
      <c r="G150" s="57">
        <f t="shared" si="54"/>
        <v>822.09308443335556</v>
      </c>
      <c r="H150" s="57">
        <f t="shared" si="55"/>
        <v>957.07458333459033</v>
      </c>
      <c r="I150" s="58">
        <f t="shared" si="39"/>
        <v>1779.1676677679459</v>
      </c>
      <c r="J150" s="56">
        <f t="shared" si="56"/>
        <v>0</v>
      </c>
      <c r="K150" s="57">
        <f t="shared" si="57"/>
        <v>0</v>
      </c>
      <c r="L150" s="57">
        <f t="shared" si="58"/>
        <v>0</v>
      </c>
      <c r="M150" s="58">
        <f t="shared" si="40"/>
        <v>0</v>
      </c>
      <c r="N150" s="56">
        <f t="shared" si="59"/>
        <v>0</v>
      </c>
      <c r="O150" s="57">
        <f t="shared" si="60"/>
        <v>0</v>
      </c>
      <c r="P150" s="57">
        <f t="shared" si="61"/>
        <v>0</v>
      </c>
      <c r="Q150" s="58">
        <f t="shared" si="41"/>
        <v>0</v>
      </c>
      <c r="R150" s="84">
        <f t="shared" si="62"/>
        <v>255251.52883916878</v>
      </c>
      <c r="S150" s="85">
        <f t="shared" si="63"/>
        <v>1930.3128731600241</v>
      </c>
      <c r="T150" s="86">
        <f t="shared" si="42"/>
        <v>744.48362578090894</v>
      </c>
      <c r="U150" s="87">
        <f t="shared" si="64"/>
        <v>2674.7964989409329</v>
      </c>
      <c r="V150" s="84">
        <f t="shared" si="65"/>
        <v>0</v>
      </c>
      <c r="W150" s="85">
        <f t="shared" si="66"/>
        <v>0</v>
      </c>
      <c r="X150" s="86">
        <f t="shared" si="43"/>
        <v>0</v>
      </c>
      <c r="Y150" s="87">
        <f t="shared" si="67"/>
        <v>0</v>
      </c>
      <c r="Z150" s="101">
        <f t="shared" si="68"/>
        <v>0</v>
      </c>
      <c r="AA150" s="85">
        <f t="shared" si="69"/>
        <v>0</v>
      </c>
      <c r="AB150" s="86">
        <f t="shared" si="44"/>
        <v>0</v>
      </c>
      <c r="AC150" s="87">
        <f t="shared" si="70"/>
        <v>0</v>
      </c>
      <c r="AD150" s="132">
        <f t="shared" si="73"/>
        <v>0</v>
      </c>
      <c r="AE150" s="132">
        <f t="shared" si="45"/>
        <v>0</v>
      </c>
      <c r="AF150" s="132">
        <f t="shared" si="71"/>
        <v>0</v>
      </c>
      <c r="AG150" s="133">
        <f t="shared" si="46"/>
        <v>0</v>
      </c>
      <c r="AH150" s="124">
        <f t="shared" si="72"/>
        <v>0</v>
      </c>
      <c r="AI150" s="125">
        <f t="shared" si="47"/>
        <v>0</v>
      </c>
      <c r="AJ150" s="125">
        <v>0</v>
      </c>
      <c r="AK150" s="126">
        <f t="shared" si="48"/>
        <v>0</v>
      </c>
      <c r="AL150" s="22">
        <f t="shared" si="49"/>
        <v>796367.81300302083</v>
      </c>
      <c r="AM150" s="22">
        <f t="shared" si="49"/>
        <v>3735.4163548962292</v>
      </c>
      <c r="AN150" s="22">
        <f t="shared" si="49"/>
        <v>1934.3859591820178</v>
      </c>
      <c r="AO150" s="23">
        <f t="shared" ref="AO150:AO213" si="74">E150+I150+M150+Q150+U150+Y150+AC150+AG150+AK150</f>
        <v>5669.802314078247</v>
      </c>
    </row>
    <row r="151" spans="1:41" x14ac:dyDescent="0.25">
      <c r="A151" s="7">
        <v>130</v>
      </c>
      <c r="B151" s="56">
        <f t="shared" si="50"/>
        <v>253010.89876617203</v>
      </c>
      <c r="C151" s="57">
        <f t="shared" si="51"/>
        <v>983.91149016704389</v>
      </c>
      <c r="D151" s="57">
        <f t="shared" si="52"/>
        <v>231.92665720232435</v>
      </c>
      <c r="E151" s="58">
        <f t="shared" ref="E151:E214" si="75">IF($A151&gt;C$7,0,C$12)</f>
        <v>1215.8381473693682</v>
      </c>
      <c r="F151" s="56">
        <f t="shared" si="53"/>
        <v>286300.28191594372</v>
      </c>
      <c r="G151" s="57">
        <f t="shared" si="54"/>
        <v>824.83339471480008</v>
      </c>
      <c r="H151" s="57">
        <f t="shared" si="55"/>
        <v>954.33427305314581</v>
      </c>
      <c r="I151" s="58">
        <f t="shared" ref="I151:I214" si="76">IF($A151&gt;G$7,0,G$12)</f>
        <v>1779.1676677679459</v>
      </c>
      <c r="J151" s="56">
        <f t="shared" si="56"/>
        <v>0</v>
      </c>
      <c r="K151" s="57">
        <f t="shared" si="57"/>
        <v>0</v>
      </c>
      <c r="L151" s="57">
        <f t="shared" si="58"/>
        <v>0</v>
      </c>
      <c r="M151" s="58">
        <f t="shared" ref="M151:M214" si="77">IF($A151&gt;K$7,0,K$12)</f>
        <v>0</v>
      </c>
      <c r="N151" s="56">
        <f t="shared" si="59"/>
        <v>0</v>
      </c>
      <c r="O151" s="57">
        <f t="shared" si="60"/>
        <v>0</v>
      </c>
      <c r="P151" s="57">
        <f t="shared" si="61"/>
        <v>0</v>
      </c>
      <c r="Q151" s="58">
        <f t="shared" ref="Q151:Q214" si="78">IF($A151&gt;O$7,0,O$12)</f>
        <v>0</v>
      </c>
      <c r="R151" s="84">
        <f t="shared" si="62"/>
        <v>253743.41799261878</v>
      </c>
      <c r="S151" s="85">
        <f t="shared" si="63"/>
        <v>1939.1695239606966</v>
      </c>
      <c r="T151" s="86">
        <f t="shared" ref="T151:T214" si="79">R151*S$9</f>
        <v>740.08496914513819</v>
      </c>
      <c r="U151" s="87">
        <f t="shared" si="64"/>
        <v>2679.2544931058346</v>
      </c>
      <c r="V151" s="84">
        <f t="shared" si="65"/>
        <v>0</v>
      </c>
      <c r="W151" s="85">
        <f t="shared" si="66"/>
        <v>0</v>
      </c>
      <c r="X151" s="86">
        <f t="shared" ref="X151:X214" si="80">V151*W$9</f>
        <v>0</v>
      </c>
      <c r="Y151" s="87">
        <f t="shared" si="67"/>
        <v>0</v>
      </c>
      <c r="Z151" s="101">
        <f t="shared" si="68"/>
        <v>0</v>
      </c>
      <c r="AA151" s="85">
        <f t="shared" si="69"/>
        <v>0</v>
      </c>
      <c r="AB151" s="86">
        <f t="shared" ref="AB151:AB214" si="81">Z151*AA$9</f>
        <v>0</v>
      </c>
      <c r="AC151" s="87">
        <f t="shared" si="70"/>
        <v>0</v>
      </c>
      <c r="AD151" s="132">
        <f t="shared" si="73"/>
        <v>0</v>
      </c>
      <c r="AE151" s="132">
        <f t="shared" ref="AE151:AE214" si="82">IF(A151&lt;&gt;AE$7,0,AD151)</f>
        <v>0</v>
      </c>
      <c r="AF151" s="132">
        <f t="shared" si="71"/>
        <v>0</v>
      </c>
      <c r="AG151" s="133">
        <f t="shared" ref="AG151:AG214" si="83">AF151+AE151</f>
        <v>0</v>
      </c>
      <c r="AH151" s="124">
        <f t="shared" si="72"/>
        <v>0</v>
      </c>
      <c r="AI151" s="125">
        <f t="shared" ref="AI151:AI214" si="84">IF($A151=AI$7,$AH151,0)</f>
        <v>0</v>
      </c>
      <c r="AJ151" s="125">
        <v>0</v>
      </c>
      <c r="AK151" s="126">
        <f t="shared" ref="AK151:AK214" si="85">IF(A151=AI$7,AI151,0)</f>
        <v>0</v>
      </c>
      <c r="AL151" s="22">
        <f t="shared" ref="AL151:AO214" si="86">B151+F151+J151+N151+R151+V151+Z151+AD151+AH151</f>
        <v>793054.59867473447</v>
      </c>
      <c r="AM151" s="22">
        <f t="shared" si="86"/>
        <v>3747.9144088425405</v>
      </c>
      <c r="AN151" s="22">
        <f t="shared" si="86"/>
        <v>1926.3458994006082</v>
      </c>
      <c r="AO151" s="23">
        <f t="shared" si="74"/>
        <v>5674.2603082431488</v>
      </c>
    </row>
    <row r="152" spans="1:41" x14ac:dyDescent="0.25">
      <c r="A152" s="7">
        <v>131</v>
      </c>
      <c r="B152" s="56">
        <f t="shared" ref="B152:B215" si="87">B151-C151</f>
        <v>252026.98727600498</v>
      </c>
      <c r="C152" s="57">
        <f t="shared" ref="C152:C215" si="88">E152-D152</f>
        <v>984.81340903303033</v>
      </c>
      <c r="D152" s="57">
        <f t="shared" ref="D152:D215" si="89">C$9*B152</f>
        <v>231.02473833633789</v>
      </c>
      <c r="E152" s="58">
        <f t="shared" si="75"/>
        <v>1215.8381473693682</v>
      </c>
      <c r="F152" s="56">
        <f t="shared" ref="F152:F215" si="90">F151-G151</f>
        <v>285475.44852122891</v>
      </c>
      <c r="G152" s="57">
        <f t="shared" ref="G152:G215" si="91">I152-H152</f>
        <v>827.58283936384942</v>
      </c>
      <c r="H152" s="57">
        <f t="shared" ref="H152:H215" si="92">G$9*F152</f>
        <v>951.58482840409647</v>
      </c>
      <c r="I152" s="58">
        <f t="shared" si="76"/>
        <v>1779.1676677679459</v>
      </c>
      <c r="J152" s="56">
        <f t="shared" ref="J152:J215" si="93">J151-K151</f>
        <v>0</v>
      </c>
      <c r="K152" s="57">
        <f t="shared" ref="K152:K215" si="94">M152-L152</f>
        <v>0</v>
      </c>
      <c r="L152" s="57">
        <f t="shared" ref="L152:L215" si="95">K$9*J152</f>
        <v>0</v>
      </c>
      <c r="M152" s="58">
        <f t="shared" si="77"/>
        <v>0</v>
      </c>
      <c r="N152" s="56">
        <f t="shared" ref="N152:N215" si="96">N151-O151</f>
        <v>0</v>
      </c>
      <c r="O152" s="57">
        <f t="shared" ref="O152:O215" si="97">Q152-P152</f>
        <v>0</v>
      </c>
      <c r="P152" s="57">
        <f t="shared" ref="P152:P215" si="98">O$9*N152</f>
        <v>0</v>
      </c>
      <c r="Q152" s="58">
        <f t="shared" si="78"/>
        <v>0</v>
      </c>
      <c r="R152" s="84">
        <f t="shared" ref="R152:R215" si="99">(R151-S151)*(1+S$11)</f>
        <v>252223.92221610586</v>
      </c>
      <c r="S152" s="85">
        <f t="shared" ref="S152:S215" si="100">IF(R152&gt;1,U152-T152,0)</f>
        <v>1948.0668107973693</v>
      </c>
      <c r="T152" s="86">
        <f t="shared" si="79"/>
        <v>735.65310646364208</v>
      </c>
      <c r="U152" s="87">
        <f t="shared" ref="U152:U215" si="101">IF(R152&lt;1,0,U151*(1+S$11))</f>
        <v>2683.7199172610112</v>
      </c>
      <c r="V152" s="84">
        <f t="shared" ref="V152:V215" si="102">(V151-W151)*(1+W$11)</f>
        <v>0</v>
      </c>
      <c r="W152" s="85">
        <f t="shared" ref="W152:W215" si="103">IF(V152&gt;1,Y152-X152,0)</f>
        <v>0</v>
      </c>
      <c r="X152" s="86">
        <f t="shared" si="80"/>
        <v>0</v>
      </c>
      <c r="Y152" s="87">
        <f t="shared" ref="Y152:Y215" si="104">IF(V152&lt;1,0,Y151*(1+W$11))</f>
        <v>0</v>
      </c>
      <c r="Z152" s="101">
        <f t="shared" ref="Z152:Z215" si="105">(Z151-AA151)*(1+AA$11)</f>
        <v>0</v>
      </c>
      <c r="AA152" s="85">
        <f t="shared" ref="AA152:AA215" si="106">IF(Z152&gt;1,AC152-AB152,0)</f>
        <v>0</v>
      </c>
      <c r="AB152" s="86">
        <f t="shared" si="81"/>
        <v>0</v>
      </c>
      <c r="AC152" s="87">
        <f t="shared" ref="AC152:AC215" si="107">IF(Z152&lt;1,0,AC151*(1+AA$11))</f>
        <v>0</v>
      </c>
      <c r="AD152" s="132">
        <f t="shared" si="73"/>
        <v>0</v>
      </c>
      <c r="AE152" s="132">
        <f t="shared" si="82"/>
        <v>0</v>
      </c>
      <c r="AF152" s="132">
        <f t="shared" ref="AF152:AF215" si="108">IF(A152&lt;=AE$7,AE$9*AD152,0)</f>
        <v>0</v>
      </c>
      <c r="AG152" s="133">
        <f t="shared" si="83"/>
        <v>0</v>
      </c>
      <c r="AH152" s="124">
        <f t="shared" ref="AH152:AH215" si="109">IF(A152&lt;=AI$7,AH151*(1+AI$9)*(1+AI$11),0)</f>
        <v>0</v>
      </c>
      <c r="AI152" s="125">
        <f t="shared" si="84"/>
        <v>0</v>
      </c>
      <c r="AJ152" s="125">
        <v>0</v>
      </c>
      <c r="AK152" s="126">
        <f t="shared" si="85"/>
        <v>0</v>
      </c>
      <c r="AL152" s="22">
        <f t="shared" si="86"/>
        <v>789726.35801333969</v>
      </c>
      <c r="AM152" s="22">
        <f t="shared" si="86"/>
        <v>3760.4630591942491</v>
      </c>
      <c r="AN152" s="22">
        <f t="shared" si="86"/>
        <v>1918.2626732040762</v>
      </c>
      <c r="AO152" s="23">
        <f t="shared" si="74"/>
        <v>5678.7257323983249</v>
      </c>
    </row>
    <row r="153" spans="1:41" x14ac:dyDescent="0.25">
      <c r="A153" s="7">
        <v>132</v>
      </c>
      <c r="B153" s="56">
        <f t="shared" si="87"/>
        <v>251042.17386697195</v>
      </c>
      <c r="C153" s="57">
        <f t="shared" si="88"/>
        <v>985.71615465797731</v>
      </c>
      <c r="D153" s="57">
        <f t="shared" si="89"/>
        <v>230.12199271139096</v>
      </c>
      <c r="E153" s="58">
        <f t="shared" si="75"/>
        <v>1215.8381473693682</v>
      </c>
      <c r="F153" s="56">
        <f t="shared" si="90"/>
        <v>284647.86568186508</v>
      </c>
      <c r="G153" s="57">
        <f t="shared" si="91"/>
        <v>830.34144882839553</v>
      </c>
      <c r="H153" s="57">
        <f t="shared" si="92"/>
        <v>948.82621893955036</v>
      </c>
      <c r="I153" s="58">
        <f t="shared" si="76"/>
        <v>1779.1676677679459</v>
      </c>
      <c r="J153" s="56">
        <f t="shared" si="93"/>
        <v>0</v>
      </c>
      <c r="K153" s="57">
        <f t="shared" si="94"/>
        <v>0</v>
      </c>
      <c r="L153" s="57">
        <f t="shared" si="95"/>
        <v>0</v>
      </c>
      <c r="M153" s="58">
        <f t="shared" si="77"/>
        <v>0</v>
      </c>
      <c r="N153" s="56">
        <f t="shared" si="96"/>
        <v>0</v>
      </c>
      <c r="O153" s="57">
        <f t="shared" si="97"/>
        <v>0</v>
      </c>
      <c r="P153" s="57">
        <f t="shared" si="98"/>
        <v>0</v>
      </c>
      <c r="Q153" s="58">
        <f t="shared" si="78"/>
        <v>0</v>
      </c>
      <c r="R153" s="84">
        <f t="shared" si="99"/>
        <v>250692.981830984</v>
      </c>
      <c r="S153" s="85">
        <f t="shared" si="100"/>
        <v>1957.0049201160764</v>
      </c>
      <c r="T153" s="86">
        <f t="shared" si="79"/>
        <v>731.18786367370342</v>
      </c>
      <c r="U153" s="87">
        <f t="shared" si="101"/>
        <v>2688.1927837897797</v>
      </c>
      <c r="V153" s="84">
        <f t="shared" si="102"/>
        <v>0</v>
      </c>
      <c r="W153" s="85">
        <f t="shared" si="103"/>
        <v>0</v>
      </c>
      <c r="X153" s="86">
        <f t="shared" si="80"/>
        <v>0</v>
      </c>
      <c r="Y153" s="87">
        <f t="shared" si="104"/>
        <v>0</v>
      </c>
      <c r="Z153" s="101">
        <f t="shared" si="105"/>
        <v>0</v>
      </c>
      <c r="AA153" s="85">
        <f t="shared" si="106"/>
        <v>0</v>
      </c>
      <c r="AB153" s="86">
        <f t="shared" si="81"/>
        <v>0</v>
      </c>
      <c r="AC153" s="87">
        <f t="shared" si="107"/>
        <v>0</v>
      </c>
      <c r="AD153" s="132">
        <f t="shared" ref="AD153:AD216" si="110">IF(A153&lt;=AE$7,(1+AE$11)*AD152,0)</f>
        <v>0</v>
      </c>
      <c r="AE153" s="132">
        <f t="shared" si="82"/>
        <v>0</v>
      </c>
      <c r="AF153" s="132">
        <f t="shared" si="108"/>
        <v>0</v>
      </c>
      <c r="AG153" s="133">
        <f t="shared" si="83"/>
        <v>0</v>
      </c>
      <c r="AH153" s="124">
        <f t="shared" si="109"/>
        <v>0</v>
      </c>
      <c r="AI153" s="125">
        <f t="shared" si="84"/>
        <v>0</v>
      </c>
      <c r="AJ153" s="125">
        <v>0</v>
      </c>
      <c r="AK153" s="126">
        <f t="shared" si="85"/>
        <v>0</v>
      </c>
      <c r="AL153" s="22">
        <f t="shared" si="86"/>
        <v>786383.021379821</v>
      </c>
      <c r="AM153" s="22">
        <f t="shared" si="86"/>
        <v>3773.0625236024493</v>
      </c>
      <c r="AN153" s="22">
        <f t="shared" si="86"/>
        <v>1910.1360753246449</v>
      </c>
      <c r="AO153" s="23">
        <f t="shared" si="74"/>
        <v>5683.1985989270943</v>
      </c>
    </row>
    <row r="154" spans="1:41" x14ac:dyDescent="0.25">
      <c r="A154" s="7">
        <v>133</v>
      </c>
      <c r="B154" s="56">
        <f t="shared" si="87"/>
        <v>250056.45771231398</v>
      </c>
      <c r="C154" s="57">
        <f t="shared" si="88"/>
        <v>986.61972779974712</v>
      </c>
      <c r="D154" s="57">
        <f t="shared" si="89"/>
        <v>229.21841956962115</v>
      </c>
      <c r="E154" s="58">
        <f t="shared" si="75"/>
        <v>1215.8381473693682</v>
      </c>
      <c r="F154" s="56">
        <f t="shared" si="90"/>
        <v>283817.52423303667</v>
      </c>
      <c r="G154" s="57">
        <f t="shared" si="91"/>
        <v>833.10925365782361</v>
      </c>
      <c r="H154" s="57">
        <f t="shared" si="92"/>
        <v>946.05841411012227</v>
      </c>
      <c r="I154" s="58">
        <f t="shared" si="76"/>
        <v>1779.1676677679459</v>
      </c>
      <c r="J154" s="56">
        <f t="shared" si="93"/>
        <v>0</v>
      </c>
      <c r="K154" s="57">
        <f t="shared" si="94"/>
        <v>0</v>
      </c>
      <c r="L154" s="57">
        <f t="shared" si="95"/>
        <v>0</v>
      </c>
      <c r="M154" s="58">
        <f t="shared" si="77"/>
        <v>0</v>
      </c>
      <c r="N154" s="56">
        <f t="shared" si="96"/>
        <v>0</v>
      </c>
      <c r="O154" s="57">
        <f t="shared" si="97"/>
        <v>0</v>
      </c>
      <c r="P154" s="57">
        <f t="shared" si="98"/>
        <v>0</v>
      </c>
      <c r="Q154" s="58">
        <f t="shared" si="78"/>
        <v>0</v>
      </c>
      <c r="R154" s="84">
        <f t="shared" si="99"/>
        <v>249150.53687238606</v>
      </c>
      <c r="S154" s="85">
        <f t="shared" si="100"/>
        <v>1965.9840392183035</v>
      </c>
      <c r="T154" s="86">
        <f t="shared" si="79"/>
        <v>726.6890658777927</v>
      </c>
      <c r="U154" s="87">
        <f t="shared" si="101"/>
        <v>2692.6731050960962</v>
      </c>
      <c r="V154" s="84">
        <f t="shared" si="102"/>
        <v>0</v>
      </c>
      <c r="W154" s="85">
        <f t="shared" si="103"/>
        <v>0</v>
      </c>
      <c r="X154" s="86">
        <f t="shared" si="80"/>
        <v>0</v>
      </c>
      <c r="Y154" s="87">
        <f t="shared" si="104"/>
        <v>0</v>
      </c>
      <c r="Z154" s="101">
        <f t="shared" si="105"/>
        <v>0</v>
      </c>
      <c r="AA154" s="85">
        <f t="shared" si="106"/>
        <v>0</v>
      </c>
      <c r="AB154" s="86">
        <f t="shared" si="81"/>
        <v>0</v>
      </c>
      <c r="AC154" s="87">
        <f t="shared" si="107"/>
        <v>0</v>
      </c>
      <c r="AD154" s="132">
        <f t="shared" si="110"/>
        <v>0</v>
      </c>
      <c r="AE154" s="132">
        <f t="shared" si="82"/>
        <v>0</v>
      </c>
      <c r="AF154" s="132">
        <f t="shared" si="108"/>
        <v>0</v>
      </c>
      <c r="AG154" s="133">
        <f t="shared" si="83"/>
        <v>0</v>
      </c>
      <c r="AH154" s="124">
        <f t="shared" si="109"/>
        <v>0</v>
      </c>
      <c r="AI154" s="125">
        <f t="shared" si="84"/>
        <v>0</v>
      </c>
      <c r="AJ154" s="125">
        <v>0</v>
      </c>
      <c r="AK154" s="126">
        <f t="shared" si="85"/>
        <v>0</v>
      </c>
      <c r="AL154" s="22">
        <f t="shared" si="86"/>
        <v>783024.51881773677</v>
      </c>
      <c r="AM154" s="22">
        <f t="shared" si="86"/>
        <v>3785.7130206758738</v>
      </c>
      <c r="AN154" s="22">
        <f t="shared" si="86"/>
        <v>1901.9658995575362</v>
      </c>
      <c r="AO154" s="23">
        <f t="shared" si="74"/>
        <v>5687.6789202334103</v>
      </c>
    </row>
    <row r="155" spans="1:41" x14ac:dyDescent="0.25">
      <c r="A155" s="7">
        <v>134</v>
      </c>
      <c r="B155" s="56">
        <f t="shared" si="87"/>
        <v>249069.83798451422</v>
      </c>
      <c r="C155" s="57">
        <f t="shared" si="88"/>
        <v>987.52412921689688</v>
      </c>
      <c r="D155" s="57">
        <f t="shared" si="89"/>
        <v>228.31401815247136</v>
      </c>
      <c r="E155" s="58">
        <f t="shared" si="75"/>
        <v>1215.8381473693682</v>
      </c>
      <c r="F155" s="56">
        <f t="shared" si="90"/>
        <v>282984.41497937887</v>
      </c>
      <c r="G155" s="57">
        <f t="shared" si="91"/>
        <v>835.88628450334966</v>
      </c>
      <c r="H155" s="57">
        <f t="shared" si="92"/>
        <v>943.28138326459623</v>
      </c>
      <c r="I155" s="58">
        <f t="shared" si="76"/>
        <v>1779.1676677679459</v>
      </c>
      <c r="J155" s="56">
        <f t="shared" si="93"/>
        <v>0</v>
      </c>
      <c r="K155" s="57">
        <f t="shared" si="94"/>
        <v>0</v>
      </c>
      <c r="L155" s="57">
        <f t="shared" si="95"/>
        <v>0</v>
      </c>
      <c r="M155" s="58">
        <f t="shared" si="77"/>
        <v>0</v>
      </c>
      <c r="N155" s="56">
        <f t="shared" si="96"/>
        <v>0</v>
      </c>
      <c r="O155" s="57">
        <f t="shared" si="97"/>
        <v>0</v>
      </c>
      <c r="P155" s="57">
        <f t="shared" si="98"/>
        <v>0</v>
      </c>
      <c r="Q155" s="58">
        <f t="shared" si="78"/>
        <v>0</v>
      </c>
      <c r="R155" s="84">
        <f t="shared" si="99"/>
        <v>247596.5270878897</v>
      </c>
      <c r="S155" s="85">
        <f t="shared" si="100"/>
        <v>1975.0043562649112</v>
      </c>
      <c r="T155" s="86">
        <f t="shared" si="79"/>
        <v>722.15653733967827</v>
      </c>
      <c r="U155" s="87">
        <f t="shared" si="101"/>
        <v>2697.1608936045895</v>
      </c>
      <c r="V155" s="84">
        <f t="shared" si="102"/>
        <v>0</v>
      </c>
      <c r="W155" s="85">
        <f t="shared" si="103"/>
        <v>0</v>
      </c>
      <c r="X155" s="86">
        <f t="shared" si="80"/>
        <v>0</v>
      </c>
      <c r="Y155" s="87">
        <f t="shared" si="104"/>
        <v>0</v>
      </c>
      <c r="Z155" s="101">
        <f t="shared" si="105"/>
        <v>0</v>
      </c>
      <c r="AA155" s="85">
        <f t="shared" si="106"/>
        <v>0</v>
      </c>
      <c r="AB155" s="86">
        <f t="shared" si="81"/>
        <v>0</v>
      </c>
      <c r="AC155" s="87">
        <f t="shared" si="107"/>
        <v>0</v>
      </c>
      <c r="AD155" s="132">
        <f t="shared" si="110"/>
        <v>0</v>
      </c>
      <c r="AE155" s="132">
        <f t="shared" si="82"/>
        <v>0</v>
      </c>
      <c r="AF155" s="132">
        <f t="shared" si="108"/>
        <v>0</v>
      </c>
      <c r="AG155" s="133">
        <f t="shared" si="83"/>
        <v>0</v>
      </c>
      <c r="AH155" s="124">
        <f t="shared" si="109"/>
        <v>0</v>
      </c>
      <c r="AI155" s="125">
        <f t="shared" si="84"/>
        <v>0</v>
      </c>
      <c r="AJ155" s="125">
        <v>0</v>
      </c>
      <c r="AK155" s="126">
        <f t="shared" si="85"/>
        <v>0</v>
      </c>
      <c r="AL155" s="22">
        <f t="shared" si="86"/>
        <v>779650.78005178284</v>
      </c>
      <c r="AM155" s="22">
        <f t="shared" si="86"/>
        <v>3798.4147699851578</v>
      </c>
      <c r="AN155" s="22">
        <f t="shared" si="86"/>
        <v>1893.7519387567459</v>
      </c>
      <c r="AO155" s="23">
        <f t="shared" si="74"/>
        <v>5692.1667087419037</v>
      </c>
    </row>
    <row r="156" spans="1:41" x14ac:dyDescent="0.25">
      <c r="A156" s="7">
        <v>135</v>
      </c>
      <c r="B156" s="56">
        <f t="shared" si="87"/>
        <v>248082.31385529731</v>
      </c>
      <c r="C156" s="57">
        <f t="shared" si="88"/>
        <v>988.42935966867901</v>
      </c>
      <c r="D156" s="57">
        <f t="shared" si="89"/>
        <v>227.4087877006892</v>
      </c>
      <c r="E156" s="58">
        <f t="shared" si="75"/>
        <v>1215.8381473693682</v>
      </c>
      <c r="F156" s="56">
        <f t="shared" si="90"/>
        <v>282148.52869487554</v>
      </c>
      <c r="G156" s="57">
        <f t="shared" si="91"/>
        <v>838.67257211836068</v>
      </c>
      <c r="H156" s="57">
        <f t="shared" si="92"/>
        <v>940.49509564958521</v>
      </c>
      <c r="I156" s="58">
        <f t="shared" si="76"/>
        <v>1779.1676677679459</v>
      </c>
      <c r="J156" s="56">
        <f t="shared" si="93"/>
        <v>0</v>
      </c>
      <c r="K156" s="57">
        <f t="shared" si="94"/>
        <v>0</v>
      </c>
      <c r="L156" s="57">
        <f t="shared" si="95"/>
        <v>0</v>
      </c>
      <c r="M156" s="58">
        <f t="shared" si="77"/>
        <v>0</v>
      </c>
      <c r="N156" s="56">
        <f t="shared" si="96"/>
        <v>0</v>
      </c>
      <c r="O156" s="57">
        <f t="shared" si="97"/>
        <v>0</v>
      </c>
      <c r="P156" s="57">
        <f t="shared" si="98"/>
        <v>0</v>
      </c>
      <c r="Q156" s="58">
        <f t="shared" si="78"/>
        <v>0</v>
      </c>
      <c r="R156" s="84">
        <f t="shared" si="99"/>
        <v>246030.8919361775</v>
      </c>
      <c r="S156" s="85">
        <f t="shared" si="100"/>
        <v>1984.0660602800795</v>
      </c>
      <c r="T156" s="86">
        <f t="shared" si="79"/>
        <v>717.59010148051777</v>
      </c>
      <c r="U156" s="87">
        <f t="shared" si="101"/>
        <v>2701.6561617605971</v>
      </c>
      <c r="V156" s="84">
        <f t="shared" si="102"/>
        <v>0</v>
      </c>
      <c r="W156" s="85">
        <f t="shared" si="103"/>
        <v>0</v>
      </c>
      <c r="X156" s="86">
        <f t="shared" si="80"/>
        <v>0</v>
      </c>
      <c r="Y156" s="87">
        <f t="shared" si="104"/>
        <v>0</v>
      </c>
      <c r="Z156" s="101">
        <f t="shared" si="105"/>
        <v>0</v>
      </c>
      <c r="AA156" s="85">
        <f t="shared" si="106"/>
        <v>0</v>
      </c>
      <c r="AB156" s="86">
        <f t="shared" si="81"/>
        <v>0</v>
      </c>
      <c r="AC156" s="87">
        <f t="shared" si="107"/>
        <v>0</v>
      </c>
      <c r="AD156" s="132">
        <f t="shared" si="110"/>
        <v>0</v>
      </c>
      <c r="AE156" s="132">
        <f t="shared" si="82"/>
        <v>0</v>
      </c>
      <c r="AF156" s="132">
        <f t="shared" si="108"/>
        <v>0</v>
      </c>
      <c r="AG156" s="133">
        <f t="shared" si="83"/>
        <v>0</v>
      </c>
      <c r="AH156" s="124">
        <f t="shared" si="109"/>
        <v>0</v>
      </c>
      <c r="AI156" s="125">
        <f t="shared" si="84"/>
        <v>0</v>
      </c>
      <c r="AJ156" s="125">
        <v>0</v>
      </c>
      <c r="AK156" s="126">
        <f t="shared" si="85"/>
        <v>0</v>
      </c>
      <c r="AL156" s="22">
        <f t="shared" si="86"/>
        <v>776261.73448635032</v>
      </c>
      <c r="AM156" s="22">
        <f t="shared" si="86"/>
        <v>3811.167992067119</v>
      </c>
      <c r="AN156" s="22">
        <f t="shared" si="86"/>
        <v>1885.4939848307922</v>
      </c>
      <c r="AO156" s="23">
        <f t="shared" si="74"/>
        <v>5696.6619768979108</v>
      </c>
    </row>
    <row r="157" spans="1:41" x14ac:dyDescent="0.25">
      <c r="A157" s="7">
        <v>136</v>
      </c>
      <c r="B157" s="56">
        <f t="shared" si="87"/>
        <v>247093.88449562862</v>
      </c>
      <c r="C157" s="57">
        <f t="shared" si="88"/>
        <v>989.33541991504205</v>
      </c>
      <c r="D157" s="57">
        <f t="shared" si="89"/>
        <v>226.50272745432622</v>
      </c>
      <c r="E157" s="58">
        <f t="shared" si="75"/>
        <v>1215.8381473693682</v>
      </c>
      <c r="F157" s="56">
        <f t="shared" si="90"/>
        <v>281309.85612275719</v>
      </c>
      <c r="G157" s="57">
        <f t="shared" si="91"/>
        <v>841.46814735875523</v>
      </c>
      <c r="H157" s="57">
        <f t="shared" si="92"/>
        <v>937.69952040919065</v>
      </c>
      <c r="I157" s="58">
        <f t="shared" si="76"/>
        <v>1779.1676677679459</v>
      </c>
      <c r="J157" s="56">
        <f t="shared" si="93"/>
        <v>0</v>
      </c>
      <c r="K157" s="57">
        <f t="shared" si="94"/>
        <v>0</v>
      </c>
      <c r="L157" s="57">
        <f t="shared" si="95"/>
        <v>0</v>
      </c>
      <c r="M157" s="58">
        <f t="shared" si="77"/>
        <v>0</v>
      </c>
      <c r="N157" s="56">
        <f t="shared" si="96"/>
        <v>0</v>
      </c>
      <c r="O157" s="57">
        <f t="shared" si="97"/>
        <v>0</v>
      </c>
      <c r="P157" s="57">
        <f t="shared" si="98"/>
        <v>0</v>
      </c>
      <c r="Q157" s="58">
        <f t="shared" si="78"/>
        <v>0</v>
      </c>
      <c r="R157" s="84">
        <f t="shared" si="99"/>
        <v>244453.57058569058</v>
      </c>
      <c r="S157" s="85">
        <f t="shared" si="100"/>
        <v>1993.1693411552671</v>
      </c>
      <c r="T157" s="86">
        <f t="shared" si="79"/>
        <v>712.98958087493088</v>
      </c>
      <c r="U157" s="87">
        <f t="shared" si="101"/>
        <v>2706.158922030198</v>
      </c>
      <c r="V157" s="84">
        <f t="shared" si="102"/>
        <v>0</v>
      </c>
      <c r="W157" s="85">
        <f t="shared" si="103"/>
        <v>0</v>
      </c>
      <c r="X157" s="86">
        <f t="shared" si="80"/>
        <v>0</v>
      </c>
      <c r="Y157" s="87">
        <f t="shared" si="104"/>
        <v>0</v>
      </c>
      <c r="Z157" s="101">
        <f t="shared" si="105"/>
        <v>0</v>
      </c>
      <c r="AA157" s="85">
        <f t="shared" si="106"/>
        <v>0</v>
      </c>
      <c r="AB157" s="86">
        <f t="shared" si="81"/>
        <v>0</v>
      </c>
      <c r="AC157" s="87">
        <f t="shared" si="107"/>
        <v>0</v>
      </c>
      <c r="AD157" s="132">
        <f t="shared" si="110"/>
        <v>0</v>
      </c>
      <c r="AE157" s="132">
        <f t="shared" si="82"/>
        <v>0</v>
      </c>
      <c r="AF157" s="132">
        <f t="shared" si="108"/>
        <v>0</v>
      </c>
      <c r="AG157" s="133">
        <f t="shared" si="83"/>
        <v>0</v>
      </c>
      <c r="AH157" s="124">
        <f t="shared" si="109"/>
        <v>0</v>
      </c>
      <c r="AI157" s="125">
        <f t="shared" si="84"/>
        <v>0</v>
      </c>
      <c r="AJ157" s="125">
        <v>0</v>
      </c>
      <c r="AK157" s="126">
        <f t="shared" si="85"/>
        <v>0</v>
      </c>
      <c r="AL157" s="22">
        <f t="shared" si="86"/>
        <v>772857.3112040764</v>
      </c>
      <c r="AM157" s="22">
        <f t="shared" si="86"/>
        <v>3823.9729084290648</v>
      </c>
      <c r="AN157" s="22">
        <f t="shared" si="86"/>
        <v>1877.1918287384478</v>
      </c>
      <c r="AO157" s="23">
        <f t="shared" si="74"/>
        <v>5701.1647371675117</v>
      </c>
    </row>
    <row r="158" spans="1:41" x14ac:dyDescent="0.25">
      <c r="A158" s="7">
        <v>137</v>
      </c>
      <c r="B158" s="56">
        <f t="shared" si="87"/>
        <v>246104.54907571358</v>
      </c>
      <c r="C158" s="57">
        <f t="shared" si="88"/>
        <v>990.24231071663075</v>
      </c>
      <c r="D158" s="57">
        <f t="shared" si="89"/>
        <v>225.59583665273746</v>
      </c>
      <c r="E158" s="58">
        <f t="shared" si="75"/>
        <v>1215.8381473693682</v>
      </c>
      <c r="F158" s="56">
        <f t="shared" si="90"/>
        <v>280468.38797539845</v>
      </c>
      <c r="G158" s="57">
        <f t="shared" si="91"/>
        <v>844.27304118328436</v>
      </c>
      <c r="H158" s="57">
        <f t="shared" si="92"/>
        <v>934.89462658466152</v>
      </c>
      <c r="I158" s="58">
        <f t="shared" si="76"/>
        <v>1779.1676677679459</v>
      </c>
      <c r="J158" s="56">
        <f t="shared" si="93"/>
        <v>0</v>
      </c>
      <c r="K158" s="57">
        <f t="shared" si="94"/>
        <v>0</v>
      </c>
      <c r="L158" s="57">
        <f t="shared" si="95"/>
        <v>0</v>
      </c>
      <c r="M158" s="58">
        <f t="shared" si="77"/>
        <v>0</v>
      </c>
      <c r="N158" s="56">
        <f t="shared" si="96"/>
        <v>0</v>
      </c>
      <c r="O158" s="57">
        <f t="shared" si="97"/>
        <v>0</v>
      </c>
      <c r="P158" s="57">
        <f t="shared" si="98"/>
        <v>0</v>
      </c>
      <c r="Q158" s="58">
        <f t="shared" si="78"/>
        <v>0</v>
      </c>
      <c r="R158" s="84">
        <f t="shared" si="99"/>
        <v>242864.50191327621</v>
      </c>
      <c r="S158" s="85">
        <f t="shared" si="100"/>
        <v>2002.3143896531928</v>
      </c>
      <c r="T158" s="86">
        <f t="shared" si="79"/>
        <v>708.35479724705567</v>
      </c>
      <c r="U158" s="87">
        <f t="shared" si="101"/>
        <v>2710.6691869002484</v>
      </c>
      <c r="V158" s="84">
        <f t="shared" si="102"/>
        <v>0</v>
      </c>
      <c r="W158" s="85">
        <f t="shared" si="103"/>
        <v>0</v>
      </c>
      <c r="X158" s="86">
        <f t="shared" si="80"/>
        <v>0</v>
      </c>
      <c r="Y158" s="87">
        <f t="shared" si="104"/>
        <v>0</v>
      </c>
      <c r="Z158" s="101">
        <f t="shared" si="105"/>
        <v>0</v>
      </c>
      <c r="AA158" s="85">
        <f t="shared" si="106"/>
        <v>0</v>
      </c>
      <c r="AB158" s="86">
        <f t="shared" si="81"/>
        <v>0</v>
      </c>
      <c r="AC158" s="87">
        <f t="shared" si="107"/>
        <v>0</v>
      </c>
      <c r="AD158" s="132">
        <f t="shared" si="110"/>
        <v>0</v>
      </c>
      <c r="AE158" s="132">
        <f t="shared" si="82"/>
        <v>0</v>
      </c>
      <c r="AF158" s="132">
        <f t="shared" si="108"/>
        <v>0</v>
      </c>
      <c r="AG158" s="133">
        <f t="shared" si="83"/>
        <v>0</v>
      </c>
      <c r="AH158" s="124">
        <f t="shared" si="109"/>
        <v>0</v>
      </c>
      <c r="AI158" s="125">
        <f t="shared" si="84"/>
        <v>0</v>
      </c>
      <c r="AJ158" s="125">
        <v>0</v>
      </c>
      <c r="AK158" s="126">
        <f t="shared" si="85"/>
        <v>0</v>
      </c>
      <c r="AL158" s="22">
        <f t="shared" si="86"/>
        <v>769437.43896438833</v>
      </c>
      <c r="AM158" s="22">
        <f t="shared" si="86"/>
        <v>3836.8297415531079</v>
      </c>
      <c r="AN158" s="22">
        <f t="shared" si="86"/>
        <v>1868.8452604844547</v>
      </c>
      <c r="AO158" s="23">
        <f t="shared" si="74"/>
        <v>5705.6750020375621</v>
      </c>
    </row>
    <row r="159" spans="1:41" x14ac:dyDescent="0.25">
      <c r="A159" s="7">
        <v>138</v>
      </c>
      <c r="B159" s="56">
        <f t="shared" si="87"/>
        <v>245114.30676499696</v>
      </c>
      <c r="C159" s="57">
        <f t="shared" si="88"/>
        <v>991.15003283478768</v>
      </c>
      <c r="D159" s="57">
        <f t="shared" si="89"/>
        <v>224.68811453458054</v>
      </c>
      <c r="E159" s="58">
        <f t="shared" si="75"/>
        <v>1215.8381473693682</v>
      </c>
      <c r="F159" s="56">
        <f t="shared" si="90"/>
        <v>279624.11493421515</v>
      </c>
      <c r="G159" s="57">
        <f t="shared" si="91"/>
        <v>847.08728465389538</v>
      </c>
      <c r="H159" s="57">
        <f t="shared" si="92"/>
        <v>932.08038311405051</v>
      </c>
      <c r="I159" s="58">
        <f t="shared" si="76"/>
        <v>1779.1676677679459</v>
      </c>
      <c r="J159" s="56">
        <f t="shared" si="93"/>
        <v>0</v>
      </c>
      <c r="K159" s="57">
        <f t="shared" si="94"/>
        <v>0</v>
      </c>
      <c r="L159" s="57">
        <f t="shared" si="95"/>
        <v>0</v>
      </c>
      <c r="M159" s="58">
        <f t="shared" si="77"/>
        <v>0</v>
      </c>
      <c r="N159" s="56">
        <f t="shared" si="96"/>
        <v>0</v>
      </c>
      <c r="O159" s="57">
        <f t="shared" si="97"/>
        <v>0</v>
      </c>
      <c r="P159" s="57">
        <f t="shared" si="98"/>
        <v>0</v>
      </c>
      <c r="Q159" s="58">
        <f t="shared" si="78"/>
        <v>0</v>
      </c>
      <c r="R159" s="84">
        <f t="shared" si="99"/>
        <v>241263.62450282907</v>
      </c>
      <c r="S159" s="85">
        <f t="shared" si="100"/>
        <v>2011.5013974118306</v>
      </c>
      <c r="T159" s="86">
        <f t="shared" si="79"/>
        <v>703.68557146658486</v>
      </c>
      <c r="U159" s="87">
        <f t="shared" si="101"/>
        <v>2715.1869688784154</v>
      </c>
      <c r="V159" s="84">
        <f t="shared" si="102"/>
        <v>0</v>
      </c>
      <c r="W159" s="85">
        <f t="shared" si="103"/>
        <v>0</v>
      </c>
      <c r="X159" s="86">
        <f t="shared" si="80"/>
        <v>0</v>
      </c>
      <c r="Y159" s="87">
        <f t="shared" si="104"/>
        <v>0</v>
      </c>
      <c r="Z159" s="101">
        <f t="shared" si="105"/>
        <v>0</v>
      </c>
      <c r="AA159" s="85">
        <f t="shared" si="106"/>
        <v>0</v>
      </c>
      <c r="AB159" s="86">
        <f t="shared" si="81"/>
        <v>0</v>
      </c>
      <c r="AC159" s="87">
        <f t="shared" si="107"/>
        <v>0</v>
      </c>
      <c r="AD159" s="132">
        <f t="shared" si="110"/>
        <v>0</v>
      </c>
      <c r="AE159" s="132">
        <f t="shared" si="82"/>
        <v>0</v>
      </c>
      <c r="AF159" s="132">
        <f t="shared" si="108"/>
        <v>0</v>
      </c>
      <c r="AG159" s="133">
        <f t="shared" si="83"/>
        <v>0</v>
      </c>
      <c r="AH159" s="124">
        <f t="shared" si="109"/>
        <v>0</v>
      </c>
      <c r="AI159" s="125">
        <f t="shared" si="84"/>
        <v>0</v>
      </c>
      <c r="AJ159" s="125">
        <v>0</v>
      </c>
      <c r="AK159" s="126">
        <f t="shared" si="85"/>
        <v>0</v>
      </c>
      <c r="AL159" s="22">
        <f t="shared" si="86"/>
        <v>766002.04620204121</v>
      </c>
      <c r="AM159" s="22">
        <f t="shared" si="86"/>
        <v>3849.7387149005135</v>
      </c>
      <c r="AN159" s="22">
        <f t="shared" si="86"/>
        <v>1860.4540691152158</v>
      </c>
      <c r="AO159" s="23">
        <f t="shared" si="74"/>
        <v>5710.1927840157296</v>
      </c>
    </row>
    <row r="160" spans="1:41" x14ac:dyDescent="0.25">
      <c r="A160" s="7">
        <v>139</v>
      </c>
      <c r="B160" s="56">
        <f t="shared" si="87"/>
        <v>244123.15673216217</v>
      </c>
      <c r="C160" s="57">
        <f t="shared" si="88"/>
        <v>992.05858703155286</v>
      </c>
      <c r="D160" s="57">
        <f t="shared" si="89"/>
        <v>223.77956033781533</v>
      </c>
      <c r="E160" s="58">
        <f t="shared" si="75"/>
        <v>1215.8381473693682</v>
      </c>
      <c r="F160" s="56">
        <f t="shared" si="90"/>
        <v>278777.02764956123</v>
      </c>
      <c r="G160" s="57">
        <f t="shared" si="91"/>
        <v>849.91090893607509</v>
      </c>
      <c r="H160" s="57">
        <f t="shared" si="92"/>
        <v>929.2567588318708</v>
      </c>
      <c r="I160" s="58">
        <f t="shared" si="76"/>
        <v>1779.1676677679459</v>
      </c>
      <c r="J160" s="56">
        <f t="shared" si="93"/>
        <v>0</v>
      </c>
      <c r="K160" s="57">
        <f t="shared" si="94"/>
        <v>0</v>
      </c>
      <c r="L160" s="57">
        <f t="shared" si="95"/>
        <v>0</v>
      </c>
      <c r="M160" s="58">
        <f t="shared" si="77"/>
        <v>0</v>
      </c>
      <c r="N160" s="56">
        <f t="shared" si="96"/>
        <v>0</v>
      </c>
      <c r="O160" s="57">
        <f t="shared" si="97"/>
        <v>0</v>
      </c>
      <c r="P160" s="57">
        <f t="shared" si="98"/>
        <v>0</v>
      </c>
      <c r="Q160" s="58">
        <f t="shared" si="78"/>
        <v>0</v>
      </c>
      <c r="R160" s="84">
        <f t="shared" si="99"/>
        <v>239650.87664392628</v>
      </c>
      <c r="S160" s="85">
        <f t="shared" si="100"/>
        <v>2020.7305569484279</v>
      </c>
      <c r="T160" s="86">
        <f t="shared" si="79"/>
        <v>698.98172354478504</v>
      </c>
      <c r="U160" s="87">
        <f t="shared" si="101"/>
        <v>2719.7122804932128</v>
      </c>
      <c r="V160" s="84">
        <f t="shared" si="102"/>
        <v>0</v>
      </c>
      <c r="W160" s="85">
        <f t="shared" si="103"/>
        <v>0</v>
      </c>
      <c r="X160" s="86">
        <f t="shared" si="80"/>
        <v>0</v>
      </c>
      <c r="Y160" s="87">
        <f t="shared" si="104"/>
        <v>0</v>
      </c>
      <c r="Z160" s="101">
        <f t="shared" si="105"/>
        <v>0</v>
      </c>
      <c r="AA160" s="85">
        <f t="shared" si="106"/>
        <v>0</v>
      </c>
      <c r="AB160" s="86">
        <f t="shared" si="81"/>
        <v>0</v>
      </c>
      <c r="AC160" s="87">
        <f t="shared" si="107"/>
        <v>0</v>
      </c>
      <c r="AD160" s="132">
        <f t="shared" si="110"/>
        <v>0</v>
      </c>
      <c r="AE160" s="132">
        <f t="shared" si="82"/>
        <v>0</v>
      </c>
      <c r="AF160" s="132">
        <f t="shared" si="108"/>
        <v>0</v>
      </c>
      <c r="AG160" s="133">
        <f t="shared" si="83"/>
        <v>0</v>
      </c>
      <c r="AH160" s="124">
        <f t="shared" si="109"/>
        <v>0</v>
      </c>
      <c r="AI160" s="125">
        <f t="shared" si="84"/>
        <v>0</v>
      </c>
      <c r="AJ160" s="125">
        <v>0</v>
      </c>
      <c r="AK160" s="126">
        <f t="shared" si="85"/>
        <v>0</v>
      </c>
      <c r="AL160" s="22">
        <f t="shared" si="86"/>
        <v>762551.06102564966</v>
      </c>
      <c r="AM160" s="22">
        <f t="shared" si="86"/>
        <v>3862.7000529160559</v>
      </c>
      <c r="AN160" s="22">
        <f t="shared" si="86"/>
        <v>1852.018042714471</v>
      </c>
      <c r="AO160" s="23">
        <f t="shared" si="74"/>
        <v>5714.7180956305274</v>
      </c>
    </row>
    <row r="161" spans="1:41" x14ac:dyDescent="0.25">
      <c r="A161" s="7">
        <v>140</v>
      </c>
      <c r="B161" s="56">
        <f t="shared" si="87"/>
        <v>243131.09814513061</v>
      </c>
      <c r="C161" s="57">
        <f t="shared" si="88"/>
        <v>992.96797406966516</v>
      </c>
      <c r="D161" s="57">
        <f t="shared" si="89"/>
        <v>222.87017329970305</v>
      </c>
      <c r="E161" s="58">
        <f t="shared" si="75"/>
        <v>1215.8381473693682</v>
      </c>
      <c r="F161" s="56">
        <f t="shared" si="90"/>
        <v>277927.11674062518</v>
      </c>
      <c r="G161" s="57">
        <f t="shared" si="91"/>
        <v>852.74394529919527</v>
      </c>
      <c r="H161" s="57">
        <f t="shared" si="92"/>
        <v>926.42372246875061</v>
      </c>
      <c r="I161" s="58">
        <f t="shared" si="76"/>
        <v>1779.1676677679459</v>
      </c>
      <c r="J161" s="56">
        <f t="shared" si="93"/>
        <v>0</v>
      </c>
      <c r="K161" s="57">
        <f t="shared" si="94"/>
        <v>0</v>
      </c>
      <c r="L161" s="57">
        <f t="shared" si="95"/>
        <v>0</v>
      </c>
      <c r="M161" s="58">
        <f t="shared" si="77"/>
        <v>0</v>
      </c>
      <c r="N161" s="56">
        <f t="shared" si="96"/>
        <v>0</v>
      </c>
      <c r="O161" s="57">
        <f t="shared" si="97"/>
        <v>0</v>
      </c>
      <c r="P161" s="57">
        <f t="shared" si="98"/>
        <v>0</v>
      </c>
      <c r="Q161" s="58">
        <f t="shared" si="78"/>
        <v>0</v>
      </c>
      <c r="R161" s="84">
        <f t="shared" si="99"/>
        <v>238026.19633045615</v>
      </c>
      <c r="S161" s="85">
        <f t="shared" si="100"/>
        <v>2030.0020616635377</v>
      </c>
      <c r="T161" s="86">
        <f t="shared" si="79"/>
        <v>694.24307263049718</v>
      </c>
      <c r="U161" s="87">
        <f t="shared" si="101"/>
        <v>2724.2451342940349</v>
      </c>
      <c r="V161" s="84">
        <f t="shared" si="102"/>
        <v>0</v>
      </c>
      <c r="W161" s="85">
        <f t="shared" si="103"/>
        <v>0</v>
      </c>
      <c r="X161" s="86">
        <f t="shared" si="80"/>
        <v>0</v>
      </c>
      <c r="Y161" s="87">
        <f t="shared" si="104"/>
        <v>0</v>
      </c>
      <c r="Z161" s="101">
        <f t="shared" si="105"/>
        <v>0</v>
      </c>
      <c r="AA161" s="85">
        <f t="shared" si="106"/>
        <v>0</v>
      </c>
      <c r="AB161" s="86">
        <f t="shared" si="81"/>
        <v>0</v>
      </c>
      <c r="AC161" s="87">
        <f t="shared" si="107"/>
        <v>0</v>
      </c>
      <c r="AD161" s="132">
        <f t="shared" si="110"/>
        <v>0</v>
      </c>
      <c r="AE161" s="132">
        <f t="shared" si="82"/>
        <v>0</v>
      </c>
      <c r="AF161" s="132">
        <f t="shared" si="108"/>
        <v>0</v>
      </c>
      <c r="AG161" s="133">
        <f t="shared" si="83"/>
        <v>0</v>
      </c>
      <c r="AH161" s="124">
        <f t="shared" si="109"/>
        <v>0</v>
      </c>
      <c r="AI161" s="125">
        <f t="shared" si="84"/>
        <v>0</v>
      </c>
      <c r="AJ161" s="125">
        <v>0</v>
      </c>
      <c r="AK161" s="126">
        <f t="shared" si="85"/>
        <v>0</v>
      </c>
      <c r="AL161" s="22">
        <f t="shared" si="86"/>
        <v>759084.41121621197</v>
      </c>
      <c r="AM161" s="22">
        <f t="shared" si="86"/>
        <v>3875.7139810323979</v>
      </c>
      <c r="AN161" s="22">
        <f t="shared" si="86"/>
        <v>1843.5369683989509</v>
      </c>
      <c r="AO161" s="23">
        <f t="shared" si="74"/>
        <v>5719.250949431349</v>
      </c>
    </row>
    <row r="162" spans="1:41" x14ac:dyDescent="0.25">
      <c r="A162" s="7">
        <v>141</v>
      </c>
      <c r="B162" s="56">
        <f t="shared" si="87"/>
        <v>242138.13017106094</v>
      </c>
      <c r="C162" s="57">
        <f t="shared" si="88"/>
        <v>993.87819471256239</v>
      </c>
      <c r="D162" s="57">
        <f t="shared" si="89"/>
        <v>221.95995265680585</v>
      </c>
      <c r="E162" s="58">
        <f t="shared" si="75"/>
        <v>1215.8381473693682</v>
      </c>
      <c r="F162" s="56">
        <f t="shared" si="90"/>
        <v>277074.37279532599</v>
      </c>
      <c r="G162" s="57">
        <f t="shared" si="91"/>
        <v>855.58642511685923</v>
      </c>
      <c r="H162" s="57">
        <f t="shared" si="92"/>
        <v>923.58124265108665</v>
      </c>
      <c r="I162" s="58">
        <f t="shared" si="76"/>
        <v>1779.1676677679459</v>
      </c>
      <c r="J162" s="56">
        <f t="shared" si="93"/>
        <v>0</v>
      </c>
      <c r="K162" s="57">
        <f t="shared" si="94"/>
        <v>0</v>
      </c>
      <c r="L162" s="57">
        <f t="shared" si="95"/>
        <v>0</v>
      </c>
      <c r="M162" s="58">
        <f t="shared" si="77"/>
        <v>0</v>
      </c>
      <c r="N162" s="56">
        <f t="shared" si="96"/>
        <v>0</v>
      </c>
      <c r="O162" s="57">
        <f t="shared" si="97"/>
        <v>0</v>
      </c>
      <c r="P162" s="57">
        <f t="shared" si="98"/>
        <v>0</v>
      </c>
      <c r="Q162" s="58">
        <f t="shared" si="78"/>
        <v>0</v>
      </c>
      <c r="R162" s="84">
        <f t="shared" si="99"/>
        <v>236389.5212592406</v>
      </c>
      <c r="S162" s="85">
        <f t="shared" si="100"/>
        <v>2039.3161058450733</v>
      </c>
      <c r="T162" s="86">
        <f t="shared" si="79"/>
        <v>689.46943700611848</v>
      </c>
      <c r="U162" s="87">
        <f t="shared" si="101"/>
        <v>2728.7855428511916</v>
      </c>
      <c r="V162" s="84">
        <f t="shared" si="102"/>
        <v>0</v>
      </c>
      <c r="W162" s="85">
        <f t="shared" si="103"/>
        <v>0</v>
      </c>
      <c r="X162" s="86">
        <f t="shared" si="80"/>
        <v>0</v>
      </c>
      <c r="Y162" s="87">
        <f t="shared" si="104"/>
        <v>0</v>
      </c>
      <c r="Z162" s="101">
        <f t="shared" si="105"/>
        <v>0</v>
      </c>
      <c r="AA162" s="85">
        <f t="shared" si="106"/>
        <v>0</v>
      </c>
      <c r="AB162" s="86">
        <f t="shared" si="81"/>
        <v>0</v>
      </c>
      <c r="AC162" s="87">
        <f t="shared" si="107"/>
        <v>0</v>
      </c>
      <c r="AD162" s="132">
        <f t="shared" si="110"/>
        <v>0</v>
      </c>
      <c r="AE162" s="132">
        <f t="shared" si="82"/>
        <v>0</v>
      </c>
      <c r="AF162" s="132">
        <f t="shared" si="108"/>
        <v>0</v>
      </c>
      <c r="AG162" s="133">
        <f t="shared" si="83"/>
        <v>0</v>
      </c>
      <c r="AH162" s="124">
        <f t="shared" si="109"/>
        <v>0</v>
      </c>
      <c r="AI162" s="125">
        <f t="shared" si="84"/>
        <v>0</v>
      </c>
      <c r="AJ162" s="125">
        <v>0</v>
      </c>
      <c r="AK162" s="126">
        <f t="shared" si="85"/>
        <v>0</v>
      </c>
      <c r="AL162" s="22">
        <f t="shared" si="86"/>
        <v>755602.02422562754</v>
      </c>
      <c r="AM162" s="22">
        <f t="shared" si="86"/>
        <v>3888.780725674495</v>
      </c>
      <c r="AN162" s="22">
        <f t="shared" si="86"/>
        <v>1835.0106323140108</v>
      </c>
      <c r="AO162" s="23">
        <f t="shared" si="74"/>
        <v>5723.7913579885062</v>
      </c>
    </row>
    <row r="163" spans="1:41" x14ac:dyDescent="0.25">
      <c r="A163" s="7">
        <v>142</v>
      </c>
      <c r="B163" s="56">
        <f t="shared" si="87"/>
        <v>241144.25197634837</v>
      </c>
      <c r="C163" s="57">
        <f t="shared" si="88"/>
        <v>994.78924972438222</v>
      </c>
      <c r="D163" s="57">
        <f t="shared" si="89"/>
        <v>221.048897644986</v>
      </c>
      <c r="E163" s="58">
        <f t="shared" si="75"/>
        <v>1215.8381473693682</v>
      </c>
      <c r="F163" s="56">
        <f t="shared" si="90"/>
        <v>276218.78637020913</v>
      </c>
      <c r="G163" s="57">
        <f t="shared" si="91"/>
        <v>858.43837986724873</v>
      </c>
      <c r="H163" s="57">
        <f t="shared" si="92"/>
        <v>920.72928790069716</v>
      </c>
      <c r="I163" s="58">
        <f t="shared" si="76"/>
        <v>1779.1676677679459</v>
      </c>
      <c r="J163" s="56">
        <f t="shared" si="93"/>
        <v>0</v>
      </c>
      <c r="K163" s="57">
        <f t="shared" si="94"/>
        <v>0</v>
      </c>
      <c r="L163" s="57">
        <f t="shared" si="95"/>
        <v>0</v>
      </c>
      <c r="M163" s="58">
        <f t="shared" si="77"/>
        <v>0</v>
      </c>
      <c r="N163" s="56">
        <f t="shared" si="96"/>
        <v>0</v>
      </c>
      <c r="O163" s="57">
        <f t="shared" si="97"/>
        <v>0</v>
      </c>
      <c r="P163" s="57">
        <f t="shared" si="98"/>
        <v>0</v>
      </c>
      <c r="Q163" s="58">
        <f t="shared" si="78"/>
        <v>0</v>
      </c>
      <c r="R163" s="84">
        <f t="shared" si="99"/>
        <v>234740.78882865122</v>
      </c>
      <c r="S163" s="85">
        <f t="shared" si="100"/>
        <v>2048.6728846723777</v>
      </c>
      <c r="T163" s="86">
        <f t="shared" si="79"/>
        <v>684.66063408356604</v>
      </c>
      <c r="U163" s="87">
        <f t="shared" si="101"/>
        <v>2733.3335187559437</v>
      </c>
      <c r="V163" s="84">
        <f t="shared" si="102"/>
        <v>0</v>
      </c>
      <c r="W163" s="85">
        <f t="shared" si="103"/>
        <v>0</v>
      </c>
      <c r="X163" s="86">
        <f t="shared" si="80"/>
        <v>0</v>
      </c>
      <c r="Y163" s="87">
        <f t="shared" si="104"/>
        <v>0</v>
      </c>
      <c r="Z163" s="101">
        <f t="shared" si="105"/>
        <v>0</v>
      </c>
      <c r="AA163" s="85">
        <f t="shared" si="106"/>
        <v>0</v>
      </c>
      <c r="AB163" s="86">
        <f t="shared" si="81"/>
        <v>0</v>
      </c>
      <c r="AC163" s="87">
        <f t="shared" si="107"/>
        <v>0</v>
      </c>
      <c r="AD163" s="132">
        <f t="shared" si="110"/>
        <v>0</v>
      </c>
      <c r="AE163" s="132">
        <f t="shared" si="82"/>
        <v>0</v>
      </c>
      <c r="AF163" s="132">
        <f t="shared" si="108"/>
        <v>0</v>
      </c>
      <c r="AG163" s="133">
        <f t="shared" si="83"/>
        <v>0</v>
      </c>
      <c r="AH163" s="124">
        <f t="shared" si="109"/>
        <v>0</v>
      </c>
      <c r="AI163" s="125">
        <f t="shared" si="84"/>
        <v>0</v>
      </c>
      <c r="AJ163" s="125">
        <v>0</v>
      </c>
      <c r="AK163" s="126">
        <f t="shared" si="85"/>
        <v>0</v>
      </c>
      <c r="AL163" s="22">
        <f t="shared" si="86"/>
        <v>752103.82717520872</v>
      </c>
      <c r="AM163" s="22">
        <f t="shared" si="86"/>
        <v>3901.9005142640085</v>
      </c>
      <c r="AN163" s="22">
        <f t="shared" si="86"/>
        <v>1826.4388196292491</v>
      </c>
      <c r="AO163" s="23">
        <f t="shared" si="74"/>
        <v>5728.3393338932583</v>
      </c>
    </row>
    <row r="164" spans="1:41" x14ac:dyDescent="0.25">
      <c r="A164" s="7">
        <v>143</v>
      </c>
      <c r="B164" s="56">
        <f t="shared" si="87"/>
        <v>240149.46272662398</v>
      </c>
      <c r="C164" s="57">
        <f t="shared" si="88"/>
        <v>995.70113986996296</v>
      </c>
      <c r="D164" s="57">
        <f t="shared" si="89"/>
        <v>220.13700749940531</v>
      </c>
      <c r="E164" s="58">
        <f t="shared" si="75"/>
        <v>1215.8381473693682</v>
      </c>
      <c r="F164" s="56">
        <f t="shared" si="90"/>
        <v>275360.34799034189</v>
      </c>
      <c r="G164" s="57">
        <f t="shared" si="91"/>
        <v>861.29984113347291</v>
      </c>
      <c r="H164" s="57">
        <f t="shared" si="92"/>
        <v>917.86782663447298</v>
      </c>
      <c r="I164" s="58">
        <f t="shared" si="76"/>
        <v>1779.1676677679459</v>
      </c>
      <c r="J164" s="56">
        <f t="shared" si="93"/>
        <v>0</v>
      </c>
      <c r="K164" s="57">
        <f t="shared" si="94"/>
        <v>0</v>
      </c>
      <c r="L164" s="57">
        <f t="shared" si="95"/>
        <v>0</v>
      </c>
      <c r="M164" s="58">
        <f t="shared" si="77"/>
        <v>0</v>
      </c>
      <c r="N164" s="56">
        <f t="shared" si="96"/>
        <v>0</v>
      </c>
      <c r="O164" s="57">
        <f t="shared" si="97"/>
        <v>0</v>
      </c>
      <c r="P164" s="57">
        <f t="shared" si="98"/>
        <v>0</v>
      </c>
      <c r="Q164" s="58">
        <f t="shared" si="78"/>
        <v>0</v>
      </c>
      <c r="R164" s="84">
        <f t="shared" si="99"/>
        <v>233079.93613721881</v>
      </c>
      <c r="S164" s="85">
        <f t="shared" si="100"/>
        <v>2058.0725942203153</v>
      </c>
      <c r="T164" s="86">
        <f t="shared" si="79"/>
        <v>679.81648040022162</v>
      </c>
      <c r="U164" s="87">
        <f t="shared" si="101"/>
        <v>2737.889074620537</v>
      </c>
      <c r="V164" s="84">
        <f t="shared" si="102"/>
        <v>0</v>
      </c>
      <c r="W164" s="85">
        <f t="shared" si="103"/>
        <v>0</v>
      </c>
      <c r="X164" s="86">
        <f t="shared" si="80"/>
        <v>0</v>
      </c>
      <c r="Y164" s="87">
        <f t="shared" si="104"/>
        <v>0</v>
      </c>
      <c r="Z164" s="101">
        <f t="shared" si="105"/>
        <v>0</v>
      </c>
      <c r="AA164" s="85">
        <f t="shared" si="106"/>
        <v>0</v>
      </c>
      <c r="AB164" s="86">
        <f t="shared" si="81"/>
        <v>0</v>
      </c>
      <c r="AC164" s="87">
        <f t="shared" si="107"/>
        <v>0</v>
      </c>
      <c r="AD164" s="132">
        <f t="shared" si="110"/>
        <v>0</v>
      </c>
      <c r="AE164" s="132">
        <f t="shared" si="82"/>
        <v>0</v>
      </c>
      <c r="AF164" s="132">
        <f t="shared" si="108"/>
        <v>0</v>
      </c>
      <c r="AG164" s="133">
        <f t="shared" si="83"/>
        <v>0</v>
      </c>
      <c r="AH164" s="124">
        <f t="shared" si="109"/>
        <v>0</v>
      </c>
      <c r="AI164" s="125">
        <f t="shared" si="84"/>
        <v>0</v>
      </c>
      <c r="AJ164" s="125">
        <v>0</v>
      </c>
      <c r="AK164" s="126">
        <f t="shared" si="85"/>
        <v>0</v>
      </c>
      <c r="AL164" s="22">
        <f t="shared" si="86"/>
        <v>748589.74685418466</v>
      </c>
      <c r="AM164" s="22">
        <f t="shared" si="86"/>
        <v>3915.073575223751</v>
      </c>
      <c r="AN164" s="22">
        <f t="shared" si="86"/>
        <v>1817.8213145341001</v>
      </c>
      <c r="AO164" s="23">
        <f t="shared" si="74"/>
        <v>5732.8948897578512</v>
      </c>
    </row>
    <row r="165" spans="1:41" x14ac:dyDescent="0.25">
      <c r="A165" s="7">
        <v>144</v>
      </c>
      <c r="B165" s="56">
        <f t="shared" si="87"/>
        <v>239153.76158675403</v>
      </c>
      <c r="C165" s="57">
        <f t="shared" si="88"/>
        <v>996.6138659148437</v>
      </c>
      <c r="D165" s="57">
        <f t="shared" si="89"/>
        <v>219.22428145452452</v>
      </c>
      <c r="E165" s="58">
        <f t="shared" si="75"/>
        <v>1215.8381473693682</v>
      </c>
      <c r="F165" s="56">
        <f t="shared" si="90"/>
        <v>274499.04814920842</v>
      </c>
      <c r="G165" s="57">
        <f t="shared" si="91"/>
        <v>864.17084060391778</v>
      </c>
      <c r="H165" s="57">
        <f t="shared" si="92"/>
        <v>914.9968271640281</v>
      </c>
      <c r="I165" s="58">
        <f t="shared" si="76"/>
        <v>1779.1676677679459</v>
      </c>
      <c r="J165" s="56">
        <f t="shared" si="93"/>
        <v>0</v>
      </c>
      <c r="K165" s="57">
        <f t="shared" si="94"/>
        <v>0</v>
      </c>
      <c r="L165" s="57">
        <f t="shared" si="95"/>
        <v>0</v>
      </c>
      <c r="M165" s="58">
        <f t="shared" si="77"/>
        <v>0</v>
      </c>
      <c r="N165" s="56">
        <f t="shared" si="96"/>
        <v>0</v>
      </c>
      <c r="O165" s="57">
        <f t="shared" si="97"/>
        <v>0</v>
      </c>
      <c r="P165" s="57">
        <f t="shared" si="98"/>
        <v>0</v>
      </c>
      <c r="Q165" s="58">
        <f t="shared" si="78"/>
        <v>0</v>
      </c>
      <c r="R165" s="84">
        <f t="shared" si="99"/>
        <v>231406.89998223685</v>
      </c>
      <c r="S165" s="85">
        <f t="shared" si="100"/>
        <v>2067.5154314633805</v>
      </c>
      <c r="T165" s="86">
        <f t="shared" si="79"/>
        <v>674.9367916148575</v>
      </c>
      <c r="U165" s="87">
        <f t="shared" si="101"/>
        <v>2742.4522230782381</v>
      </c>
      <c r="V165" s="84">
        <f t="shared" si="102"/>
        <v>0</v>
      </c>
      <c r="W165" s="85">
        <f t="shared" si="103"/>
        <v>0</v>
      </c>
      <c r="X165" s="86">
        <f t="shared" si="80"/>
        <v>0</v>
      </c>
      <c r="Y165" s="87">
        <f t="shared" si="104"/>
        <v>0</v>
      </c>
      <c r="Z165" s="101">
        <f t="shared" si="105"/>
        <v>0</v>
      </c>
      <c r="AA165" s="85">
        <f t="shared" si="106"/>
        <v>0</v>
      </c>
      <c r="AB165" s="86">
        <f t="shared" si="81"/>
        <v>0</v>
      </c>
      <c r="AC165" s="87">
        <f t="shared" si="107"/>
        <v>0</v>
      </c>
      <c r="AD165" s="132">
        <f t="shared" si="110"/>
        <v>0</v>
      </c>
      <c r="AE165" s="132">
        <f t="shared" si="82"/>
        <v>0</v>
      </c>
      <c r="AF165" s="132">
        <f t="shared" si="108"/>
        <v>0</v>
      </c>
      <c r="AG165" s="133">
        <f t="shared" si="83"/>
        <v>0</v>
      </c>
      <c r="AH165" s="124">
        <f t="shared" si="109"/>
        <v>0</v>
      </c>
      <c r="AI165" s="125">
        <f t="shared" si="84"/>
        <v>0</v>
      </c>
      <c r="AJ165" s="125">
        <v>0</v>
      </c>
      <c r="AK165" s="126">
        <f t="shared" si="85"/>
        <v>0</v>
      </c>
      <c r="AL165" s="22">
        <f t="shared" si="86"/>
        <v>745059.70971819921</v>
      </c>
      <c r="AM165" s="22">
        <f t="shared" si="86"/>
        <v>3928.3001379821421</v>
      </c>
      <c r="AN165" s="22">
        <f t="shared" si="86"/>
        <v>1809.1579002334101</v>
      </c>
      <c r="AO165" s="23">
        <f t="shared" si="74"/>
        <v>5737.4580382155527</v>
      </c>
    </row>
    <row r="166" spans="1:41" x14ac:dyDescent="0.25">
      <c r="A166" s="7">
        <v>145</v>
      </c>
      <c r="B166" s="56">
        <f t="shared" si="87"/>
        <v>238157.14772083919</v>
      </c>
      <c r="C166" s="57">
        <f t="shared" si="88"/>
        <v>997.52742862526566</v>
      </c>
      <c r="D166" s="57">
        <f t="shared" si="89"/>
        <v>218.31071874410259</v>
      </c>
      <c r="E166" s="58">
        <f t="shared" si="75"/>
        <v>1215.8381473693682</v>
      </c>
      <c r="F166" s="56">
        <f t="shared" si="90"/>
        <v>273634.87730860448</v>
      </c>
      <c r="G166" s="57">
        <f t="shared" si="91"/>
        <v>867.0514100725976</v>
      </c>
      <c r="H166" s="57">
        <f t="shared" si="92"/>
        <v>912.11625769534828</v>
      </c>
      <c r="I166" s="58">
        <f t="shared" si="76"/>
        <v>1779.1676677679459</v>
      </c>
      <c r="J166" s="56">
        <f t="shared" si="93"/>
        <v>0</v>
      </c>
      <c r="K166" s="57">
        <f t="shared" si="94"/>
        <v>0</v>
      </c>
      <c r="L166" s="57">
        <f t="shared" si="95"/>
        <v>0</v>
      </c>
      <c r="M166" s="58">
        <f t="shared" si="77"/>
        <v>0</v>
      </c>
      <c r="N166" s="56">
        <f t="shared" si="96"/>
        <v>0</v>
      </c>
      <c r="O166" s="57">
        <f t="shared" si="97"/>
        <v>0</v>
      </c>
      <c r="P166" s="57">
        <f t="shared" si="98"/>
        <v>0</v>
      </c>
      <c r="Q166" s="58">
        <f t="shared" si="78"/>
        <v>0</v>
      </c>
      <c r="R166" s="84">
        <f t="shared" si="99"/>
        <v>229721.61685835812</v>
      </c>
      <c r="S166" s="85">
        <f t="shared" si="100"/>
        <v>2077.0015942798241</v>
      </c>
      <c r="T166" s="86">
        <f t="shared" si="79"/>
        <v>670.02138250354449</v>
      </c>
      <c r="U166" s="87">
        <f t="shared" si="101"/>
        <v>2747.0229767833684</v>
      </c>
      <c r="V166" s="84">
        <f t="shared" si="102"/>
        <v>0</v>
      </c>
      <c r="W166" s="85">
        <f t="shared" si="103"/>
        <v>0</v>
      </c>
      <c r="X166" s="86">
        <f t="shared" si="80"/>
        <v>0</v>
      </c>
      <c r="Y166" s="87">
        <f t="shared" si="104"/>
        <v>0</v>
      </c>
      <c r="Z166" s="101">
        <f t="shared" si="105"/>
        <v>0</v>
      </c>
      <c r="AA166" s="85">
        <f t="shared" si="106"/>
        <v>0</v>
      </c>
      <c r="AB166" s="86">
        <f t="shared" si="81"/>
        <v>0</v>
      </c>
      <c r="AC166" s="87">
        <f t="shared" si="107"/>
        <v>0</v>
      </c>
      <c r="AD166" s="132">
        <f t="shared" si="110"/>
        <v>0</v>
      </c>
      <c r="AE166" s="132">
        <f t="shared" si="82"/>
        <v>0</v>
      </c>
      <c r="AF166" s="132">
        <f t="shared" si="108"/>
        <v>0</v>
      </c>
      <c r="AG166" s="133">
        <f t="shared" si="83"/>
        <v>0</v>
      </c>
      <c r="AH166" s="124">
        <f t="shared" si="109"/>
        <v>0</v>
      </c>
      <c r="AI166" s="125">
        <f t="shared" si="84"/>
        <v>0</v>
      </c>
      <c r="AJ166" s="125">
        <v>0</v>
      </c>
      <c r="AK166" s="126">
        <f t="shared" si="85"/>
        <v>0</v>
      </c>
      <c r="AL166" s="22">
        <f t="shared" si="86"/>
        <v>741513.64188780182</v>
      </c>
      <c r="AM166" s="22">
        <f t="shared" si="86"/>
        <v>3941.5804329776875</v>
      </c>
      <c r="AN166" s="22">
        <f t="shared" si="86"/>
        <v>1800.4483589429951</v>
      </c>
      <c r="AO166" s="23">
        <f t="shared" si="74"/>
        <v>5742.0287919206821</v>
      </c>
    </row>
    <row r="167" spans="1:41" x14ac:dyDescent="0.25">
      <c r="A167" s="7">
        <v>146</v>
      </c>
      <c r="B167" s="56">
        <f t="shared" si="87"/>
        <v>237159.62029221392</v>
      </c>
      <c r="C167" s="57">
        <f t="shared" si="88"/>
        <v>998.44182876817217</v>
      </c>
      <c r="D167" s="57">
        <f t="shared" si="89"/>
        <v>217.3963186011961</v>
      </c>
      <c r="E167" s="58">
        <f t="shared" si="75"/>
        <v>1215.8381473693682</v>
      </c>
      <c r="F167" s="56">
        <f t="shared" si="90"/>
        <v>272767.82589853188</v>
      </c>
      <c r="G167" s="57">
        <f t="shared" si="91"/>
        <v>869.94158143950619</v>
      </c>
      <c r="H167" s="57">
        <f t="shared" si="92"/>
        <v>909.22608632843969</v>
      </c>
      <c r="I167" s="58">
        <f t="shared" si="76"/>
        <v>1779.1676677679459</v>
      </c>
      <c r="J167" s="56">
        <f t="shared" si="93"/>
        <v>0</v>
      </c>
      <c r="K167" s="57">
        <f t="shared" si="94"/>
        <v>0</v>
      </c>
      <c r="L167" s="57">
        <f t="shared" si="95"/>
        <v>0</v>
      </c>
      <c r="M167" s="58">
        <f t="shared" si="77"/>
        <v>0</v>
      </c>
      <c r="N167" s="56">
        <f t="shared" si="96"/>
        <v>0</v>
      </c>
      <c r="O167" s="57">
        <f t="shared" si="97"/>
        <v>0</v>
      </c>
      <c r="P167" s="57">
        <f t="shared" si="98"/>
        <v>0</v>
      </c>
      <c r="Q167" s="58">
        <f t="shared" si="78"/>
        <v>0</v>
      </c>
      <c r="R167" s="84">
        <f t="shared" si="99"/>
        <v>228024.0229561851</v>
      </c>
      <c r="S167" s="85">
        <f t="shared" si="100"/>
        <v>2086.531281455801</v>
      </c>
      <c r="T167" s="86">
        <f t="shared" si="79"/>
        <v>665.07006695553991</v>
      </c>
      <c r="U167" s="87">
        <f t="shared" si="101"/>
        <v>2751.601348411341</v>
      </c>
      <c r="V167" s="84">
        <f t="shared" si="102"/>
        <v>0</v>
      </c>
      <c r="W167" s="85">
        <f t="shared" si="103"/>
        <v>0</v>
      </c>
      <c r="X167" s="86">
        <f t="shared" si="80"/>
        <v>0</v>
      </c>
      <c r="Y167" s="87">
        <f t="shared" si="104"/>
        <v>0</v>
      </c>
      <c r="Z167" s="101">
        <f t="shared" si="105"/>
        <v>0</v>
      </c>
      <c r="AA167" s="85">
        <f t="shared" si="106"/>
        <v>0</v>
      </c>
      <c r="AB167" s="86">
        <f t="shared" si="81"/>
        <v>0</v>
      </c>
      <c r="AC167" s="87">
        <f t="shared" si="107"/>
        <v>0</v>
      </c>
      <c r="AD167" s="132">
        <f t="shared" si="110"/>
        <v>0</v>
      </c>
      <c r="AE167" s="132">
        <f t="shared" si="82"/>
        <v>0</v>
      </c>
      <c r="AF167" s="132">
        <f t="shared" si="108"/>
        <v>0</v>
      </c>
      <c r="AG167" s="133">
        <f t="shared" si="83"/>
        <v>0</v>
      </c>
      <c r="AH167" s="124">
        <f t="shared" si="109"/>
        <v>0</v>
      </c>
      <c r="AI167" s="125">
        <f t="shared" si="84"/>
        <v>0</v>
      </c>
      <c r="AJ167" s="125">
        <v>0</v>
      </c>
      <c r="AK167" s="126">
        <f t="shared" si="85"/>
        <v>0</v>
      </c>
      <c r="AL167" s="22">
        <f t="shared" si="86"/>
        <v>737951.46914693085</v>
      </c>
      <c r="AM167" s="22">
        <f t="shared" si="86"/>
        <v>3954.9146916634795</v>
      </c>
      <c r="AN167" s="22">
        <f t="shared" si="86"/>
        <v>1791.6924718851758</v>
      </c>
      <c r="AO167" s="23">
        <f t="shared" si="74"/>
        <v>5746.6071635486551</v>
      </c>
    </row>
    <row r="168" spans="1:41" x14ac:dyDescent="0.25">
      <c r="A168" s="7">
        <v>147</v>
      </c>
      <c r="B168" s="56">
        <f t="shared" si="87"/>
        <v>236161.17846344574</v>
      </c>
      <c r="C168" s="57">
        <f t="shared" si="88"/>
        <v>999.35706711120963</v>
      </c>
      <c r="D168" s="57">
        <f t="shared" si="89"/>
        <v>216.48108025815858</v>
      </c>
      <c r="E168" s="58">
        <f t="shared" si="75"/>
        <v>1215.8381473693682</v>
      </c>
      <c r="F168" s="56">
        <f t="shared" si="90"/>
        <v>271897.88431709236</v>
      </c>
      <c r="G168" s="57">
        <f t="shared" si="91"/>
        <v>872.84138671097128</v>
      </c>
      <c r="H168" s="57">
        <f t="shared" si="92"/>
        <v>906.32628105697461</v>
      </c>
      <c r="I168" s="58">
        <f t="shared" si="76"/>
        <v>1779.1676677679459</v>
      </c>
      <c r="J168" s="56">
        <f t="shared" si="93"/>
        <v>0</v>
      </c>
      <c r="K168" s="57">
        <f t="shared" si="94"/>
        <v>0</v>
      </c>
      <c r="L168" s="57">
        <f t="shared" si="95"/>
        <v>0</v>
      </c>
      <c r="M168" s="58">
        <f t="shared" si="77"/>
        <v>0</v>
      </c>
      <c r="N168" s="56">
        <f t="shared" si="96"/>
        <v>0</v>
      </c>
      <c r="O168" s="57">
        <f t="shared" si="97"/>
        <v>0</v>
      </c>
      <c r="P168" s="57">
        <f t="shared" si="98"/>
        <v>0</v>
      </c>
      <c r="Q168" s="58">
        <f t="shared" si="78"/>
        <v>0</v>
      </c>
      <c r="R168" s="84">
        <f t="shared" si="99"/>
        <v>226314.05416085385</v>
      </c>
      <c r="S168" s="85">
        <f t="shared" si="100"/>
        <v>2096.1046926895365</v>
      </c>
      <c r="T168" s="86">
        <f t="shared" si="79"/>
        <v>660.08265796915714</v>
      </c>
      <c r="U168" s="87">
        <f t="shared" si="101"/>
        <v>2756.1873506586935</v>
      </c>
      <c r="V168" s="84">
        <f t="shared" si="102"/>
        <v>0</v>
      </c>
      <c r="W168" s="85">
        <f t="shared" si="103"/>
        <v>0</v>
      </c>
      <c r="X168" s="86">
        <f t="shared" si="80"/>
        <v>0</v>
      </c>
      <c r="Y168" s="87">
        <f t="shared" si="104"/>
        <v>0</v>
      </c>
      <c r="Z168" s="101">
        <f t="shared" si="105"/>
        <v>0</v>
      </c>
      <c r="AA168" s="85">
        <f t="shared" si="106"/>
        <v>0</v>
      </c>
      <c r="AB168" s="86">
        <f t="shared" si="81"/>
        <v>0</v>
      </c>
      <c r="AC168" s="87">
        <f t="shared" si="107"/>
        <v>0</v>
      </c>
      <c r="AD168" s="132">
        <f t="shared" si="110"/>
        <v>0</v>
      </c>
      <c r="AE168" s="132">
        <f t="shared" si="82"/>
        <v>0</v>
      </c>
      <c r="AF168" s="132">
        <f t="shared" si="108"/>
        <v>0</v>
      </c>
      <c r="AG168" s="133">
        <f t="shared" si="83"/>
        <v>0</v>
      </c>
      <c r="AH168" s="124">
        <f t="shared" si="109"/>
        <v>0</v>
      </c>
      <c r="AI168" s="125">
        <f t="shared" si="84"/>
        <v>0</v>
      </c>
      <c r="AJ168" s="125">
        <v>0</v>
      </c>
      <c r="AK168" s="126">
        <f t="shared" si="85"/>
        <v>0</v>
      </c>
      <c r="AL168" s="22">
        <f t="shared" si="86"/>
        <v>734373.11694139196</v>
      </c>
      <c r="AM168" s="22">
        <f t="shared" si="86"/>
        <v>3968.3031465117174</v>
      </c>
      <c r="AN168" s="22">
        <f t="shared" si="86"/>
        <v>1782.8900192842902</v>
      </c>
      <c r="AO168" s="23">
        <f t="shared" si="74"/>
        <v>5751.1931657960076</v>
      </c>
    </row>
    <row r="169" spans="1:41" x14ac:dyDescent="0.25">
      <c r="A169" s="7">
        <v>148</v>
      </c>
      <c r="B169" s="56">
        <f t="shared" si="87"/>
        <v>235161.82139633453</v>
      </c>
      <c r="C169" s="57">
        <f t="shared" si="88"/>
        <v>1000.2731444227283</v>
      </c>
      <c r="D169" s="57">
        <f t="shared" si="89"/>
        <v>215.56500294663999</v>
      </c>
      <c r="E169" s="58">
        <f t="shared" si="75"/>
        <v>1215.8381473693682</v>
      </c>
      <c r="F169" s="56">
        <f t="shared" si="90"/>
        <v>271025.04293038137</v>
      </c>
      <c r="G169" s="57">
        <f t="shared" si="91"/>
        <v>875.75085800000795</v>
      </c>
      <c r="H169" s="57">
        <f t="shared" si="92"/>
        <v>903.41680976793793</v>
      </c>
      <c r="I169" s="58">
        <f t="shared" si="76"/>
        <v>1779.1676677679459</v>
      </c>
      <c r="J169" s="56">
        <f t="shared" si="93"/>
        <v>0</v>
      </c>
      <c r="K169" s="57">
        <f t="shared" si="94"/>
        <v>0</v>
      </c>
      <c r="L169" s="57">
        <f t="shared" si="95"/>
        <v>0</v>
      </c>
      <c r="M169" s="58">
        <f t="shared" si="77"/>
        <v>0</v>
      </c>
      <c r="N169" s="56">
        <f t="shared" si="96"/>
        <v>0</v>
      </c>
      <c r="O169" s="57">
        <f t="shared" si="97"/>
        <v>0</v>
      </c>
      <c r="P169" s="57">
        <f t="shared" si="98"/>
        <v>0</v>
      </c>
      <c r="Q169" s="58">
        <f t="shared" si="78"/>
        <v>0</v>
      </c>
      <c r="R169" s="84">
        <f t="shared" si="99"/>
        <v>224591.64605061125</v>
      </c>
      <c r="S169" s="85">
        <f t="shared" si="100"/>
        <v>2105.7220285955086</v>
      </c>
      <c r="T169" s="86">
        <f t="shared" si="79"/>
        <v>655.05896764761621</v>
      </c>
      <c r="U169" s="87">
        <f t="shared" si="101"/>
        <v>2760.7809962431247</v>
      </c>
      <c r="V169" s="84">
        <f t="shared" si="102"/>
        <v>0</v>
      </c>
      <c r="W169" s="85">
        <f t="shared" si="103"/>
        <v>0</v>
      </c>
      <c r="X169" s="86">
        <f t="shared" si="80"/>
        <v>0</v>
      </c>
      <c r="Y169" s="87">
        <f t="shared" si="104"/>
        <v>0</v>
      </c>
      <c r="Z169" s="101">
        <f t="shared" si="105"/>
        <v>0</v>
      </c>
      <c r="AA169" s="85">
        <f t="shared" si="106"/>
        <v>0</v>
      </c>
      <c r="AB169" s="86">
        <f t="shared" si="81"/>
        <v>0</v>
      </c>
      <c r="AC169" s="87">
        <f t="shared" si="107"/>
        <v>0</v>
      </c>
      <c r="AD169" s="132">
        <f t="shared" si="110"/>
        <v>0</v>
      </c>
      <c r="AE169" s="132">
        <f t="shared" si="82"/>
        <v>0</v>
      </c>
      <c r="AF169" s="132">
        <f t="shared" si="108"/>
        <v>0</v>
      </c>
      <c r="AG169" s="133">
        <f t="shared" si="83"/>
        <v>0</v>
      </c>
      <c r="AH169" s="124">
        <f t="shared" si="109"/>
        <v>0</v>
      </c>
      <c r="AI169" s="125">
        <f t="shared" si="84"/>
        <v>0</v>
      </c>
      <c r="AJ169" s="125">
        <v>0</v>
      </c>
      <c r="AK169" s="126">
        <f t="shared" si="85"/>
        <v>0</v>
      </c>
      <c r="AL169" s="22">
        <f t="shared" si="86"/>
        <v>730778.51037732721</v>
      </c>
      <c r="AM169" s="22">
        <f t="shared" si="86"/>
        <v>3981.746031018245</v>
      </c>
      <c r="AN169" s="22">
        <f t="shared" si="86"/>
        <v>1774.0407803621943</v>
      </c>
      <c r="AO169" s="23">
        <f t="shared" si="74"/>
        <v>5755.7868113804388</v>
      </c>
    </row>
    <row r="170" spans="1:41" x14ac:dyDescent="0.25">
      <c r="A170" s="7">
        <v>149</v>
      </c>
      <c r="B170" s="56">
        <f t="shared" si="87"/>
        <v>234161.54825191179</v>
      </c>
      <c r="C170" s="57">
        <f t="shared" si="88"/>
        <v>1001.1900614717824</v>
      </c>
      <c r="D170" s="57">
        <f t="shared" si="89"/>
        <v>214.64808589758582</v>
      </c>
      <c r="E170" s="58">
        <f t="shared" si="75"/>
        <v>1215.8381473693682</v>
      </c>
      <c r="F170" s="56">
        <f t="shared" si="90"/>
        <v>270149.29207238136</v>
      </c>
      <c r="G170" s="57">
        <f t="shared" si="91"/>
        <v>878.67002752667463</v>
      </c>
      <c r="H170" s="57">
        <f t="shared" si="92"/>
        <v>900.49764024127126</v>
      </c>
      <c r="I170" s="58">
        <f t="shared" si="76"/>
        <v>1779.1676677679459</v>
      </c>
      <c r="J170" s="56">
        <f t="shared" si="93"/>
        <v>0</v>
      </c>
      <c r="K170" s="57">
        <f t="shared" si="94"/>
        <v>0</v>
      </c>
      <c r="L170" s="57">
        <f t="shared" si="95"/>
        <v>0</v>
      </c>
      <c r="M170" s="58">
        <f t="shared" si="77"/>
        <v>0</v>
      </c>
      <c r="N170" s="56">
        <f t="shared" si="96"/>
        <v>0</v>
      </c>
      <c r="O170" s="57">
        <f t="shared" si="97"/>
        <v>0</v>
      </c>
      <c r="P170" s="57">
        <f t="shared" si="98"/>
        <v>0</v>
      </c>
      <c r="Q170" s="58">
        <f t="shared" si="78"/>
        <v>0</v>
      </c>
      <c r="R170" s="84">
        <f t="shared" si="99"/>
        <v>222856.73389538578</v>
      </c>
      <c r="S170" s="85">
        <f t="shared" si="100"/>
        <v>2115.3834907086548</v>
      </c>
      <c r="T170" s="86">
        <f t="shared" si="79"/>
        <v>649.99880719487521</v>
      </c>
      <c r="U170" s="87">
        <f t="shared" si="101"/>
        <v>2765.3822979035299</v>
      </c>
      <c r="V170" s="84">
        <f t="shared" si="102"/>
        <v>0</v>
      </c>
      <c r="W170" s="85">
        <f t="shared" si="103"/>
        <v>0</v>
      </c>
      <c r="X170" s="86">
        <f t="shared" si="80"/>
        <v>0</v>
      </c>
      <c r="Y170" s="87">
        <f t="shared" si="104"/>
        <v>0</v>
      </c>
      <c r="Z170" s="101">
        <f t="shared" si="105"/>
        <v>0</v>
      </c>
      <c r="AA170" s="85">
        <f t="shared" si="106"/>
        <v>0</v>
      </c>
      <c r="AB170" s="86">
        <f t="shared" si="81"/>
        <v>0</v>
      </c>
      <c r="AC170" s="87">
        <f t="shared" si="107"/>
        <v>0</v>
      </c>
      <c r="AD170" s="132">
        <f t="shared" si="110"/>
        <v>0</v>
      </c>
      <c r="AE170" s="132">
        <f t="shared" si="82"/>
        <v>0</v>
      </c>
      <c r="AF170" s="132">
        <f t="shared" si="108"/>
        <v>0</v>
      </c>
      <c r="AG170" s="133">
        <f t="shared" si="83"/>
        <v>0</v>
      </c>
      <c r="AH170" s="124">
        <f t="shared" si="109"/>
        <v>0</v>
      </c>
      <c r="AI170" s="125">
        <f t="shared" si="84"/>
        <v>0</v>
      </c>
      <c r="AJ170" s="125">
        <v>0</v>
      </c>
      <c r="AK170" s="126">
        <f t="shared" si="85"/>
        <v>0</v>
      </c>
      <c r="AL170" s="22">
        <f t="shared" si="86"/>
        <v>727167.57421967888</v>
      </c>
      <c r="AM170" s="22">
        <f t="shared" si="86"/>
        <v>3995.2435797071121</v>
      </c>
      <c r="AN170" s="22">
        <f t="shared" si="86"/>
        <v>1765.1445333337324</v>
      </c>
      <c r="AO170" s="23">
        <f t="shared" si="74"/>
        <v>5760.3881130408445</v>
      </c>
    </row>
    <row r="171" spans="1:41" x14ac:dyDescent="0.25">
      <c r="A171" s="7">
        <v>150</v>
      </c>
      <c r="B171" s="56">
        <f t="shared" si="87"/>
        <v>233160.35819044002</v>
      </c>
      <c r="C171" s="57">
        <f t="shared" si="88"/>
        <v>1002.1078190281315</v>
      </c>
      <c r="D171" s="57">
        <f t="shared" si="89"/>
        <v>213.73032834123669</v>
      </c>
      <c r="E171" s="58">
        <f t="shared" si="75"/>
        <v>1215.8381473693682</v>
      </c>
      <c r="F171" s="56">
        <f t="shared" si="90"/>
        <v>269270.62204485468</v>
      </c>
      <c r="G171" s="57">
        <f t="shared" si="91"/>
        <v>881.59892761843025</v>
      </c>
      <c r="H171" s="57">
        <f t="shared" si="92"/>
        <v>897.56874014951563</v>
      </c>
      <c r="I171" s="58">
        <f t="shared" si="76"/>
        <v>1779.1676677679459</v>
      </c>
      <c r="J171" s="56">
        <f t="shared" si="93"/>
        <v>0</v>
      </c>
      <c r="K171" s="57">
        <f t="shared" si="94"/>
        <v>0</v>
      </c>
      <c r="L171" s="57">
        <f t="shared" si="95"/>
        <v>0</v>
      </c>
      <c r="M171" s="58">
        <f t="shared" si="77"/>
        <v>0</v>
      </c>
      <c r="N171" s="56">
        <f t="shared" si="96"/>
        <v>0</v>
      </c>
      <c r="O171" s="57">
        <f t="shared" si="97"/>
        <v>0</v>
      </c>
      <c r="P171" s="57">
        <f t="shared" si="98"/>
        <v>0</v>
      </c>
      <c r="Q171" s="58">
        <f t="shared" si="78"/>
        <v>0</v>
      </c>
      <c r="R171" s="84">
        <f t="shared" si="99"/>
        <v>221109.25265535159</v>
      </c>
      <c r="S171" s="85">
        <f t="shared" si="100"/>
        <v>2125.0892814885938</v>
      </c>
      <c r="T171" s="86">
        <f t="shared" si="79"/>
        <v>644.90198691144212</v>
      </c>
      <c r="U171" s="87">
        <f t="shared" si="101"/>
        <v>2769.991268400036</v>
      </c>
      <c r="V171" s="84">
        <f t="shared" si="102"/>
        <v>0</v>
      </c>
      <c r="W171" s="85">
        <f t="shared" si="103"/>
        <v>0</v>
      </c>
      <c r="X171" s="86">
        <f t="shared" si="80"/>
        <v>0</v>
      </c>
      <c r="Y171" s="87">
        <f t="shared" si="104"/>
        <v>0</v>
      </c>
      <c r="Z171" s="101">
        <f t="shared" si="105"/>
        <v>0</v>
      </c>
      <c r="AA171" s="85">
        <f t="shared" si="106"/>
        <v>0</v>
      </c>
      <c r="AB171" s="86">
        <f t="shared" si="81"/>
        <v>0</v>
      </c>
      <c r="AC171" s="87">
        <f t="shared" si="107"/>
        <v>0</v>
      </c>
      <c r="AD171" s="132">
        <f t="shared" si="110"/>
        <v>0</v>
      </c>
      <c r="AE171" s="132">
        <f t="shared" si="82"/>
        <v>0</v>
      </c>
      <c r="AF171" s="132">
        <f t="shared" si="108"/>
        <v>0</v>
      </c>
      <c r="AG171" s="133">
        <f t="shared" si="83"/>
        <v>0</v>
      </c>
      <c r="AH171" s="124">
        <f t="shared" si="109"/>
        <v>0</v>
      </c>
      <c r="AI171" s="125">
        <f t="shared" si="84"/>
        <v>0</v>
      </c>
      <c r="AJ171" s="125">
        <v>0</v>
      </c>
      <c r="AK171" s="126">
        <f t="shared" si="85"/>
        <v>0</v>
      </c>
      <c r="AL171" s="22">
        <f t="shared" si="86"/>
        <v>723540.23289064621</v>
      </c>
      <c r="AM171" s="22">
        <f t="shared" si="86"/>
        <v>4008.7960281351557</v>
      </c>
      <c r="AN171" s="22">
        <f t="shared" si="86"/>
        <v>1756.2010554021945</v>
      </c>
      <c r="AO171" s="23">
        <f t="shared" si="74"/>
        <v>5764.9970835373497</v>
      </c>
    </row>
    <row r="172" spans="1:41" x14ac:dyDescent="0.25">
      <c r="A172" s="7">
        <v>151</v>
      </c>
      <c r="B172" s="56">
        <f t="shared" si="87"/>
        <v>232158.25037141188</v>
      </c>
      <c r="C172" s="57">
        <f t="shared" si="88"/>
        <v>1003.0264178622407</v>
      </c>
      <c r="D172" s="57">
        <f t="shared" si="89"/>
        <v>212.81172950712755</v>
      </c>
      <c r="E172" s="58">
        <f t="shared" si="75"/>
        <v>1215.8381473693682</v>
      </c>
      <c r="F172" s="56">
        <f t="shared" si="90"/>
        <v>268389.02311723627</v>
      </c>
      <c r="G172" s="57">
        <f t="shared" si="91"/>
        <v>884.5375907104916</v>
      </c>
      <c r="H172" s="57">
        <f t="shared" si="92"/>
        <v>894.63007705745429</v>
      </c>
      <c r="I172" s="58">
        <f t="shared" si="76"/>
        <v>1779.1676677679459</v>
      </c>
      <c r="J172" s="56">
        <f t="shared" si="93"/>
        <v>0</v>
      </c>
      <c r="K172" s="57">
        <f t="shared" si="94"/>
        <v>0</v>
      </c>
      <c r="L172" s="57">
        <f t="shared" si="95"/>
        <v>0</v>
      </c>
      <c r="M172" s="58">
        <f t="shared" si="77"/>
        <v>0</v>
      </c>
      <c r="N172" s="56">
        <f t="shared" si="96"/>
        <v>0</v>
      </c>
      <c r="O172" s="57">
        <f t="shared" si="97"/>
        <v>0</v>
      </c>
      <c r="P172" s="57">
        <f t="shared" si="98"/>
        <v>0</v>
      </c>
      <c r="Q172" s="58">
        <f t="shared" si="78"/>
        <v>0</v>
      </c>
      <c r="R172" s="84">
        <f t="shared" si="99"/>
        <v>219349.13697948612</v>
      </c>
      <c r="S172" s="85">
        <f t="shared" si="100"/>
        <v>2134.8396043238686</v>
      </c>
      <c r="T172" s="86">
        <f t="shared" si="79"/>
        <v>639.76831619016787</v>
      </c>
      <c r="U172" s="87">
        <f t="shared" si="101"/>
        <v>2774.6079205140363</v>
      </c>
      <c r="V172" s="84">
        <f t="shared" si="102"/>
        <v>0</v>
      </c>
      <c r="W172" s="85">
        <f t="shared" si="103"/>
        <v>0</v>
      </c>
      <c r="X172" s="86">
        <f t="shared" si="80"/>
        <v>0</v>
      </c>
      <c r="Y172" s="87">
        <f t="shared" si="104"/>
        <v>0</v>
      </c>
      <c r="Z172" s="101">
        <f t="shared" si="105"/>
        <v>0</v>
      </c>
      <c r="AA172" s="85">
        <f t="shared" si="106"/>
        <v>0</v>
      </c>
      <c r="AB172" s="86">
        <f t="shared" si="81"/>
        <v>0</v>
      </c>
      <c r="AC172" s="87">
        <f t="shared" si="107"/>
        <v>0</v>
      </c>
      <c r="AD172" s="132">
        <f t="shared" si="110"/>
        <v>0</v>
      </c>
      <c r="AE172" s="132">
        <f t="shared" si="82"/>
        <v>0</v>
      </c>
      <c r="AF172" s="132">
        <f t="shared" si="108"/>
        <v>0</v>
      </c>
      <c r="AG172" s="133">
        <f t="shared" si="83"/>
        <v>0</v>
      </c>
      <c r="AH172" s="124">
        <f t="shared" si="109"/>
        <v>0</v>
      </c>
      <c r="AI172" s="125">
        <f t="shared" si="84"/>
        <v>0</v>
      </c>
      <c r="AJ172" s="125">
        <v>0</v>
      </c>
      <c r="AK172" s="126">
        <f t="shared" si="85"/>
        <v>0</v>
      </c>
      <c r="AL172" s="22">
        <f t="shared" si="86"/>
        <v>719896.41046813421</v>
      </c>
      <c r="AM172" s="22">
        <f t="shared" si="86"/>
        <v>4022.4036128966009</v>
      </c>
      <c r="AN172" s="22">
        <f t="shared" si="86"/>
        <v>1747.2101227547496</v>
      </c>
      <c r="AO172" s="23">
        <f t="shared" si="74"/>
        <v>5769.61373565135</v>
      </c>
    </row>
    <row r="173" spans="1:41" x14ac:dyDescent="0.25">
      <c r="A173" s="7">
        <v>152</v>
      </c>
      <c r="B173" s="56">
        <f t="shared" si="87"/>
        <v>231155.22395354963</v>
      </c>
      <c r="C173" s="57">
        <f t="shared" si="88"/>
        <v>1003.945858745281</v>
      </c>
      <c r="D173" s="57">
        <f t="shared" si="89"/>
        <v>211.89228862408717</v>
      </c>
      <c r="E173" s="58">
        <f t="shared" si="75"/>
        <v>1215.8381473693682</v>
      </c>
      <c r="F173" s="56">
        <f t="shared" si="90"/>
        <v>267504.48552652576</v>
      </c>
      <c r="G173" s="57">
        <f t="shared" si="91"/>
        <v>887.48604934619323</v>
      </c>
      <c r="H173" s="57">
        <f t="shared" si="92"/>
        <v>891.68161842175266</v>
      </c>
      <c r="I173" s="58">
        <f t="shared" si="76"/>
        <v>1779.1676677679459</v>
      </c>
      <c r="J173" s="56">
        <f t="shared" si="93"/>
        <v>0</v>
      </c>
      <c r="K173" s="57">
        <f t="shared" si="94"/>
        <v>0</v>
      </c>
      <c r="L173" s="57">
        <f t="shared" si="95"/>
        <v>0</v>
      </c>
      <c r="M173" s="58">
        <f t="shared" si="77"/>
        <v>0</v>
      </c>
      <c r="N173" s="56">
        <f t="shared" si="96"/>
        <v>0</v>
      </c>
      <c r="O173" s="57">
        <f t="shared" si="97"/>
        <v>0</v>
      </c>
      <c r="P173" s="57">
        <f t="shared" si="98"/>
        <v>0</v>
      </c>
      <c r="Q173" s="58">
        <f t="shared" si="78"/>
        <v>0</v>
      </c>
      <c r="R173" s="84">
        <f t="shared" si="99"/>
        <v>217576.32120412085</v>
      </c>
      <c r="S173" s="85">
        <f t="shared" si="100"/>
        <v>2144.634663536207</v>
      </c>
      <c r="T173" s="86">
        <f t="shared" si="79"/>
        <v>634.59760351201919</v>
      </c>
      <c r="U173" s="87">
        <f t="shared" si="101"/>
        <v>2779.2322670482263</v>
      </c>
      <c r="V173" s="84">
        <f t="shared" si="102"/>
        <v>0</v>
      </c>
      <c r="W173" s="85">
        <f t="shared" si="103"/>
        <v>0</v>
      </c>
      <c r="X173" s="86">
        <f t="shared" si="80"/>
        <v>0</v>
      </c>
      <c r="Y173" s="87">
        <f t="shared" si="104"/>
        <v>0</v>
      </c>
      <c r="Z173" s="101">
        <f t="shared" si="105"/>
        <v>0</v>
      </c>
      <c r="AA173" s="85">
        <f t="shared" si="106"/>
        <v>0</v>
      </c>
      <c r="AB173" s="86">
        <f t="shared" si="81"/>
        <v>0</v>
      </c>
      <c r="AC173" s="87">
        <f t="shared" si="107"/>
        <v>0</v>
      </c>
      <c r="AD173" s="132">
        <f t="shared" si="110"/>
        <v>0</v>
      </c>
      <c r="AE173" s="132">
        <f t="shared" si="82"/>
        <v>0</v>
      </c>
      <c r="AF173" s="132">
        <f t="shared" si="108"/>
        <v>0</v>
      </c>
      <c r="AG173" s="133">
        <f t="shared" si="83"/>
        <v>0</v>
      </c>
      <c r="AH173" s="124">
        <f t="shared" si="109"/>
        <v>0</v>
      </c>
      <c r="AI173" s="125">
        <f t="shared" si="84"/>
        <v>0</v>
      </c>
      <c r="AJ173" s="125">
        <v>0</v>
      </c>
      <c r="AK173" s="126">
        <f t="shared" si="85"/>
        <v>0</v>
      </c>
      <c r="AL173" s="22">
        <f t="shared" si="86"/>
        <v>716236.03068419627</v>
      </c>
      <c r="AM173" s="22">
        <f t="shared" si="86"/>
        <v>4036.0665716276812</v>
      </c>
      <c r="AN173" s="22">
        <f t="shared" si="86"/>
        <v>1738.1715105578592</v>
      </c>
      <c r="AO173" s="23">
        <f t="shared" si="74"/>
        <v>5774.2380821855404</v>
      </c>
    </row>
    <row r="174" spans="1:41" x14ac:dyDescent="0.25">
      <c r="A174" s="7">
        <v>153</v>
      </c>
      <c r="B174" s="56">
        <f t="shared" si="87"/>
        <v>230151.27809480435</v>
      </c>
      <c r="C174" s="57">
        <f t="shared" si="88"/>
        <v>1004.866142449131</v>
      </c>
      <c r="D174" s="57">
        <f t="shared" si="89"/>
        <v>210.97200492023731</v>
      </c>
      <c r="E174" s="58">
        <f t="shared" si="75"/>
        <v>1215.8381473693682</v>
      </c>
      <c r="F174" s="56">
        <f t="shared" si="90"/>
        <v>266616.99947717955</v>
      </c>
      <c r="G174" s="57">
        <f t="shared" si="91"/>
        <v>890.4443361773474</v>
      </c>
      <c r="H174" s="57">
        <f t="shared" si="92"/>
        <v>888.72333159059849</v>
      </c>
      <c r="I174" s="58">
        <f t="shared" si="76"/>
        <v>1779.1676677679459</v>
      </c>
      <c r="J174" s="56">
        <f t="shared" si="93"/>
        <v>0</v>
      </c>
      <c r="K174" s="57">
        <f t="shared" si="94"/>
        <v>0</v>
      </c>
      <c r="L174" s="57">
        <f t="shared" si="95"/>
        <v>0</v>
      </c>
      <c r="M174" s="58">
        <f t="shared" si="77"/>
        <v>0</v>
      </c>
      <c r="N174" s="56">
        <f t="shared" si="96"/>
        <v>0</v>
      </c>
      <c r="O174" s="57">
        <f t="shared" si="97"/>
        <v>0</v>
      </c>
      <c r="P174" s="57">
        <f t="shared" si="98"/>
        <v>0</v>
      </c>
      <c r="Q174" s="58">
        <f t="shared" si="78"/>
        <v>0</v>
      </c>
      <c r="R174" s="84">
        <f t="shared" si="99"/>
        <v>215790.73935148562</v>
      </c>
      <c r="S174" s="85">
        <f t="shared" si="100"/>
        <v>2154.4746643848066</v>
      </c>
      <c r="T174" s="86">
        <f t="shared" si="79"/>
        <v>629.38965644183304</v>
      </c>
      <c r="U174" s="87">
        <f t="shared" si="101"/>
        <v>2783.8643208266399</v>
      </c>
      <c r="V174" s="84">
        <f t="shared" si="102"/>
        <v>0</v>
      </c>
      <c r="W174" s="85">
        <f t="shared" si="103"/>
        <v>0</v>
      </c>
      <c r="X174" s="86">
        <f t="shared" si="80"/>
        <v>0</v>
      </c>
      <c r="Y174" s="87">
        <f t="shared" si="104"/>
        <v>0</v>
      </c>
      <c r="Z174" s="101">
        <f t="shared" si="105"/>
        <v>0</v>
      </c>
      <c r="AA174" s="85">
        <f t="shared" si="106"/>
        <v>0</v>
      </c>
      <c r="AB174" s="86">
        <f t="shared" si="81"/>
        <v>0</v>
      </c>
      <c r="AC174" s="87">
        <f t="shared" si="107"/>
        <v>0</v>
      </c>
      <c r="AD174" s="132">
        <f t="shared" si="110"/>
        <v>0</v>
      </c>
      <c r="AE174" s="132">
        <f t="shared" si="82"/>
        <v>0</v>
      </c>
      <c r="AF174" s="132">
        <f t="shared" si="108"/>
        <v>0</v>
      </c>
      <c r="AG174" s="133">
        <f t="shared" si="83"/>
        <v>0</v>
      </c>
      <c r="AH174" s="124">
        <f t="shared" si="109"/>
        <v>0</v>
      </c>
      <c r="AI174" s="125">
        <f t="shared" si="84"/>
        <v>0</v>
      </c>
      <c r="AJ174" s="125">
        <v>0</v>
      </c>
      <c r="AK174" s="126">
        <f t="shared" si="85"/>
        <v>0</v>
      </c>
      <c r="AL174" s="22">
        <f t="shared" si="86"/>
        <v>712559.01692346949</v>
      </c>
      <c r="AM174" s="22">
        <f t="shared" si="86"/>
        <v>4049.7851430112851</v>
      </c>
      <c r="AN174" s="22">
        <f t="shared" si="86"/>
        <v>1729.0849929526689</v>
      </c>
      <c r="AO174" s="23">
        <f t="shared" si="74"/>
        <v>5778.8701359639545</v>
      </c>
    </row>
    <row r="175" spans="1:41" x14ac:dyDescent="0.25">
      <c r="A175" s="7">
        <v>154</v>
      </c>
      <c r="B175" s="56">
        <f t="shared" si="87"/>
        <v>229146.41195235521</v>
      </c>
      <c r="C175" s="57">
        <f t="shared" si="88"/>
        <v>1005.787269746376</v>
      </c>
      <c r="D175" s="57">
        <f t="shared" si="89"/>
        <v>210.05087762299226</v>
      </c>
      <c r="E175" s="58">
        <f t="shared" si="75"/>
        <v>1215.8381473693682</v>
      </c>
      <c r="F175" s="56">
        <f t="shared" si="90"/>
        <v>265726.55514100217</v>
      </c>
      <c r="G175" s="57">
        <f t="shared" si="91"/>
        <v>893.41248396460526</v>
      </c>
      <c r="H175" s="57">
        <f t="shared" si="92"/>
        <v>885.75518380334063</v>
      </c>
      <c r="I175" s="58">
        <f t="shared" si="76"/>
        <v>1779.1676677679459</v>
      </c>
      <c r="J175" s="56">
        <f t="shared" si="93"/>
        <v>0</v>
      </c>
      <c r="K175" s="57">
        <f t="shared" si="94"/>
        <v>0</v>
      </c>
      <c r="L175" s="57">
        <f t="shared" si="95"/>
        <v>0</v>
      </c>
      <c r="M175" s="58">
        <f t="shared" si="77"/>
        <v>0</v>
      </c>
      <c r="N175" s="56">
        <f t="shared" si="96"/>
        <v>0</v>
      </c>
      <c r="O175" s="57">
        <f t="shared" si="97"/>
        <v>0</v>
      </c>
      <c r="P175" s="57">
        <f t="shared" si="98"/>
        <v>0</v>
      </c>
      <c r="Q175" s="58">
        <f t="shared" si="78"/>
        <v>0</v>
      </c>
      <c r="R175" s="84">
        <f t="shared" si="99"/>
        <v>213992.32512824598</v>
      </c>
      <c r="S175" s="85">
        <f t="shared" si="100"/>
        <v>2164.3598130706332</v>
      </c>
      <c r="T175" s="86">
        <f t="shared" si="79"/>
        <v>624.14428162405079</v>
      </c>
      <c r="U175" s="87">
        <f t="shared" si="101"/>
        <v>2788.5040946946842</v>
      </c>
      <c r="V175" s="84">
        <f t="shared" si="102"/>
        <v>0</v>
      </c>
      <c r="W175" s="85">
        <f t="shared" si="103"/>
        <v>0</v>
      </c>
      <c r="X175" s="86">
        <f t="shared" si="80"/>
        <v>0</v>
      </c>
      <c r="Y175" s="87">
        <f t="shared" si="104"/>
        <v>0</v>
      </c>
      <c r="Z175" s="101">
        <f t="shared" si="105"/>
        <v>0</v>
      </c>
      <c r="AA175" s="85">
        <f t="shared" si="106"/>
        <v>0</v>
      </c>
      <c r="AB175" s="86">
        <f t="shared" si="81"/>
        <v>0</v>
      </c>
      <c r="AC175" s="87">
        <f t="shared" si="107"/>
        <v>0</v>
      </c>
      <c r="AD175" s="132">
        <f t="shared" si="110"/>
        <v>0</v>
      </c>
      <c r="AE175" s="132">
        <f t="shared" si="82"/>
        <v>0</v>
      </c>
      <c r="AF175" s="132">
        <f t="shared" si="108"/>
        <v>0</v>
      </c>
      <c r="AG175" s="133">
        <f t="shared" si="83"/>
        <v>0</v>
      </c>
      <c r="AH175" s="124">
        <f t="shared" si="109"/>
        <v>0</v>
      </c>
      <c r="AI175" s="125">
        <f t="shared" si="84"/>
        <v>0</v>
      </c>
      <c r="AJ175" s="125">
        <v>0</v>
      </c>
      <c r="AK175" s="126">
        <f t="shared" si="85"/>
        <v>0</v>
      </c>
      <c r="AL175" s="22">
        <f t="shared" si="86"/>
        <v>708865.29222160333</v>
      </c>
      <c r="AM175" s="22">
        <f t="shared" si="86"/>
        <v>4063.5595667816142</v>
      </c>
      <c r="AN175" s="22">
        <f t="shared" si="86"/>
        <v>1719.9503430503837</v>
      </c>
      <c r="AO175" s="23">
        <f t="shared" si="74"/>
        <v>5783.5099098319988</v>
      </c>
    </row>
    <row r="176" spans="1:41" x14ac:dyDescent="0.25">
      <c r="A176" s="7">
        <v>155</v>
      </c>
      <c r="B176" s="56">
        <f t="shared" si="87"/>
        <v>228140.62468260882</v>
      </c>
      <c r="C176" s="57">
        <f t="shared" si="88"/>
        <v>1006.7092414103101</v>
      </c>
      <c r="D176" s="57">
        <f t="shared" si="89"/>
        <v>209.12890595905807</v>
      </c>
      <c r="E176" s="58">
        <f t="shared" si="75"/>
        <v>1215.8381473693682</v>
      </c>
      <c r="F176" s="56">
        <f t="shared" si="90"/>
        <v>264833.14265703759</v>
      </c>
      <c r="G176" s="57">
        <f t="shared" si="91"/>
        <v>896.39052557782054</v>
      </c>
      <c r="H176" s="57">
        <f t="shared" si="92"/>
        <v>882.77714219012535</v>
      </c>
      <c r="I176" s="58">
        <f t="shared" si="76"/>
        <v>1779.1676677679459</v>
      </c>
      <c r="J176" s="56">
        <f t="shared" si="93"/>
        <v>0</v>
      </c>
      <c r="K176" s="57">
        <f t="shared" si="94"/>
        <v>0</v>
      </c>
      <c r="L176" s="57">
        <f t="shared" si="95"/>
        <v>0</v>
      </c>
      <c r="M176" s="58">
        <f t="shared" si="77"/>
        <v>0</v>
      </c>
      <c r="N176" s="56">
        <f t="shared" si="96"/>
        <v>0</v>
      </c>
      <c r="O176" s="57">
        <f t="shared" si="97"/>
        <v>0</v>
      </c>
      <c r="P176" s="57">
        <f t="shared" si="98"/>
        <v>0</v>
      </c>
      <c r="Q176" s="58">
        <f t="shared" si="78"/>
        <v>0</v>
      </c>
      <c r="R176" s="84">
        <f t="shared" si="99"/>
        <v>212181.01192403398</v>
      </c>
      <c r="S176" s="85">
        <f t="shared" si="100"/>
        <v>2174.290316740743</v>
      </c>
      <c r="T176" s="86">
        <f t="shared" si="79"/>
        <v>618.86128477843249</v>
      </c>
      <c r="U176" s="87">
        <f t="shared" si="101"/>
        <v>2793.1516015191755</v>
      </c>
      <c r="V176" s="84">
        <f t="shared" si="102"/>
        <v>0</v>
      </c>
      <c r="W176" s="85">
        <f t="shared" si="103"/>
        <v>0</v>
      </c>
      <c r="X176" s="86">
        <f t="shared" si="80"/>
        <v>0</v>
      </c>
      <c r="Y176" s="87">
        <f t="shared" si="104"/>
        <v>0</v>
      </c>
      <c r="Z176" s="101">
        <f t="shared" si="105"/>
        <v>0</v>
      </c>
      <c r="AA176" s="85">
        <f t="shared" si="106"/>
        <v>0</v>
      </c>
      <c r="AB176" s="86">
        <f t="shared" si="81"/>
        <v>0</v>
      </c>
      <c r="AC176" s="87">
        <f t="shared" si="107"/>
        <v>0</v>
      </c>
      <c r="AD176" s="132">
        <f t="shared" si="110"/>
        <v>0</v>
      </c>
      <c r="AE176" s="132">
        <f t="shared" si="82"/>
        <v>0</v>
      </c>
      <c r="AF176" s="132">
        <f t="shared" si="108"/>
        <v>0</v>
      </c>
      <c r="AG176" s="133">
        <f t="shared" si="83"/>
        <v>0</v>
      </c>
      <c r="AH176" s="124">
        <f t="shared" si="109"/>
        <v>0</v>
      </c>
      <c r="AI176" s="125">
        <f t="shared" si="84"/>
        <v>0</v>
      </c>
      <c r="AJ176" s="125">
        <v>0</v>
      </c>
      <c r="AK176" s="126">
        <f t="shared" si="85"/>
        <v>0</v>
      </c>
      <c r="AL176" s="22">
        <f t="shared" si="86"/>
        <v>705154.77926368034</v>
      </c>
      <c r="AM176" s="22">
        <f t="shared" si="86"/>
        <v>4077.3900837288738</v>
      </c>
      <c r="AN176" s="22">
        <f t="shared" si="86"/>
        <v>1710.7673329276158</v>
      </c>
      <c r="AO176" s="23">
        <f t="shared" si="74"/>
        <v>5788.1574166564897</v>
      </c>
    </row>
    <row r="177" spans="1:41" x14ac:dyDescent="0.25">
      <c r="A177" s="7">
        <v>156</v>
      </c>
      <c r="B177" s="56">
        <f t="shared" si="87"/>
        <v>227133.91544119851</v>
      </c>
      <c r="C177" s="57">
        <f t="shared" si="88"/>
        <v>1007.6320582149363</v>
      </c>
      <c r="D177" s="57">
        <f t="shared" si="89"/>
        <v>208.20608915443196</v>
      </c>
      <c r="E177" s="58">
        <f t="shared" si="75"/>
        <v>1215.8381473693682</v>
      </c>
      <c r="F177" s="56">
        <f t="shared" si="90"/>
        <v>263936.75213145977</v>
      </c>
      <c r="G177" s="57">
        <f t="shared" si="91"/>
        <v>899.37849399641323</v>
      </c>
      <c r="H177" s="57">
        <f t="shared" si="92"/>
        <v>879.78917377153266</v>
      </c>
      <c r="I177" s="58">
        <f t="shared" si="76"/>
        <v>1779.1676677679459</v>
      </c>
      <c r="J177" s="56">
        <f t="shared" si="93"/>
        <v>0</v>
      </c>
      <c r="K177" s="57">
        <f t="shared" si="94"/>
        <v>0</v>
      </c>
      <c r="L177" s="57">
        <f t="shared" si="95"/>
        <v>0</v>
      </c>
      <c r="M177" s="58">
        <f t="shared" si="77"/>
        <v>0</v>
      </c>
      <c r="N177" s="56">
        <f t="shared" si="96"/>
        <v>0</v>
      </c>
      <c r="O177" s="57">
        <f t="shared" si="97"/>
        <v>0</v>
      </c>
      <c r="P177" s="57">
        <f t="shared" si="98"/>
        <v>0</v>
      </c>
      <c r="Q177" s="58">
        <f t="shared" si="78"/>
        <v>0</v>
      </c>
      <c r="R177" s="84">
        <f t="shared" si="99"/>
        <v>210356.73280997208</v>
      </c>
      <c r="S177" s="85">
        <f t="shared" si="100"/>
        <v>2184.2663834926225</v>
      </c>
      <c r="T177" s="86">
        <f t="shared" si="79"/>
        <v>613.54047069575188</v>
      </c>
      <c r="U177" s="87">
        <f t="shared" si="101"/>
        <v>2797.8068541883745</v>
      </c>
      <c r="V177" s="84">
        <f t="shared" si="102"/>
        <v>0</v>
      </c>
      <c r="W177" s="85">
        <f t="shared" si="103"/>
        <v>0</v>
      </c>
      <c r="X177" s="86">
        <f t="shared" si="80"/>
        <v>0</v>
      </c>
      <c r="Y177" s="87">
        <f t="shared" si="104"/>
        <v>0</v>
      </c>
      <c r="Z177" s="101">
        <f t="shared" si="105"/>
        <v>0</v>
      </c>
      <c r="AA177" s="85">
        <f t="shared" si="106"/>
        <v>0</v>
      </c>
      <c r="AB177" s="86">
        <f t="shared" si="81"/>
        <v>0</v>
      </c>
      <c r="AC177" s="87">
        <f t="shared" si="107"/>
        <v>0</v>
      </c>
      <c r="AD177" s="132">
        <f t="shared" si="110"/>
        <v>0</v>
      </c>
      <c r="AE177" s="132">
        <f t="shared" si="82"/>
        <v>0</v>
      </c>
      <c r="AF177" s="132">
        <f t="shared" si="108"/>
        <v>0</v>
      </c>
      <c r="AG177" s="133">
        <f t="shared" si="83"/>
        <v>0</v>
      </c>
      <c r="AH177" s="124">
        <f t="shared" si="109"/>
        <v>0</v>
      </c>
      <c r="AI177" s="125">
        <f t="shared" si="84"/>
        <v>0</v>
      </c>
      <c r="AJ177" s="125">
        <v>0</v>
      </c>
      <c r="AK177" s="126">
        <f t="shared" si="85"/>
        <v>0</v>
      </c>
      <c r="AL177" s="22">
        <f t="shared" si="86"/>
        <v>701427.40038263029</v>
      </c>
      <c r="AM177" s="22">
        <f t="shared" si="86"/>
        <v>4091.276935703972</v>
      </c>
      <c r="AN177" s="22">
        <f t="shared" si="86"/>
        <v>1701.5357336217166</v>
      </c>
      <c r="AO177" s="23">
        <f t="shared" si="74"/>
        <v>5792.8126693256891</v>
      </c>
    </row>
    <row r="178" spans="1:41" x14ac:dyDescent="0.25">
      <c r="A178" s="7">
        <v>157</v>
      </c>
      <c r="B178" s="56">
        <f t="shared" si="87"/>
        <v>226126.28338298356</v>
      </c>
      <c r="C178" s="57">
        <f t="shared" si="88"/>
        <v>1008.5557209349666</v>
      </c>
      <c r="D178" s="57">
        <f t="shared" si="89"/>
        <v>207.2824264344016</v>
      </c>
      <c r="E178" s="58">
        <f t="shared" si="75"/>
        <v>1215.8381473693682</v>
      </c>
      <c r="F178" s="56">
        <f t="shared" si="90"/>
        <v>263037.37363746337</v>
      </c>
      <c r="G178" s="57">
        <f t="shared" si="91"/>
        <v>902.37642230973461</v>
      </c>
      <c r="H178" s="57">
        <f t="shared" si="92"/>
        <v>876.79124545821128</v>
      </c>
      <c r="I178" s="58">
        <f t="shared" si="76"/>
        <v>1779.1676677679459</v>
      </c>
      <c r="J178" s="56">
        <f t="shared" si="93"/>
        <v>0</v>
      </c>
      <c r="K178" s="57">
        <f t="shared" si="94"/>
        <v>0</v>
      </c>
      <c r="L178" s="57">
        <f t="shared" si="95"/>
        <v>0</v>
      </c>
      <c r="M178" s="58">
        <f t="shared" si="77"/>
        <v>0</v>
      </c>
      <c r="N178" s="56">
        <f t="shared" si="96"/>
        <v>0</v>
      </c>
      <c r="O178" s="57">
        <f t="shared" si="97"/>
        <v>0</v>
      </c>
      <c r="P178" s="57">
        <f t="shared" si="98"/>
        <v>0</v>
      </c>
      <c r="Q178" s="58">
        <f t="shared" si="78"/>
        <v>0</v>
      </c>
      <c r="R178" s="84">
        <f t="shared" si="99"/>
        <v>208519.42053719025</v>
      </c>
      <c r="S178" s="85">
        <f t="shared" si="100"/>
        <v>2194.28822237855</v>
      </c>
      <c r="T178" s="86">
        <f t="shared" si="79"/>
        <v>608.18164323347162</v>
      </c>
      <c r="U178" s="87">
        <f t="shared" si="101"/>
        <v>2802.4698656120217</v>
      </c>
      <c r="V178" s="84">
        <f t="shared" si="102"/>
        <v>0</v>
      </c>
      <c r="W178" s="85">
        <f t="shared" si="103"/>
        <v>0</v>
      </c>
      <c r="X178" s="86">
        <f t="shared" si="80"/>
        <v>0</v>
      </c>
      <c r="Y178" s="87">
        <f t="shared" si="104"/>
        <v>0</v>
      </c>
      <c r="Z178" s="101">
        <f t="shared" si="105"/>
        <v>0</v>
      </c>
      <c r="AA178" s="85">
        <f t="shared" si="106"/>
        <v>0</v>
      </c>
      <c r="AB178" s="86">
        <f t="shared" si="81"/>
        <v>0</v>
      </c>
      <c r="AC178" s="87">
        <f t="shared" si="107"/>
        <v>0</v>
      </c>
      <c r="AD178" s="132">
        <f t="shared" si="110"/>
        <v>0</v>
      </c>
      <c r="AE178" s="132">
        <f t="shared" si="82"/>
        <v>0</v>
      </c>
      <c r="AF178" s="132">
        <f t="shared" si="108"/>
        <v>0</v>
      </c>
      <c r="AG178" s="133">
        <f t="shared" si="83"/>
        <v>0</v>
      </c>
      <c r="AH178" s="124">
        <f t="shared" si="109"/>
        <v>0</v>
      </c>
      <c r="AI178" s="125">
        <f t="shared" si="84"/>
        <v>0</v>
      </c>
      <c r="AJ178" s="125">
        <v>0</v>
      </c>
      <c r="AK178" s="126">
        <f t="shared" si="85"/>
        <v>0</v>
      </c>
      <c r="AL178" s="22">
        <f t="shared" si="86"/>
        <v>697683.07755763724</v>
      </c>
      <c r="AM178" s="22">
        <f t="shared" si="86"/>
        <v>4105.2203656232514</v>
      </c>
      <c r="AN178" s="22">
        <f t="shared" si="86"/>
        <v>1692.2553151260845</v>
      </c>
      <c r="AO178" s="23">
        <f t="shared" si="74"/>
        <v>5797.4756807493359</v>
      </c>
    </row>
    <row r="179" spans="1:41" x14ac:dyDescent="0.25">
      <c r="A179" s="7">
        <v>158</v>
      </c>
      <c r="B179" s="56">
        <f t="shared" si="87"/>
        <v>225117.72766204859</v>
      </c>
      <c r="C179" s="57">
        <f t="shared" si="88"/>
        <v>1009.4802303458237</v>
      </c>
      <c r="D179" s="57">
        <f t="shared" si="89"/>
        <v>206.35791702354453</v>
      </c>
      <c r="E179" s="58">
        <f t="shared" si="75"/>
        <v>1215.8381473693682</v>
      </c>
      <c r="F179" s="56">
        <f t="shared" si="90"/>
        <v>262134.99721515365</v>
      </c>
      <c r="G179" s="57">
        <f t="shared" si="91"/>
        <v>905.38434371743369</v>
      </c>
      <c r="H179" s="57">
        <f t="shared" si="92"/>
        <v>873.78332405051219</v>
      </c>
      <c r="I179" s="58">
        <f t="shared" si="76"/>
        <v>1779.1676677679459</v>
      </c>
      <c r="J179" s="56">
        <f t="shared" si="93"/>
        <v>0</v>
      </c>
      <c r="K179" s="57">
        <f t="shared" si="94"/>
        <v>0</v>
      </c>
      <c r="L179" s="57">
        <f t="shared" si="95"/>
        <v>0</v>
      </c>
      <c r="M179" s="58">
        <f t="shared" si="77"/>
        <v>0</v>
      </c>
      <c r="N179" s="56">
        <f t="shared" si="96"/>
        <v>0</v>
      </c>
      <c r="O179" s="57">
        <f t="shared" si="97"/>
        <v>0</v>
      </c>
      <c r="P179" s="57">
        <f t="shared" si="98"/>
        <v>0</v>
      </c>
      <c r="Q179" s="58">
        <f t="shared" si="78"/>
        <v>0</v>
      </c>
      <c r="R179" s="84">
        <f t="shared" si="99"/>
        <v>206669.00753533639</v>
      </c>
      <c r="S179" s="85">
        <f t="shared" si="100"/>
        <v>2204.3560434099772</v>
      </c>
      <c r="T179" s="86">
        <f t="shared" si="79"/>
        <v>602.78460531139785</v>
      </c>
      <c r="U179" s="87">
        <f t="shared" si="101"/>
        <v>2807.1406487213753</v>
      </c>
      <c r="V179" s="84">
        <f t="shared" si="102"/>
        <v>0</v>
      </c>
      <c r="W179" s="85">
        <f t="shared" si="103"/>
        <v>0</v>
      </c>
      <c r="X179" s="86">
        <f t="shared" si="80"/>
        <v>0</v>
      </c>
      <c r="Y179" s="87">
        <f t="shared" si="104"/>
        <v>0</v>
      </c>
      <c r="Z179" s="101">
        <f t="shared" si="105"/>
        <v>0</v>
      </c>
      <c r="AA179" s="85">
        <f t="shared" si="106"/>
        <v>0</v>
      </c>
      <c r="AB179" s="86">
        <f t="shared" si="81"/>
        <v>0</v>
      </c>
      <c r="AC179" s="87">
        <f t="shared" si="107"/>
        <v>0</v>
      </c>
      <c r="AD179" s="132">
        <f t="shared" si="110"/>
        <v>0</v>
      </c>
      <c r="AE179" s="132">
        <f t="shared" si="82"/>
        <v>0</v>
      </c>
      <c r="AF179" s="132">
        <f t="shared" si="108"/>
        <v>0</v>
      </c>
      <c r="AG179" s="133">
        <f t="shared" si="83"/>
        <v>0</v>
      </c>
      <c r="AH179" s="124">
        <f t="shared" si="109"/>
        <v>0</v>
      </c>
      <c r="AI179" s="125">
        <f t="shared" si="84"/>
        <v>0</v>
      </c>
      <c r="AJ179" s="125">
        <v>0</v>
      </c>
      <c r="AK179" s="126">
        <f t="shared" si="85"/>
        <v>0</v>
      </c>
      <c r="AL179" s="22">
        <f t="shared" si="86"/>
        <v>693921.73241253861</v>
      </c>
      <c r="AM179" s="22">
        <f t="shared" si="86"/>
        <v>4119.2206174732346</v>
      </c>
      <c r="AN179" s="22">
        <f t="shared" si="86"/>
        <v>1682.9258463854546</v>
      </c>
      <c r="AO179" s="23">
        <f t="shared" si="74"/>
        <v>5802.1464638586895</v>
      </c>
    </row>
    <row r="180" spans="1:41" x14ac:dyDescent="0.25">
      <c r="A180" s="7">
        <v>159</v>
      </c>
      <c r="B180" s="56">
        <f t="shared" si="87"/>
        <v>224108.24743170277</v>
      </c>
      <c r="C180" s="57">
        <f t="shared" si="88"/>
        <v>1010.4055872236407</v>
      </c>
      <c r="D180" s="57">
        <f t="shared" si="89"/>
        <v>205.43256014572754</v>
      </c>
      <c r="E180" s="58">
        <f t="shared" si="75"/>
        <v>1215.8381473693682</v>
      </c>
      <c r="F180" s="56">
        <f t="shared" si="90"/>
        <v>261229.61287143623</v>
      </c>
      <c r="G180" s="57">
        <f t="shared" si="91"/>
        <v>908.40229152982511</v>
      </c>
      <c r="H180" s="57">
        <f t="shared" si="92"/>
        <v>870.76537623812078</v>
      </c>
      <c r="I180" s="58">
        <f t="shared" si="76"/>
        <v>1779.1676677679459</v>
      </c>
      <c r="J180" s="56">
        <f t="shared" si="93"/>
        <v>0</v>
      </c>
      <c r="K180" s="57">
        <f t="shared" si="94"/>
        <v>0</v>
      </c>
      <c r="L180" s="57">
        <f t="shared" si="95"/>
        <v>0</v>
      </c>
      <c r="M180" s="58">
        <f t="shared" si="77"/>
        <v>0</v>
      </c>
      <c r="N180" s="56">
        <f t="shared" si="96"/>
        <v>0</v>
      </c>
      <c r="O180" s="57">
        <f t="shared" si="97"/>
        <v>0</v>
      </c>
      <c r="P180" s="57">
        <f t="shared" si="98"/>
        <v>0</v>
      </c>
      <c r="Q180" s="58">
        <f t="shared" si="78"/>
        <v>0</v>
      </c>
      <c r="R180" s="84">
        <f t="shared" si="99"/>
        <v>204805.42591107966</v>
      </c>
      <c r="S180" s="85">
        <f t="shared" si="100"/>
        <v>2214.470057561929</v>
      </c>
      <c r="T180" s="86">
        <f t="shared" si="79"/>
        <v>597.34915890731565</v>
      </c>
      <c r="U180" s="87">
        <f t="shared" si="101"/>
        <v>2811.8192164692446</v>
      </c>
      <c r="V180" s="84">
        <f t="shared" si="102"/>
        <v>0</v>
      </c>
      <c r="W180" s="85">
        <f t="shared" si="103"/>
        <v>0</v>
      </c>
      <c r="X180" s="86">
        <f t="shared" si="80"/>
        <v>0</v>
      </c>
      <c r="Y180" s="87">
        <f t="shared" si="104"/>
        <v>0</v>
      </c>
      <c r="Z180" s="101">
        <f t="shared" si="105"/>
        <v>0</v>
      </c>
      <c r="AA180" s="85">
        <f t="shared" si="106"/>
        <v>0</v>
      </c>
      <c r="AB180" s="86">
        <f t="shared" si="81"/>
        <v>0</v>
      </c>
      <c r="AC180" s="87">
        <f t="shared" si="107"/>
        <v>0</v>
      </c>
      <c r="AD180" s="132">
        <f t="shared" si="110"/>
        <v>0</v>
      </c>
      <c r="AE180" s="132">
        <f t="shared" si="82"/>
        <v>0</v>
      </c>
      <c r="AF180" s="132">
        <f t="shared" si="108"/>
        <v>0</v>
      </c>
      <c r="AG180" s="133">
        <f t="shared" si="83"/>
        <v>0</v>
      </c>
      <c r="AH180" s="124">
        <f t="shared" si="109"/>
        <v>0</v>
      </c>
      <c r="AI180" s="125">
        <f t="shared" si="84"/>
        <v>0</v>
      </c>
      <c r="AJ180" s="125">
        <v>0</v>
      </c>
      <c r="AK180" s="126">
        <f t="shared" si="85"/>
        <v>0</v>
      </c>
      <c r="AL180" s="22">
        <f t="shared" si="86"/>
        <v>690143.28621421859</v>
      </c>
      <c r="AM180" s="22">
        <f t="shared" si="86"/>
        <v>4133.277936315395</v>
      </c>
      <c r="AN180" s="22">
        <f t="shared" si="86"/>
        <v>1673.5470952911642</v>
      </c>
      <c r="AO180" s="23">
        <f t="shared" si="74"/>
        <v>5806.8250316065587</v>
      </c>
    </row>
    <row r="181" spans="1:41" x14ac:dyDescent="0.25">
      <c r="A181" s="7">
        <v>160</v>
      </c>
      <c r="B181" s="56">
        <f t="shared" si="87"/>
        <v>223097.84184447912</v>
      </c>
      <c r="C181" s="57">
        <f t="shared" si="88"/>
        <v>1011.3317923452623</v>
      </c>
      <c r="D181" s="57">
        <f t="shared" si="89"/>
        <v>204.50635502410586</v>
      </c>
      <c r="E181" s="58">
        <f t="shared" si="75"/>
        <v>1215.8381473693682</v>
      </c>
      <c r="F181" s="56">
        <f t="shared" si="90"/>
        <v>260321.21057990642</v>
      </c>
      <c r="G181" s="57">
        <f t="shared" si="91"/>
        <v>911.43029916825776</v>
      </c>
      <c r="H181" s="57">
        <f t="shared" si="92"/>
        <v>867.73736859968812</v>
      </c>
      <c r="I181" s="58">
        <f t="shared" si="76"/>
        <v>1779.1676677679459</v>
      </c>
      <c r="J181" s="56">
        <f t="shared" si="93"/>
        <v>0</v>
      </c>
      <c r="K181" s="57">
        <f t="shared" si="94"/>
        <v>0</v>
      </c>
      <c r="L181" s="57">
        <f t="shared" si="95"/>
        <v>0</v>
      </c>
      <c r="M181" s="58">
        <f t="shared" si="77"/>
        <v>0</v>
      </c>
      <c r="N181" s="56">
        <f t="shared" si="96"/>
        <v>0</v>
      </c>
      <c r="O181" s="57">
        <f t="shared" si="97"/>
        <v>0</v>
      </c>
      <c r="P181" s="57">
        <f t="shared" si="98"/>
        <v>0</v>
      </c>
      <c r="Q181" s="58">
        <f t="shared" si="78"/>
        <v>0</v>
      </c>
      <c r="R181" s="84">
        <f t="shared" si="99"/>
        <v>202928.60744660691</v>
      </c>
      <c r="S181" s="85">
        <f t="shared" si="100"/>
        <v>2224.6304767774232</v>
      </c>
      <c r="T181" s="86">
        <f t="shared" si="79"/>
        <v>591.87510505260354</v>
      </c>
      <c r="U181" s="87">
        <f t="shared" si="101"/>
        <v>2816.5055818300266</v>
      </c>
      <c r="V181" s="84">
        <f t="shared" si="102"/>
        <v>0</v>
      </c>
      <c r="W181" s="85">
        <f t="shared" si="103"/>
        <v>0</v>
      </c>
      <c r="X181" s="86">
        <f t="shared" si="80"/>
        <v>0</v>
      </c>
      <c r="Y181" s="87">
        <f t="shared" si="104"/>
        <v>0</v>
      </c>
      <c r="Z181" s="101">
        <f t="shared" si="105"/>
        <v>0</v>
      </c>
      <c r="AA181" s="85">
        <f t="shared" si="106"/>
        <v>0</v>
      </c>
      <c r="AB181" s="86">
        <f t="shared" si="81"/>
        <v>0</v>
      </c>
      <c r="AC181" s="87">
        <f t="shared" si="107"/>
        <v>0</v>
      </c>
      <c r="AD181" s="132">
        <f t="shared" si="110"/>
        <v>0</v>
      </c>
      <c r="AE181" s="132">
        <f t="shared" si="82"/>
        <v>0</v>
      </c>
      <c r="AF181" s="132">
        <f t="shared" si="108"/>
        <v>0</v>
      </c>
      <c r="AG181" s="133">
        <f t="shared" si="83"/>
        <v>0</v>
      </c>
      <c r="AH181" s="124">
        <f t="shared" si="109"/>
        <v>0</v>
      </c>
      <c r="AI181" s="125">
        <f t="shared" si="84"/>
        <v>0</v>
      </c>
      <c r="AJ181" s="125">
        <v>0</v>
      </c>
      <c r="AK181" s="126">
        <f t="shared" si="85"/>
        <v>0</v>
      </c>
      <c r="AL181" s="22">
        <f t="shared" si="86"/>
        <v>686347.65987099241</v>
      </c>
      <c r="AM181" s="22">
        <f t="shared" si="86"/>
        <v>4147.392568290943</v>
      </c>
      <c r="AN181" s="22">
        <f t="shared" si="86"/>
        <v>1664.1188286763977</v>
      </c>
      <c r="AO181" s="23">
        <f t="shared" si="74"/>
        <v>5811.5113969673403</v>
      </c>
    </row>
    <row r="182" spans="1:41" x14ac:dyDescent="0.25">
      <c r="A182" s="7">
        <v>161</v>
      </c>
      <c r="B182" s="56">
        <f t="shared" si="87"/>
        <v>222086.51005213385</v>
      </c>
      <c r="C182" s="57">
        <f t="shared" si="88"/>
        <v>1012.2588464882456</v>
      </c>
      <c r="D182" s="57">
        <f t="shared" si="89"/>
        <v>203.57930088112269</v>
      </c>
      <c r="E182" s="58">
        <f t="shared" si="75"/>
        <v>1215.8381473693682</v>
      </c>
      <c r="F182" s="56">
        <f t="shared" si="90"/>
        <v>259409.78028073817</v>
      </c>
      <c r="G182" s="57">
        <f t="shared" si="91"/>
        <v>914.46840016548526</v>
      </c>
      <c r="H182" s="57">
        <f t="shared" si="92"/>
        <v>864.69926760246062</v>
      </c>
      <c r="I182" s="58">
        <f t="shared" si="76"/>
        <v>1779.1676677679459</v>
      </c>
      <c r="J182" s="56">
        <f t="shared" si="93"/>
        <v>0</v>
      </c>
      <c r="K182" s="57">
        <f t="shared" si="94"/>
        <v>0</v>
      </c>
      <c r="L182" s="57">
        <f t="shared" si="95"/>
        <v>0</v>
      </c>
      <c r="M182" s="58">
        <f t="shared" si="77"/>
        <v>0</v>
      </c>
      <c r="N182" s="56">
        <f t="shared" si="96"/>
        <v>0</v>
      </c>
      <c r="O182" s="57">
        <f t="shared" si="97"/>
        <v>0</v>
      </c>
      <c r="P182" s="57">
        <f t="shared" si="98"/>
        <v>0</v>
      </c>
      <c r="Q182" s="58">
        <f t="shared" si="78"/>
        <v>0</v>
      </c>
      <c r="R182" s="84">
        <f t="shared" si="99"/>
        <v>201038.48359811257</v>
      </c>
      <c r="S182" s="85">
        <f t="shared" si="100"/>
        <v>2234.8375139719151</v>
      </c>
      <c r="T182" s="86">
        <f t="shared" si="79"/>
        <v>586.36224382782837</v>
      </c>
      <c r="U182" s="87">
        <f t="shared" si="101"/>
        <v>2821.1997577997436</v>
      </c>
      <c r="V182" s="84">
        <f t="shared" si="102"/>
        <v>0</v>
      </c>
      <c r="W182" s="85">
        <f t="shared" si="103"/>
        <v>0</v>
      </c>
      <c r="X182" s="86">
        <f t="shared" si="80"/>
        <v>0</v>
      </c>
      <c r="Y182" s="87">
        <f t="shared" si="104"/>
        <v>0</v>
      </c>
      <c r="Z182" s="101">
        <f t="shared" si="105"/>
        <v>0</v>
      </c>
      <c r="AA182" s="85">
        <f t="shared" si="106"/>
        <v>0</v>
      </c>
      <c r="AB182" s="86">
        <f t="shared" si="81"/>
        <v>0</v>
      </c>
      <c r="AC182" s="87">
        <f t="shared" si="107"/>
        <v>0</v>
      </c>
      <c r="AD182" s="132">
        <f t="shared" si="110"/>
        <v>0</v>
      </c>
      <c r="AE182" s="132">
        <f t="shared" si="82"/>
        <v>0</v>
      </c>
      <c r="AF182" s="132">
        <f t="shared" si="108"/>
        <v>0</v>
      </c>
      <c r="AG182" s="133">
        <f t="shared" si="83"/>
        <v>0</v>
      </c>
      <c r="AH182" s="124">
        <f t="shared" si="109"/>
        <v>0</v>
      </c>
      <c r="AI182" s="125">
        <f t="shared" si="84"/>
        <v>0</v>
      </c>
      <c r="AJ182" s="125">
        <v>0</v>
      </c>
      <c r="AK182" s="126">
        <f t="shared" si="85"/>
        <v>0</v>
      </c>
      <c r="AL182" s="22">
        <f t="shared" si="86"/>
        <v>682534.77393098455</v>
      </c>
      <c r="AM182" s="22">
        <f t="shared" si="86"/>
        <v>4161.5647606256462</v>
      </c>
      <c r="AN182" s="22">
        <f t="shared" si="86"/>
        <v>1654.6408123114115</v>
      </c>
      <c r="AO182" s="23">
        <f t="shared" si="74"/>
        <v>5816.2055729370577</v>
      </c>
    </row>
    <row r="183" spans="1:41" x14ac:dyDescent="0.25">
      <c r="A183" s="7">
        <v>162</v>
      </c>
      <c r="B183" s="56">
        <f t="shared" si="87"/>
        <v>221074.25120564559</v>
      </c>
      <c r="C183" s="57">
        <f t="shared" si="88"/>
        <v>1013.1867504308598</v>
      </c>
      <c r="D183" s="57">
        <f t="shared" si="89"/>
        <v>202.65139693850844</v>
      </c>
      <c r="E183" s="58">
        <f t="shared" si="75"/>
        <v>1215.8381473693682</v>
      </c>
      <c r="F183" s="56">
        <f t="shared" si="90"/>
        <v>258495.31188057267</v>
      </c>
      <c r="G183" s="57">
        <f t="shared" si="91"/>
        <v>917.51662816603698</v>
      </c>
      <c r="H183" s="57">
        <f t="shared" si="92"/>
        <v>861.65103960190891</v>
      </c>
      <c r="I183" s="58">
        <f t="shared" si="76"/>
        <v>1779.1676677679459</v>
      </c>
      <c r="J183" s="56">
        <f t="shared" si="93"/>
        <v>0</v>
      </c>
      <c r="K183" s="57">
        <f t="shared" si="94"/>
        <v>0</v>
      </c>
      <c r="L183" s="57">
        <f t="shared" si="95"/>
        <v>0</v>
      </c>
      <c r="M183" s="58">
        <f t="shared" si="77"/>
        <v>0</v>
      </c>
      <c r="N183" s="56">
        <f t="shared" si="96"/>
        <v>0</v>
      </c>
      <c r="O183" s="57">
        <f t="shared" si="97"/>
        <v>0</v>
      </c>
      <c r="P183" s="57">
        <f t="shared" si="98"/>
        <v>0</v>
      </c>
      <c r="Q183" s="58">
        <f t="shared" si="78"/>
        <v>0</v>
      </c>
      <c r="R183" s="84">
        <f t="shared" si="99"/>
        <v>199134.98549428087</v>
      </c>
      <c r="S183" s="85">
        <f t="shared" si="100"/>
        <v>2245.0913830377572</v>
      </c>
      <c r="T183" s="86">
        <f t="shared" si="79"/>
        <v>580.81037435831922</v>
      </c>
      <c r="U183" s="87">
        <f t="shared" si="101"/>
        <v>2825.9017573960764</v>
      </c>
      <c r="V183" s="84">
        <f t="shared" si="102"/>
        <v>0</v>
      </c>
      <c r="W183" s="85">
        <f t="shared" si="103"/>
        <v>0</v>
      </c>
      <c r="X183" s="86">
        <f t="shared" si="80"/>
        <v>0</v>
      </c>
      <c r="Y183" s="87">
        <f t="shared" si="104"/>
        <v>0</v>
      </c>
      <c r="Z183" s="101">
        <f t="shared" si="105"/>
        <v>0</v>
      </c>
      <c r="AA183" s="85">
        <f t="shared" si="106"/>
        <v>0</v>
      </c>
      <c r="AB183" s="86">
        <f t="shared" si="81"/>
        <v>0</v>
      </c>
      <c r="AC183" s="87">
        <f t="shared" si="107"/>
        <v>0</v>
      </c>
      <c r="AD183" s="132">
        <f t="shared" si="110"/>
        <v>0</v>
      </c>
      <c r="AE183" s="132">
        <f t="shared" si="82"/>
        <v>0</v>
      </c>
      <c r="AF183" s="132">
        <f t="shared" si="108"/>
        <v>0</v>
      </c>
      <c r="AG183" s="133">
        <f t="shared" si="83"/>
        <v>0</v>
      </c>
      <c r="AH183" s="124">
        <f t="shared" si="109"/>
        <v>0</v>
      </c>
      <c r="AI183" s="125">
        <f t="shared" si="84"/>
        <v>0</v>
      </c>
      <c r="AJ183" s="125">
        <v>0</v>
      </c>
      <c r="AK183" s="126">
        <f t="shared" si="85"/>
        <v>0</v>
      </c>
      <c r="AL183" s="22">
        <f t="shared" si="86"/>
        <v>678704.54858049913</v>
      </c>
      <c r="AM183" s="22">
        <f t="shared" si="86"/>
        <v>4175.7947616346537</v>
      </c>
      <c r="AN183" s="22">
        <f t="shared" si="86"/>
        <v>1645.1128108987366</v>
      </c>
      <c r="AO183" s="23">
        <f t="shared" si="74"/>
        <v>5820.9075725333905</v>
      </c>
    </row>
    <row r="184" spans="1:41" x14ac:dyDescent="0.25">
      <c r="A184" s="7">
        <v>163</v>
      </c>
      <c r="B184" s="56">
        <f t="shared" si="87"/>
        <v>220061.06445521474</v>
      </c>
      <c r="C184" s="57">
        <f t="shared" si="88"/>
        <v>1014.115504952088</v>
      </c>
      <c r="D184" s="57">
        <f t="shared" si="89"/>
        <v>201.72264241728018</v>
      </c>
      <c r="E184" s="58">
        <f t="shared" si="75"/>
        <v>1215.8381473693682</v>
      </c>
      <c r="F184" s="56">
        <f t="shared" si="90"/>
        <v>257577.79525240662</v>
      </c>
      <c r="G184" s="57">
        <f t="shared" si="91"/>
        <v>920.57501692659048</v>
      </c>
      <c r="H184" s="57">
        <f t="shared" si="92"/>
        <v>858.59265084135541</v>
      </c>
      <c r="I184" s="58">
        <f t="shared" si="76"/>
        <v>1779.1676677679459</v>
      </c>
      <c r="J184" s="56">
        <f t="shared" si="93"/>
        <v>0</v>
      </c>
      <c r="K184" s="57">
        <f t="shared" si="94"/>
        <v>0</v>
      </c>
      <c r="L184" s="57">
        <f t="shared" si="95"/>
        <v>0</v>
      </c>
      <c r="M184" s="58">
        <f t="shared" si="77"/>
        <v>0</v>
      </c>
      <c r="N184" s="56">
        <f t="shared" si="96"/>
        <v>0</v>
      </c>
      <c r="O184" s="57">
        <f t="shared" si="97"/>
        <v>0</v>
      </c>
      <c r="P184" s="57">
        <f t="shared" si="98"/>
        <v>0</v>
      </c>
      <c r="Q184" s="58">
        <f t="shared" si="78"/>
        <v>0</v>
      </c>
      <c r="R184" s="84">
        <f t="shared" si="99"/>
        <v>197218.04393476184</v>
      </c>
      <c r="S184" s="85">
        <f t="shared" si="100"/>
        <v>2255.3922988486811</v>
      </c>
      <c r="T184" s="86">
        <f t="shared" si="79"/>
        <v>575.2192948097221</v>
      </c>
      <c r="U184" s="87">
        <f t="shared" si="101"/>
        <v>2830.6115936584033</v>
      </c>
      <c r="V184" s="84">
        <f t="shared" si="102"/>
        <v>0</v>
      </c>
      <c r="W184" s="85">
        <f t="shared" si="103"/>
        <v>0</v>
      </c>
      <c r="X184" s="86">
        <f t="shared" si="80"/>
        <v>0</v>
      </c>
      <c r="Y184" s="87">
        <f t="shared" si="104"/>
        <v>0</v>
      </c>
      <c r="Z184" s="101">
        <f t="shared" si="105"/>
        <v>0</v>
      </c>
      <c r="AA184" s="85">
        <f t="shared" si="106"/>
        <v>0</v>
      </c>
      <c r="AB184" s="86">
        <f t="shared" si="81"/>
        <v>0</v>
      </c>
      <c r="AC184" s="87">
        <f t="shared" si="107"/>
        <v>0</v>
      </c>
      <c r="AD184" s="132">
        <f t="shared" si="110"/>
        <v>0</v>
      </c>
      <c r="AE184" s="132">
        <f t="shared" si="82"/>
        <v>0</v>
      </c>
      <c r="AF184" s="132">
        <f t="shared" si="108"/>
        <v>0</v>
      </c>
      <c r="AG184" s="133">
        <f t="shared" si="83"/>
        <v>0</v>
      </c>
      <c r="AH184" s="124">
        <f t="shared" si="109"/>
        <v>0</v>
      </c>
      <c r="AI184" s="125">
        <f t="shared" si="84"/>
        <v>0</v>
      </c>
      <c r="AJ184" s="125">
        <v>0</v>
      </c>
      <c r="AK184" s="126">
        <f t="shared" si="85"/>
        <v>0</v>
      </c>
      <c r="AL184" s="22">
        <f t="shared" si="86"/>
        <v>674856.90364238317</v>
      </c>
      <c r="AM184" s="22">
        <f t="shared" si="86"/>
        <v>4190.0828207273598</v>
      </c>
      <c r="AN184" s="22">
        <f t="shared" si="86"/>
        <v>1635.5345880683576</v>
      </c>
      <c r="AO184" s="23">
        <f t="shared" si="74"/>
        <v>5825.617408795717</v>
      </c>
    </row>
    <row r="185" spans="1:41" x14ac:dyDescent="0.25">
      <c r="A185" s="7">
        <v>164</v>
      </c>
      <c r="B185" s="56">
        <f t="shared" si="87"/>
        <v>219046.94895026265</v>
      </c>
      <c r="C185" s="57">
        <f t="shared" si="88"/>
        <v>1015.0451108316274</v>
      </c>
      <c r="D185" s="57">
        <f t="shared" si="89"/>
        <v>200.79303653774076</v>
      </c>
      <c r="E185" s="58">
        <f t="shared" si="75"/>
        <v>1215.8381473693682</v>
      </c>
      <c r="F185" s="56">
        <f t="shared" si="90"/>
        <v>256657.22023548002</v>
      </c>
      <c r="G185" s="57">
        <f t="shared" si="91"/>
        <v>923.64360031634578</v>
      </c>
      <c r="H185" s="57">
        <f t="shared" si="92"/>
        <v>855.5240674516001</v>
      </c>
      <c r="I185" s="58">
        <f t="shared" si="76"/>
        <v>1779.1676677679459</v>
      </c>
      <c r="J185" s="56">
        <f t="shared" si="93"/>
        <v>0</v>
      </c>
      <c r="K185" s="57">
        <f t="shared" si="94"/>
        <v>0</v>
      </c>
      <c r="L185" s="57">
        <f t="shared" si="95"/>
        <v>0</v>
      </c>
      <c r="M185" s="58">
        <f t="shared" si="77"/>
        <v>0</v>
      </c>
      <c r="N185" s="56">
        <f t="shared" si="96"/>
        <v>0</v>
      </c>
      <c r="O185" s="57">
        <f t="shared" si="97"/>
        <v>0</v>
      </c>
      <c r="P185" s="57">
        <f t="shared" si="98"/>
        <v>0</v>
      </c>
      <c r="Q185" s="58">
        <f t="shared" si="78"/>
        <v>0</v>
      </c>
      <c r="R185" s="84">
        <f t="shared" si="99"/>
        <v>195287.58938863967</v>
      </c>
      <c r="S185" s="85">
        <f t="shared" si="100"/>
        <v>2265.7404772643017</v>
      </c>
      <c r="T185" s="86">
        <f t="shared" si="79"/>
        <v>569.58880238353242</v>
      </c>
      <c r="U185" s="87">
        <f t="shared" si="101"/>
        <v>2835.329279647834</v>
      </c>
      <c r="V185" s="84">
        <f t="shared" si="102"/>
        <v>0</v>
      </c>
      <c r="W185" s="85">
        <f t="shared" si="103"/>
        <v>0</v>
      </c>
      <c r="X185" s="86">
        <f t="shared" si="80"/>
        <v>0</v>
      </c>
      <c r="Y185" s="87">
        <f t="shared" si="104"/>
        <v>0</v>
      </c>
      <c r="Z185" s="101">
        <f t="shared" si="105"/>
        <v>0</v>
      </c>
      <c r="AA185" s="85">
        <f t="shared" si="106"/>
        <v>0</v>
      </c>
      <c r="AB185" s="86">
        <f t="shared" si="81"/>
        <v>0</v>
      </c>
      <c r="AC185" s="87">
        <f t="shared" si="107"/>
        <v>0</v>
      </c>
      <c r="AD185" s="132">
        <f t="shared" si="110"/>
        <v>0</v>
      </c>
      <c r="AE185" s="132">
        <f t="shared" si="82"/>
        <v>0</v>
      </c>
      <c r="AF185" s="132">
        <f t="shared" si="108"/>
        <v>0</v>
      </c>
      <c r="AG185" s="133">
        <f t="shared" si="83"/>
        <v>0</v>
      </c>
      <c r="AH185" s="124">
        <f t="shared" si="109"/>
        <v>0</v>
      </c>
      <c r="AI185" s="125">
        <f t="shared" si="84"/>
        <v>0</v>
      </c>
      <c r="AJ185" s="125">
        <v>0</v>
      </c>
      <c r="AK185" s="126">
        <f t="shared" si="85"/>
        <v>0</v>
      </c>
      <c r="AL185" s="22">
        <f t="shared" si="86"/>
        <v>670991.7585743824</v>
      </c>
      <c r="AM185" s="22">
        <f t="shared" si="86"/>
        <v>4204.4291884122749</v>
      </c>
      <c r="AN185" s="22">
        <f t="shared" si="86"/>
        <v>1625.9059063728732</v>
      </c>
      <c r="AO185" s="23">
        <f t="shared" si="74"/>
        <v>5830.3350947851486</v>
      </c>
    </row>
    <row r="186" spans="1:41" x14ac:dyDescent="0.25">
      <c r="A186" s="7">
        <v>165</v>
      </c>
      <c r="B186" s="56">
        <f t="shared" si="87"/>
        <v>218031.90383943103</v>
      </c>
      <c r="C186" s="57">
        <f t="shared" si="88"/>
        <v>1015.9755688498898</v>
      </c>
      <c r="D186" s="57">
        <f t="shared" si="89"/>
        <v>199.86257851947843</v>
      </c>
      <c r="E186" s="58">
        <f t="shared" si="75"/>
        <v>1215.8381473693682</v>
      </c>
      <c r="F186" s="56">
        <f t="shared" si="90"/>
        <v>255733.57663516368</v>
      </c>
      <c r="G186" s="57">
        <f t="shared" si="91"/>
        <v>926.7224123174002</v>
      </c>
      <c r="H186" s="57">
        <f t="shared" si="92"/>
        <v>852.44525545054569</v>
      </c>
      <c r="I186" s="58">
        <f t="shared" si="76"/>
        <v>1779.1676677679459</v>
      </c>
      <c r="J186" s="56">
        <f t="shared" si="93"/>
        <v>0</v>
      </c>
      <c r="K186" s="57">
        <f t="shared" si="94"/>
        <v>0</v>
      </c>
      <c r="L186" s="57">
        <f t="shared" si="95"/>
        <v>0</v>
      </c>
      <c r="M186" s="58">
        <f t="shared" si="77"/>
        <v>0</v>
      </c>
      <c r="N186" s="56">
        <f t="shared" si="96"/>
        <v>0</v>
      </c>
      <c r="O186" s="57">
        <f t="shared" si="97"/>
        <v>0</v>
      </c>
      <c r="P186" s="57">
        <f t="shared" si="98"/>
        <v>0</v>
      </c>
      <c r="Q186" s="58">
        <f t="shared" si="78"/>
        <v>0</v>
      </c>
      <c r="R186" s="84">
        <f t="shared" si="99"/>
        <v>193343.55199289432</v>
      </c>
      <c r="S186" s="85">
        <f t="shared" si="100"/>
        <v>2276.1361351346386</v>
      </c>
      <c r="T186" s="86">
        <f t="shared" si="79"/>
        <v>563.91869331260853</v>
      </c>
      <c r="U186" s="87">
        <f t="shared" si="101"/>
        <v>2840.054828447247</v>
      </c>
      <c r="V186" s="84">
        <f t="shared" si="102"/>
        <v>0</v>
      </c>
      <c r="W186" s="85">
        <f t="shared" si="103"/>
        <v>0</v>
      </c>
      <c r="X186" s="86">
        <f t="shared" si="80"/>
        <v>0</v>
      </c>
      <c r="Y186" s="87">
        <f t="shared" si="104"/>
        <v>0</v>
      </c>
      <c r="Z186" s="101">
        <f t="shared" si="105"/>
        <v>0</v>
      </c>
      <c r="AA186" s="85">
        <f t="shared" si="106"/>
        <v>0</v>
      </c>
      <c r="AB186" s="86">
        <f t="shared" si="81"/>
        <v>0</v>
      </c>
      <c r="AC186" s="87">
        <f t="shared" si="107"/>
        <v>0</v>
      </c>
      <c r="AD186" s="132">
        <f t="shared" si="110"/>
        <v>0</v>
      </c>
      <c r="AE186" s="132">
        <f t="shared" si="82"/>
        <v>0</v>
      </c>
      <c r="AF186" s="132">
        <f t="shared" si="108"/>
        <v>0</v>
      </c>
      <c r="AG186" s="133">
        <f t="shared" si="83"/>
        <v>0</v>
      </c>
      <c r="AH186" s="124">
        <f t="shared" si="109"/>
        <v>0</v>
      </c>
      <c r="AI186" s="125">
        <f t="shared" si="84"/>
        <v>0</v>
      </c>
      <c r="AJ186" s="125">
        <v>0</v>
      </c>
      <c r="AK186" s="126">
        <f t="shared" si="85"/>
        <v>0</v>
      </c>
      <c r="AL186" s="22">
        <f t="shared" si="86"/>
        <v>667109.03246748913</v>
      </c>
      <c r="AM186" s="22">
        <f t="shared" si="86"/>
        <v>4218.8341163019286</v>
      </c>
      <c r="AN186" s="22">
        <f t="shared" si="86"/>
        <v>1616.2265272826326</v>
      </c>
      <c r="AO186" s="23">
        <f t="shared" si="74"/>
        <v>5835.0606435845611</v>
      </c>
    </row>
    <row r="187" spans="1:41" x14ac:dyDescent="0.25">
      <c r="A187" s="7">
        <v>166</v>
      </c>
      <c r="B187" s="56">
        <f t="shared" si="87"/>
        <v>217015.92827058115</v>
      </c>
      <c r="C187" s="57">
        <f t="shared" si="88"/>
        <v>1016.9068797880022</v>
      </c>
      <c r="D187" s="57">
        <f t="shared" si="89"/>
        <v>198.93126758136606</v>
      </c>
      <c r="E187" s="58">
        <f t="shared" si="75"/>
        <v>1215.8381473693682</v>
      </c>
      <c r="F187" s="56">
        <f t="shared" si="90"/>
        <v>254806.85422284628</v>
      </c>
      <c r="G187" s="57">
        <f t="shared" si="91"/>
        <v>929.81148702512496</v>
      </c>
      <c r="H187" s="57">
        <f t="shared" si="92"/>
        <v>849.35618074282092</v>
      </c>
      <c r="I187" s="58">
        <f t="shared" si="76"/>
        <v>1779.1676677679459</v>
      </c>
      <c r="J187" s="56">
        <f t="shared" si="93"/>
        <v>0</v>
      </c>
      <c r="K187" s="57">
        <f t="shared" si="94"/>
        <v>0</v>
      </c>
      <c r="L187" s="57">
        <f t="shared" si="95"/>
        <v>0</v>
      </c>
      <c r="M187" s="58">
        <f t="shared" si="77"/>
        <v>0</v>
      </c>
      <c r="N187" s="56">
        <f t="shared" si="96"/>
        <v>0</v>
      </c>
      <c r="O187" s="57">
        <f t="shared" si="97"/>
        <v>0</v>
      </c>
      <c r="P187" s="57">
        <f t="shared" si="98"/>
        <v>0</v>
      </c>
      <c r="Q187" s="58">
        <f t="shared" si="78"/>
        <v>0</v>
      </c>
      <c r="R187" s="84">
        <f t="shared" si="99"/>
        <v>191385.86155085595</v>
      </c>
      <c r="S187" s="85">
        <f t="shared" si="100"/>
        <v>2286.5794903046626</v>
      </c>
      <c r="T187" s="86">
        <f t="shared" si="79"/>
        <v>558.20876285666316</v>
      </c>
      <c r="U187" s="87">
        <f t="shared" si="101"/>
        <v>2844.7882531613259</v>
      </c>
      <c r="V187" s="84">
        <f t="shared" si="102"/>
        <v>0</v>
      </c>
      <c r="W187" s="85">
        <f t="shared" si="103"/>
        <v>0</v>
      </c>
      <c r="X187" s="86">
        <f t="shared" si="80"/>
        <v>0</v>
      </c>
      <c r="Y187" s="87">
        <f t="shared" si="104"/>
        <v>0</v>
      </c>
      <c r="Z187" s="101">
        <f t="shared" si="105"/>
        <v>0</v>
      </c>
      <c r="AA187" s="85">
        <f t="shared" si="106"/>
        <v>0</v>
      </c>
      <c r="AB187" s="86">
        <f t="shared" si="81"/>
        <v>0</v>
      </c>
      <c r="AC187" s="87">
        <f t="shared" si="107"/>
        <v>0</v>
      </c>
      <c r="AD187" s="132">
        <f t="shared" si="110"/>
        <v>0</v>
      </c>
      <c r="AE187" s="132">
        <f t="shared" si="82"/>
        <v>0</v>
      </c>
      <c r="AF187" s="132">
        <f t="shared" si="108"/>
        <v>0</v>
      </c>
      <c r="AG187" s="133">
        <f t="shared" si="83"/>
        <v>0</v>
      </c>
      <c r="AH187" s="124">
        <f t="shared" si="109"/>
        <v>0</v>
      </c>
      <c r="AI187" s="125">
        <f t="shared" si="84"/>
        <v>0</v>
      </c>
      <c r="AJ187" s="125">
        <v>0</v>
      </c>
      <c r="AK187" s="126">
        <f t="shared" si="85"/>
        <v>0</v>
      </c>
      <c r="AL187" s="22">
        <f t="shared" si="86"/>
        <v>663208.64404428331</v>
      </c>
      <c r="AM187" s="22">
        <f t="shared" si="86"/>
        <v>4233.29785711779</v>
      </c>
      <c r="AN187" s="22">
        <f t="shared" si="86"/>
        <v>1606.49621118085</v>
      </c>
      <c r="AO187" s="23">
        <f t="shared" si="74"/>
        <v>5839.79406829864</v>
      </c>
    </row>
    <row r="188" spans="1:41" x14ac:dyDescent="0.25">
      <c r="A188" s="7">
        <v>167</v>
      </c>
      <c r="B188" s="56">
        <f t="shared" si="87"/>
        <v>215999.02139079315</v>
      </c>
      <c r="C188" s="57">
        <f t="shared" si="88"/>
        <v>1017.8390444278078</v>
      </c>
      <c r="D188" s="57">
        <f t="shared" si="89"/>
        <v>197.99910294156038</v>
      </c>
      <c r="E188" s="58">
        <f t="shared" si="75"/>
        <v>1215.8381473693682</v>
      </c>
      <c r="F188" s="56">
        <f t="shared" si="90"/>
        <v>253877.04273582116</v>
      </c>
      <c r="G188" s="57">
        <f t="shared" si="91"/>
        <v>932.91085864854199</v>
      </c>
      <c r="H188" s="57">
        <f t="shared" si="92"/>
        <v>846.2568091194039</v>
      </c>
      <c r="I188" s="58">
        <f t="shared" si="76"/>
        <v>1779.1676677679459</v>
      </c>
      <c r="J188" s="56">
        <f t="shared" si="93"/>
        <v>0</v>
      </c>
      <c r="K188" s="57">
        <f t="shared" si="94"/>
        <v>0</v>
      </c>
      <c r="L188" s="57">
        <f t="shared" si="95"/>
        <v>0</v>
      </c>
      <c r="M188" s="58">
        <f t="shared" si="77"/>
        <v>0</v>
      </c>
      <c r="N188" s="56">
        <f t="shared" si="96"/>
        <v>0</v>
      </c>
      <c r="O188" s="57">
        <f t="shared" si="97"/>
        <v>0</v>
      </c>
      <c r="P188" s="57">
        <f t="shared" si="98"/>
        <v>0</v>
      </c>
      <c r="Q188" s="58">
        <f t="shared" si="78"/>
        <v>0</v>
      </c>
      <c r="R188" s="84">
        <f t="shared" si="99"/>
        <v>189414.44753065222</v>
      </c>
      <c r="S188" s="85">
        <f t="shared" si="100"/>
        <v>2297.0707616188593</v>
      </c>
      <c r="T188" s="86">
        <f t="shared" si="79"/>
        <v>552.45880529773569</v>
      </c>
      <c r="U188" s="87">
        <f t="shared" si="101"/>
        <v>2849.5295669165948</v>
      </c>
      <c r="V188" s="84">
        <f t="shared" si="102"/>
        <v>0</v>
      </c>
      <c r="W188" s="85">
        <f t="shared" si="103"/>
        <v>0</v>
      </c>
      <c r="X188" s="86">
        <f t="shared" si="80"/>
        <v>0</v>
      </c>
      <c r="Y188" s="87">
        <f t="shared" si="104"/>
        <v>0</v>
      </c>
      <c r="Z188" s="101">
        <f t="shared" si="105"/>
        <v>0</v>
      </c>
      <c r="AA188" s="85">
        <f t="shared" si="106"/>
        <v>0</v>
      </c>
      <c r="AB188" s="86">
        <f t="shared" si="81"/>
        <v>0</v>
      </c>
      <c r="AC188" s="87">
        <f t="shared" si="107"/>
        <v>0</v>
      </c>
      <c r="AD188" s="132">
        <f t="shared" si="110"/>
        <v>0</v>
      </c>
      <c r="AE188" s="132">
        <f t="shared" si="82"/>
        <v>0</v>
      </c>
      <c r="AF188" s="132">
        <f t="shared" si="108"/>
        <v>0</v>
      </c>
      <c r="AG188" s="133">
        <f t="shared" si="83"/>
        <v>0</v>
      </c>
      <c r="AH188" s="124">
        <f t="shared" si="109"/>
        <v>0</v>
      </c>
      <c r="AI188" s="125">
        <f t="shared" si="84"/>
        <v>0</v>
      </c>
      <c r="AJ188" s="125">
        <v>0</v>
      </c>
      <c r="AK188" s="126">
        <f t="shared" si="85"/>
        <v>0</v>
      </c>
      <c r="AL188" s="22">
        <f t="shared" si="86"/>
        <v>659290.51165726653</v>
      </c>
      <c r="AM188" s="22">
        <f t="shared" si="86"/>
        <v>4247.8206646952094</v>
      </c>
      <c r="AN188" s="22">
        <f t="shared" si="86"/>
        <v>1596.7147173587</v>
      </c>
      <c r="AO188" s="23">
        <f t="shared" si="74"/>
        <v>5844.5353820539094</v>
      </c>
    </row>
    <row r="189" spans="1:41" x14ac:dyDescent="0.25">
      <c r="A189" s="7">
        <v>168</v>
      </c>
      <c r="B189" s="56">
        <f t="shared" si="87"/>
        <v>214981.18234636533</v>
      </c>
      <c r="C189" s="57">
        <f t="shared" si="88"/>
        <v>1018.7720635518667</v>
      </c>
      <c r="D189" s="57">
        <f t="shared" si="89"/>
        <v>197.06608381750155</v>
      </c>
      <c r="E189" s="58">
        <f t="shared" si="75"/>
        <v>1215.8381473693682</v>
      </c>
      <c r="F189" s="56">
        <f t="shared" si="90"/>
        <v>252944.13187717262</v>
      </c>
      <c r="G189" s="57">
        <f t="shared" si="91"/>
        <v>936.02056151070371</v>
      </c>
      <c r="H189" s="57">
        <f t="shared" si="92"/>
        <v>843.14710625724217</v>
      </c>
      <c r="I189" s="58">
        <f t="shared" si="76"/>
        <v>1779.1676677679459</v>
      </c>
      <c r="J189" s="56">
        <f t="shared" si="93"/>
        <v>0</v>
      </c>
      <c r="K189" s="57">
        <f t="shared" si="94"/>
        <v>0</v>
      </c>
      <c r="L189" s="57">
        <f t="shared" si="95"/>
        <v>0</v>
      </c>
      <c r="M189" s="58">
        <f t="shared" si="77"/>
        <v>0</v>
      </c>
      <c r="N189" s="56">
        <f t="shared" si="96"/>
        <v>0</v>
      </c>
      <c r="O189" s="57">
        <f t="shared" si="97"/>
        <v>0</v>
      </c>
      <c r="P189" s="57">
        <f t="shared" si="98"/>
        <v>0</v>
      </c>
      <c r="Q189" s="58">
        <f t="shared" si="78"/>
        <v>0</v>
      </c>
      <c r="R189" s="84">
        <f t="shared" si="99"/>
        <v>187429.23906364845</v>
      </c>
      <c r="S189" s="85">
        <f t="shared" si="100"/>
        <v>2307.6101689258148</v>
      </c>
      <c r="T189" s="86">
        <f t="shared" si="79"/>
        <v>546.66861393564136</v>
      </c>
      <c r="U189" s="87">
        <f t="shared" si="101"/>
        <v>2854.278782861456</v>
      </c>
      <c r="V189" s="84">
        <f t="shared" si="102"/>
        <v>0</v>
      </c>
      <c r="W189" s="85">
        <f t="shared" si="103"/>
        <v>0</v>
      </c>
      <c r="X189" s="86">
        <f t="shared" si="80"/>
        <v>0</v>
      </c>
      <c r="Y189" s="87">
        <f t="shared" si="104"/>
        <v>0</v>
      </c>
      <c r="Z189" s="101">
        <f t="shared" si="105"/>
        <v>0</v>
      </c>
      <c r="AA189" s="85">
        <f t="shared" si="106"/>
        <v>0</v>
      </c>
      <c r="AB189" s="86">
        <f t="shared" si="81"/>
        <v>0</v>
      </c>
      <c r="AC189" s="87">
        <f t="shared" si="107"/>
        <v>0</v>
      </c>
      <c r="AD189" s="132">
        <f t="shared" si="110"/>
        <v>0</v>
      </c>
      <c r="AE189" s="132">
        <f t="shared" si="82"/>
        <v>0</v>
      </c>
      <c r="AF189" s="132">
        <f t="shared" si="108"/>
        <v>0</v>
      </c>
      <c r="AG189" s="133">
        <f t="shared" si="83"/>
        <v>0</v>
      </c>
      <c r="AH189" s="124">
        <f t="shared" si="109"/>
        <v>0</v>
      </c>
      <c r="AI189" s="125">
        <f t="shared" si="84"/>
        <v>0</v>
      </c>
      <c r="AJ189" s="125">
        <v>0</v>
      </c>
      <c r="AK189" s="126">
        <f t="shared" si="85"/>
        <v>0</v>
      </c>
      <c r="AL189" s="22">
        <f t="shared" si="86"/>
        <v>655354.55328718643</v>
      </c>
      <c r="AM189" s="22">
        <f t="shared" si="86"/>
        <v>4262.4027939883854</v>
      </c>
      <c r="AN189" s="22">
        <f t="shared" si="86"/>
        <v>1586.8818040103852</v>
      </c>
      <c r="AO189" s="23">
        <f t="shared" si="74"/>
        <v>5849.2845979987706</v>
      </c>
    </row>
    <row r="190" spans="1:41" x14ac:dyDescent="0.25">
      <c r="A190" s="7">
        <v>169</v>
      </c>
      <c r="B190" s="56">
        <f t="shared" si="87"/>
        <v>213962.41028281345</v>
      </c>
      <c r="C190" s="57">
        <f t="shared" si="88"/>
        <v>1019.7059379434559</v>
      </c>
      <c r="D190" s="57">
        <f t="shared" si="89"/>
        <v>196.13220942591232</v>
      </c>
      <c r="E190" s="58">
        <f t="shared" si="75"/>
        <v>1215.8381473693682</v>
      </c>
      <c r="F190" s="56">
        <f t="shared" si="90"/>
        <v>252008.11131566192</v>
      </c>
      <c r="G190" s="57">
        <f t="shared" si="91"/>
        <v>939.1406300490728</v>
      </c>
      <c r="H190" s="57">
        <f t="shared" si="92"/>
        <v>840.02703771887309</v>
      </c>
      <c r="I190" s="58">
        <f t="shared" si="76"/>
        <v>1779.1676677679459</v>
      </c>
      <c r="J190" s="56">
        <f t="shared" si="93"/>
        <v>0</v>
      </c>
      <c r="K190" s="57">
        <f t="shared" si="94"/>
        <v>0</v>
      </c>
      <c r="L190" s="57">
        <f t="shared" si="95"/>
        <v>0</v>
      </c>
      <c r="M190" s="58">
        <f t="shared" si="77"/>
        <v>0</v>
      </c>
      <c r="N190" s="56">
        <f t="shared" si="96"/>
        <v>0</v>
      </c>
      <c r="O190" s="57">
        <f t="shared" si="97"/>
        <v>0</v>
      </c>
      <c r="P190" s="57">
        <f t="shared" si="98"/>
        <v>0</v>
      </c>
      <c r="Q190" s="58">
        <f t="shared" si="78"/>
        <v>0</v>
      </c>
      <c r="R190" s="84">
        <f t="shared" si="99"/>
        <v>185430.16494288051</v>
      </c>
      <c r="S190" s="85">
        <f t="shared" si="100"/>
        <v>2318.1979330828235</v>
      </c>
      <c r="T190" s="86">
        <f t="shared" si="79"/>
        <v>540.83798108340147</v>
      </c>
      <c r="U190" s="87">
        <f t="shared" si="101"/>
        <v>2859.0359141662252</v>
      </c>
      <c r="V190" s="84">
        <f t="shared" si="102"/>
        <v>0</v>
      </c>
      <c r="W190" s="85">
        <f t="shared" si="103"/>
        <v>0</v>
      </c>
      <c r="X190" s="86">
        <f t="shared" si="80"/>
        <v>0</v>
      </c>
      <c r="Y190" s="87">
        <f t="shared" si="104"/>
        <v>0</v>
      </c>
      <c r="Z190" s="101">
        <f t="shared" si="105"/>
        <v>0</v>
      </c>
      <c r="AA190" s="85">
        <f t="shared" si="106"/>
        <v>0</v>
      </c>
      <c r="AB190" s="86">
        <f t="shared" si="81"/>
        <v>0</v>
      </c>
      <c r="AC190" s="87">
        <f t="shared" si="107"/>
        <v>0</v>
      </c>
      <c r="AD190" s="132">
        <f t="shared" si="110"/>
        <v>0</v>
      </c>
      <c r="AE190" s="132">
        <f t="shared" si="82"/>
        <v>0</v>
      </c>
      <c r="AF190" s="132">
        <f t="shared" si="108"/>
        <v>0</v>
      </c>
      <c r="AG190" s="133">
        <f t="shared" si="83"/>
        <v>0</v>
      </c>
      <c r="AH190" s="124">
        <f t="shared" si="109"/>
        <v>0</v>
      </c>
      <c r="AI190" s="125">
        <f t="shared" si="84"/>
        <v>0</v>
      </c>
      <c r="AJ190" s="125">
        <v>0</v>
      </c>
      <c r="AK190" s="126">
        <f t="shared" si="85"/>
        <v>0</v>
      </c>
      <c r="AL190" s="22">
        <f t="shared" si="86"/>
        <v>651400.68654135591</v>
      </c>
      <c r="AM190" s="22">
        <f t="shared" si="86"/>
        <v>4277.0445010753519</v>
      </c>
      <c r="AN190" s="22">
        <f t="shared" si="86"/>
        <v>1576.9972282281869</v>
      </c>
      <c r="AO190" s="23">
        <f t="shared" si="74"/>
        <v>5854.0417293035389</v>
      </c>
    </row>
    <row r="191" spans="1:41" x14ac:dyDescent="0.25">
      <c r="A191" s="7">
        <v>170</v>
      </c>
      <c r="B191" s="56">
        <f t="shared" si="87"/>
        <v>212942.70434487</v>
      </c>
      <c r="C191" s="57">
        <f t="shared" si="88"/>
        <v>1020.6406683865707</v>
      </c>
      <c r="D191" s="57">
        <f t="shared" si="89"/>
        <v>195.19747898279749</v>
      </c>
      <c r="E191" s="58">
        <f t="shared" si="75"/>
        <v>1215.8381473693682</v>
      </c>
      <c r="F191" s="56">
        <f t="shared" si="90"/>
        <v>251068.97068561285</v>
      </c>
      <c r="G191" s="57">
        <f t="shared" si="91"/>
        <v>942.27109881590297</v>
      </c>
      <c r="H191" s="57">
        <f t="shared" si="92"/>
        <v>836.89656895204291</v>
      </c>
      <c r="I191" s="58">
        <f t="shared" si="76"/>
        <v>1779.1676677679459</v>
      </c>
      <c r="J191" s="56">
        <f t="shared" si="93"/>
        <v>0</v>
      </c>
      <c r="K191" s="57">
        <f t="shared" si="94"/>
        <v>0</v>
      </c>
      <c r="L191" s="57">
        <f t="shared" si="95"/>
        <v>0</v>
      </c>
      <c r="M191" s="58">
        <f t="shared" si="77"/>
        <v>0</v>
      </c>
      <c r="N191" s="56">
        <f t="shared" si="96"/>
        <v>0</v>
      </c>
      <c r="O191" s="57">
        <f t="shared" si="97"/>
        <v>0</v>
      </c>
      <c r="P191" s="57">
        <f t="shared" si="98"/>
        <v>0</v>
      </c>
      <c r="Q191" s="58">
        <f t="shared" si="78"/>
        <v>0</v>
      </c>
      <c r="R191" s="84">
        <f t="shared" si="99"/>
        <v>183417.15362148068</v>
      </c>
      <c r="S191" s="85">
        <f t="shared" si="100"/>
        <v>2328.8342759605171</v>
      </c>
      <c r="T191" s="86">
        <f t="shared" si="79"/>
        <v>534.96669806265197</v>
      </c>
      <c r="U191" s="87">
        <f t="shared" si="101"/>
        <v>2863.8009740231691</v>
      </c>
      <c r="V191" s="84">
        <f t="shared" si="102"/>
        <v>0</v>
      </c>
      <c r="W191" s="85">
        <f t="shared" si="103"/>
        <v>0</v>
      </c>
      <c r="X191" s="86">
        <f t="shared" si="80"/>
        <v>0</v>
      </c>
      <c r="Y191" s="87">
        <f t="shared" si="104"/>
        <v>0</v>
      </c>
      <c r="Z191" s="101">
        <f t="shared" si="105"/>
        <v>0</v>
      </c>
      <c r="AA191" s="85">
        <f t="shared" si="106"/>
        <v>0</v>
      </c>
      <c r="AB191" s="86">
        <f t="shared" si="81"/>
        <v>0</v>
      </c>
      <c r="AC191" s="87">
        <f t="shared" si="107"/>
        <v>0</v>
      </c>
      <c r="AD191" s="132">
        <f t="shared" si="110"/>
        <v>0</v>
      </c>
      <c r="AE191" s="132">
        <f t="shared" si="82"/>
        <v>0</v>
      </c>
      <c r="AF191" s="132">
        <f t="shared" si="108"/>
        <v>0</v>
      </c>
      <c r="AG191" s="133">
        <f t="shared" si="83"/>
        <v>0</v>
      </c>
      <c r="AH191" s="124">
        <f t="shared" si="109"/>
        <v>0</v>
      </c>
      <c r="AI191" s="125">
        <f t="shared" si="84"/>
        <v>0</v>
      </c>
      <c r="AJ191" s="125">
        <v>0</v>
      </c>
      <c r="AK191" s="126">
        <f t="shared" si="85"/>
        <v>0</v>
      </c>
      <c r="AL191" s="22">
        <f t="shared" si="86"/>
        <v>647428.8286519635</v>
      </c>
      <c r="AM191" s="22">
        <f t="shared" si="86"/>
        <v>4291.7460431629906</v>
      </c>
      <c r="AN191" s="22">
        <f t="shared" si="86"/>
        <v>1567.0607459974922</v>
      </c>
      <c r="AO191" s="23">
        <f t="shared" si="74"/>
        <v>5858.8067891604833</v>
      </c>
    </row>
    <row r="192" spans="1:41" x14ac:dyDescent="0.25">
      <c r="A192" s="7">
        <v>171</v>
      </c>
      <c r="B192" s="56">
        <f t="shared" si="87"/>
        <v>211922.06367648343</v>
      </c>
      <c r="C192" s="57">
        <f t="shared" si="88"/>
        <v>1021.5762556659251</v>
      </c>
      <c r="D192" s="57">
        <f t="shared" si="89"/>
        <v>194.26189170344315</v>
      </c>
      <c r="E192" s="58">
        <f t="shared" si="75"/>
        <v>1215.8381473693682</v>
      </c>
      <c r="F192" s="56">
        <f t="shared" si="90"/>
        <v>250126.69958679695</v>
      </c>
      <c r="G192" s="57">
        <f t="shared" si="91"/>
        <v>945.41200247862264</v>
      </c>
      <c r="H192" s="57">
        <f t="shared" si="92"/>
        <v>833.75566528932325</v>
      </c>
      <c r="I192" s="58">
        <f t="shared" si="76"/>
        <v>1779.1676677679459</v>
      </c>
      <c r="J192" s="56">
        <f t="shared" si="93"/>
        <v>0</v>
      </c>
      <c r="K192" s="57">
        <f t="shared" si="94"/>
        <v>0</v>
      </c>
      <c r="L192" s="57">
        <f t="shared" si="95"/>
        <v>0</v>
      </c>
      <c r="M192" s="58">
        <f t="shared" si="77"/>
        <v>0</v>
      </c>
      <c r="N192" s="56">
        <f t="shared" si="96"/>
        <v>0</v>
      </c>
      <c r="O192" s="57">
        <f t="shared" si="97"/>
        <v>0</v>
      </c>
      <c r="P192" s="57">
        <f t="shared" si="98"/>
        <v>0</v>
      </c>
      <c r="Q192" s="58">
        <f t="shared" si="78"/>
        <v>0</v>
      </c>
      <c r="R192" s="84">
        <f t="shared" si="99"/>
        <v>181390.13321109605</v>
      </c>
      <c r="S192" s="85">
        <f t="shared" si="100"/>
        <v>2339.519420447511</v>
      </c>
      <c r="T192" s="86">
        <f t="shared" si="79"/>
        <v>529.05455519903012</v>
      </c>
      <c r="U192" s="87">
        <f t="shared" si="101"/>
        <v>2868.5739756465414</v>
      </c>
      <c r="V192" s="84">
        <f t="shared" si="102"/>
        <v>0</v>
      </c>
      <c r="W192" s="85">
        <f t="shared" si="103"/>
        <v>0</v>
      </c>
      <c r="X192" s="86">
        <f t="shared" si="80"/>
        <v>0</v>
      </c>
      <c r="Y192" s="87">
        <f t="shared" si="104"/>
        <v>0</v>
      </c>
      <c r="Z192" s="101">
        <f t="shared" si="105"/>
        <v>0</v>
      </c>
      <c r="AA192" s="85">
        <f t="shared" si="106"/>
        <v>0</v>
      </c>
      <c r="AB192" s="86">
        <f t="shared" si="81"/>
        <v>0</v>
      </c>
      <c r="AC192" s="87">
        <f t="shared" si="107"/>
        <v>0</v>
      </c>
      <c r="AD192" s="132">
        <f t="shared" si="110"/>
        <v>0</v>
      </c>
      <c r="AE192" s="132">
        <f t="shared" si="82"/>
        <v>0</v>
      </c>
      <c r="AF192" s="132">
        <f t="shared" si="108"/>
        <v>0</v>
      </c>
      <c r="AG192" s="133">
        <f t="shared" si="83"/>
        <v>0</v>
      </c>
      <c r="AH192" s="124">
        <f t="shared" si="109"/>
        <v>0</v>
      </c>
      <c r="AI192" s="125">
        <f t="shared" si="84"/>
        <v>0</v>
      </c>
      <c r="AJ192" s="125">
        <v>0</v>
      </c>
      <c r="AK192" s="126">
        <f t="shared" si="85"/>
        <v>0</v>
      </c>
      <c r="AL192" s="22">
        <f t="shared" si="86"/>
        <v>643438.89647437644</v>
      </c>
      <c r="AM192" s="22">
        <f t="shared" si="86"/>
        <v>4306.5076785920592</v>
      </c>
      <c r="AN192" s="22">
        <f t="shared" si="86"/>
        <v>1557.0721121917966</v>
      </c>
      <c r="AO192" s="23">
        <f t="shared" si="74"/>
        <v>5863.5797907838551</v>
      </c>
    </row>
    <row r="193" spans="1:41" x14ac:dyDescent="0.25">
      <c r="A193" s="7">
        <v>172</v>
      </c>
      <c r="B193" s="56">
        <f t="shared" si="87"/>
        <v>210900.48742081752</v>
      </c>
      <c r="C193" s="57">
        <f t="shared" si="88"/>
        <v>1022.5127005669522</v>
      </c>
      <c r="D193" s="57">
        <f t="shared" si="89"/>
        <v>193.32544680241605</v>
      </c>
      <c r="E193" s="58">
        <f t="shared" si="75"/>
        <v>1215.8381473693682</v>
      </c>
      <c r="F193" s="56">
        <f t="shared" si="90"/>
        <v>249181.28758431834</v>
      </c>
      <c r="G193" s="57">
        <f t="shared" si="91"/>
        <v>948.56337582021797</v>
      </c>
      <c r="H193" s="57">
        <f t="shared" si="92"/>
        <v>830.60429194772792</v>
      </c>
      <c r="I193" s="58">
        <f t="shared" si="76"/>
        <v>1779.1676677679459</v>
      </c>
      <c r="J193" s="56">
        <f t="shared" si="93"/>
        <v>0</v>
      </c>
      <c r="K193" s="57">
        <f t="shared" si="94"/>
        <v>0</v>
      </c>
      <c r="L193" s="57">
        <f t="shared" si="95"/>
        <v>0</v>
      </c>
      <c r="M193" s="58">
        <f t="shared" si="77"/>
        <v>0</v>
      </c>
      <c r="N193" s="56">
        <f t="shared" si="96"/>
        <v>0</v>
      </c>
      <c r="O193" s="57">
        <f t="shared" si="97"/>
        <v>0</v>
      </c>
      <c r="P193" s="57">
        <f t="shared" si="98"/>
        <v>0</v>
      </c>
      <c r="Q193" s="58">
        <f t="shared" si="78"/>
        <v>0</v>
      </c>
      <c r="R193" s="84">
        <f t="shared" si="99"/>
        <v>179349.03148029963</v>
      </c>
      <c r="S193" s="85">
        <f t="shared" si="100"/>
        <v>2350.2535904550782</v>
      </c>
      <c r="T193" s="86">
        <f t="shared" si="79"/>
        <v>523.10134181754063</v>
      </c>
      <c r="U193" s="87">
        <f t="shared" si="101"/>
        <v>2873.354932272619</v>
      </c>
      <c r="V193" s="84">
        <f t="shared" si="102"/>
        <v>0</v>
      </c>
      <c r="W193" s="85">
        <f t="shared" si="103"/>
        <v>0</v>
      </c>
      <c r="X193" s="86">
        <f t="shared" si="80"/>
        <v>0</v>
      </c>
      <c r="Y193" s="87">
        <f t="shared" si="104"/>
        <v>0</v>
      </c>
      <c r="Z193" s="101">
        <f t="shared" si="105"/>
        <v>0</v>
      </c>
      <c r="AA193" s="85">
        <f t="shared" si="106"/>
        <v>0</v>
      </c>
      <c r="AB193" s="86">
        <f t="shared" si="81"/>
        <v>0</v>
      </c>
      <c r="AC193" s="87">
        <f t="shared" si="107"/>
        <v>0</v>
      </c>
      <c r="AD193" s="132">
        <f t="shared" si="110"/>
        <v>0</v>
      </c>
      <c r="AE193" s="132">
        <f t="shared" si="82"/>
        <v>0</v>
      </c>
      <c r="AF193" s="132">
        <f t="shared" si="108"/>
        <v>0</v>
      </c>
      <c r="AG193" s="133">
        <f t="shared" si="83"/>
        <v>0</v>
      </c>
      <c r="AH193" s="124">
        <f t="shared" si="109"/>
        <v>0</v>
      </c>
      <c r="AI193" s="125">
        <f t="shared" si="84"/>
        <v>0</v>
      </c>
      <c r="AJ193" s="125">
        <v>0</v>
      </c>
      <c r="AK193" s="126">
        <f t="shared" si="85"/>
        <v>0</v>
      </c>
      <c r="AL193" s="22">
        <f t="shared" si="86"/>
        <v>639430.80648543546</v>
      </c>
      <c r="AM193" s="22">
        <f t="shared" si="86"/>
        <v>4321.3296668422481</v>
      </c>
      <c r="AN193" s="22">
        <f t="shared" si="86"/>
        <v>1547.0310805676845</v>
      </c>
      <c r="AO193" s="23">
        <f t="shared" si="74"/>
        <v>5868.3607474099335</v>
      </c>
    </row>
    <row r="194" spans="1:41" x14ac:dyDescent="0.25">
      <c r="A194" s="7">
        <v>173</v>
      </c>
      <c r="B194" s="56">
        <f t="shared" si="87"/>
        <v>209877.97472025055</v>
      </c>
      <c r="C194" s="57">
        <f t="shared" si="88"/>
        <v>1023.4500038758052</v>
      </c>
      <c r="D194" s="57">
        <f t="shared" si="89"/>
        <v>192.38814349356301</v>
      </c>
      <c r="E194" s="58">
        <f t="shared" si="75"/>
        <v>1215.8381473693682</v>
      </c>
      <c r="F194" s="56">
        <f t="shared" si="90"/>
        <v>248232.72420849811</v>
      </c>
      <c r="G194" s="57">
        <f t="shared" si="91"/>
        <v>951.72525373961878</v>
      </c>
      <c r="H194" s="57">
        <f t="shared" si="92"/>
        <v>827.44241402832711</v>
      </c>
      <c r="I194" s="58">
        <f t="shared" si="76"/>
        <v>1779.1676677679459</v>
      </c>
      <c r="J194" s="56">
        <f t="shared" si="93"/>
        <v>0</v>
      </c>
      <c r="K194" s="57">
        <f t="shared" si="94"/>
        <v>0</v>
      </c>
      <c r="L194" s="57">
        <f t="shared" si="95"/>
        <v>0</v>
      </c>
      <c r="M194" s="58">
        <f t="shared" si="77"/>
        <v>0</v>
      </c>
      <c r="N194" s="56">
        <f t="shared" si="96"/>
        <v>0</v>
      </c>
      <c r="O194" s="57">
        <f t="shared" si="97"/>
        <v>0</v>
      </c>
      <c r="P194" s="57">
        <f t="shared" si="98"/>
        <v>0</v>
      </c>
      <c r="Q194" s="58">
        <f t="shared" si="78"/>
        <v>0</v>
      </c>
      <c r="R194" s="84">
        <f t="shared" si="99"/>
        <v>177293.77585299429</v>
      </c>
      <c r="S194" s="85">
        <f t="shared" si="100"/>
        <v>2361.0370109218402</v>
      </c>
      <c r="T194" s="86">
        <f t="shared" si="79"/>
        <v>517.10684623790007</v>
      </c>
      <c r="U194" s="87">
        <f t="shared" si="101"/>
        <v>2878.14385715974</v>
      </c>
      <c r="V194" s="84">
        <f t="shared" si="102"/>
        <v>0</v>
      </c>
      <c r="W194" s="85">
        <f t="shared" si="103"/>
        <v>0</v>
      </c>
      <c r="X194" s="86">
        <f t="shared" si="80"/>
        <v>0</v>
      </c>
      <c r="Y194" s="87">
        <f t="shared" si="104"/>
        <v>0</v>
      </c>
      <c r="Z194" s="101">
        <f t="shared" si="105"/>
        <v>0</v>
      </c>
      <c r="AA194" s="85">
        <f t="shared" si="106"/>
        <v>0</v>
      </c>
      <c r="AB194" s="86">
        <f t="shared" si="81"/>
        <v>0</v>
      </c>
      <c r="AC194" s="87">
        <f t="shared" si="107"/>
        <v>0</v>
      </c>
      <c r="AD194" s="132">
        <f t="shared" si="110"/>
        <v>0</v>
      </c>
      <c r="AE194" s="132">
        <f t="shared" si="82"/>
        <v>0</v>
      </c>
      <c r="AF194" s="132">
        <f t="shared" si="108"/>
        <v>0</v>
      </c>
      <c r="AG194" s="133">
        <f t="shared" si="83"/>
        <v>0</v>
      </c>
      <c r="AH194" s="124">
        <f t="shared" si="109"/>
        <v>0</v>
      </c>
      <c r="AI194" s="125">
        <f t="shared" si="84"/>
        <v>0</v>
      </c>
      <c r="AJ194" s="125">
        <v>0</v>
      </c>
      <c r="AK194" s="126">
        <f t="shared" si="85"/>
        <v>0</v>
      </c>
      <c r="AL194" s="22">
        <f t="shared" si="86"/>
        <v>635404.47478174302</v>
      </c>
      <c r="AM194" s="22">
        <f t="shared" si="86"/>
        <v>4336.2122685372642</v>
      </c>
      <c r="AN194" s="22">
        <f t="shared" si="86"/>
        <v>1536.9374037597902</v>
      </c>
      <c r="AO194" s="23">
        <f t="shared" si="74"/>
        <v>5873.1496722970542</v>
      </c>
    </row>
    <row r="195" spans="1:41" x14ac:dyDescent="0.25">
      <c r="A195" s="7">
        <v>174</v>
      </c>
      <c r="B195" s="56">
        <f t="shared" si="87"/>
        <v>208854.52471637476</v>
      </c>
      <c r="C195" s="57">
        <f t="shared" si="88"/>
        <v>1024.3881663793582</v>
      </c>
      <c r="D195" s="57">
        <f t="shared" si="89"/>
        <v>191.44998099001018</v>
      </c>
      <c r="E195" s="58">
        <f t="shared" si="75"/>
        <v>1215.8381473693682</v>
      </c>
      <c r="F195" s="56">
        <f t="shared" si="90"/>
        <v>247280.99895475848</v>
      </c>
      <c r="G195" s="57">
        <f t="shared" si="91"/>
        <v>954.89767125208425</v>
      </c>
      <c r="H195" s="57">
        <f t="shared" si="92"/>
        <v>824.26999651586164</v>
      </c>
      <c r="I195" s="58">
        <f t="shared" si="76"/>
        <v>1779.1676677679459</v>
      </c>
      <c r="J195" s="56">
        <f t="shared" si="93"/>
        <v>0</v>
      </c>
      <c r="K195" s="57">
        <f t="shared" si="94"/>
        <v>0</v>
      </c>
      <c r="L195" s="57">
        <f t="shared" si="95"/>
        <v>0</v>
      </c>
      <c r="M195" s="58">
        <f t="shared" si="77"/>
        <v>0</v>
      </c>
      <c r="N195" s="56">
        <f t="shared" si="96"/>
        <v>0</v>
      </c>
      <c r="O195" s="57">
        <f t="shared" si="97"/>
        <v>0</v>
      </c>
      <c r="P195" s="57">
        <f t="shared" si="98"/>
        <v>0</v>
      </c>
      <c r="Q195" s="58">
        <f t="shared" si="78"/>
        <v>0</v>
      </c>
      <c r="R195" s="84">
        <f t="shared" si="99"/>
        <v>175224.29340680924</v>
      </c>
      <c r="S195" s="85">
        <f t="shared" si="100"/>
        <v>2371.8699078184795</v>
      </c>
      <c r="T195" s="86">
        <f t="shared" si="79"/>
        <v>511.07085576986032</v>
      </c>
      <c r="U195" s="87">
        <f t="shared" si="101"/>
        <v>2882.9407635883399</v>
      </c>
      <c r="V195" s="84">
        <f t="shared" si="102"/>
        <v>0</v>
      </c>
      <c r="W195" s="85">
        <f t="shared" si="103"/>
        <v>0</v>
      </c>
      <c r="X195" s="86">
        <f t="shared" si="80"/>
        <v>0</v>
      </c>
      <c r="Y195" s="87">
        <f t="shared" si="104"/>
        <v>0</v>
      </c>
      <c r="Z195" s="101">
        <f t="shared" si="105"/>
        <v>0</v>
      </c>
      <c r="AA195" s="85">
        <f t="shared" si="106"/>
        <v>0</v>
      </c>
      <c r="AB195" s="86">
        <f t="shared" si="81"/>
        <v>0</v>
      </c>
      <c r="AC195" s="87">
        <f t="shared" si="107"/>
        <v>0</v>
      </c>
      <c r="AD195" s="132">
        <f t="shared" si="110"/>
        <v>0</v>
      </c>
      <c r="AE195" s="132">
        <f t="shared" si="82"/>
        <v>0</v>
      </c>
      <c r="AF195" s="132">
        <f t="shared" si="108"/>
        <v>0</v>
      </c>
      <c r="AG195" s="133">
        <f t="shared" si="83"/>
        <v>0</v>
      </c>
      <c r="AH195" s="124">
        <f t="shared" si="109"/>
        <v>0</v>
      </c>
      <c r="AI195" s="125">
        <f t="shared" si="84"/>
        <v>0</v>
      </c>
      <c r="AJ195" s="125">
        <v>0</v>
      </c>
      <c r="AK195" s="126">
        <f t="shared" si="85"/>
        <v>0</v>
      </c>
      <c r="AL195" s="22">
        <f t="shared" si="86"/>
        <v>631359.81707794243</v>
      </c>
      <c r="AM195" s="22">
        <f t="shared" si="86"/>
        <v>4351.1557454499216</v>
      </c>
      <c r="AN195" s="22">
        <f t="shared" si="86"/>
        <v>1526.7908332757322</v>
      </c>
      <c r="AO195" s="23">
        <f t="shared" si="74"/>
        <v>5877.946578725654</v>
      </c>
    </row>
    <row r="196" spans="1:41" x14ac:dyDescent="0.25">
      <c r="A196" s="7">
        <v>175</v>
      </c>
      <c r="B196" s="56">
        <f t="shared" si="87"/>
        <v>207830.1365499954</v>
      </c>
      <c r="C196" s="57">
        <f t="shared" si="88"/>
        <v>1025.3271888652057</v>
      </c>
      <c r="D196" s="57">
        <f t="shared" si="89"/>
        <v>190.51095850416243</v>
      </c>
      <c r="E196" s="58">
        <f t="shared" si="75"/>
        <v>1215.8381473693682</v>
      </c>
      <c r="F196" s="56">
        <f t="shared" si="90"/>
        <v>246326.1012835064</v>
      </c>
      <c r="G196" s="57">
        <f t="shared" si="91"/>
        <v>958.08066348959119</v>
      </c>
      <c r="H196" s="57">
        <f t="shared" si="92"/>
        <v>821.0870042783547</v>
      </c>
      <c r="I196" s="58">
        <f t="shared" si="76"/>
        <v>1779.1676677679459</v>
      </c>
      <c r="J196" s="56">
        <f t="shared" si="93"/>
        <v>0</v>
      </c>
      <c r="K196" s="57">
        <f t="shared" si="94"/>
        <v>0</v>
      </c>
      <c r="L196" s="57">
        <f t="shared" si="95"/>
        <v>0</v>
      </c>
      <c r="M196" s="58">
        <f t="shared" si="77"/>
        <v>0</v>
      </c>
      <c r="N196" s="56">
        <f t="shared" si="96"/>
        <v>0</v>
      </c>
      <c r="O196" s="57">
        <f t="shared" si="97"/>
        <v>0</v>
      </c>
      <c r="P196" s="57">
        <f t="shared" si="98"/>
        <v>0</v>
      </c>
      <c r="Q196" s="58">
        <f t="shared" si="78"/>
        <v>0</v>
      </c>
      <c r="R196" s="84">
        <f t="shared" si="99"/>
        <v>173140.5108714891</v>
      </c>
      <c r="S196" s="85">
        <f t="shared" si="100"/>
        <v>2382.7525081524773</v>
      </c>
      <c r="T196" s="86">
        <f t="shared" si="79"/>
        <v>504.9931567085099</v>
      </c>
      <c r="U196" s="87">
        <f t="shared" si="101"/>
        <v>2887.7456648609873</v>
      </c>
      <c r="V196" s="84">
        <f t="shared" si="102"/>
        <v>0</v>
      </c>
      <c r="W196" s="85">
        <f t="shared" si="103"/>
        <v>0</v>
      </c>
      <c r="X196" s="86">
        <f t="shared" si="80"/>
        <v>0</v>
      </c>
      <c r="Y196" s="87">
        <f t="shared" si="104"/>
        <v>0</v>
      </c>
      <c r="Z196" s="101">
        <f t="shared" si="105"/>
        <v>0</v>
      </c>
      <c r="AA196" s="85">
        <f t="shared" si="106"/>
        <v>0</v>
      </c>
      <c r="AB196" s="86">
        <f t="shared" si="81"/>
        <v>0</v>
      </c>
      <c r="AC196" s="87">
        <f t="shared" si="107"/>
        <v>0</v>
      </c>
      <c r="AD196" s="132">
        <f t="shared" si="110"/>
        <v>0</v>
      </c>
      <c r="AE196" s="132">
        <f t="shared" si="82"/>
        <v>0</v>
      </c>
      <c r="AF196" s="132">
        <f t="shared" si="108"/>
        <v>0</v>
      </c>
      <c r="AG196" s="133">
        <f t="shared" si="83"/>
        <v>0</v>
      </c>
      <c r="AH196" s="124">
        <f t="shared" si="109"/>
        <v>0</v>
      </c>
      <c r="AI196" s="125">
        <f t="shared" si="84"/>
        <v>0</v>
      </c>
      <c r="AJ196" s="125">
        <v>0</v>
      </c>
      <c r="AK196" s="126">
        <f t="shared" si="85"/>
        <v>0</v>
      </c>
      <c r="AL196" s="22">
        <f t="shared" si="86"/>
        <v>627296.74870499084</v>
      </c>
      <c r="AM196" s="22">
        <f t="shared" si="86"/>
        <v>4366.1603605072742</v>
      </c>
      <c r="AN196" s="22">
        <f t="shared" si="86"/>
        <v>1516.591119491027</v>
      </c>
      <c r="AO196" s="23">
        <f t="shared" si="74"/>
        <v>5882.7514799983019</v>
      </c>
    </row>
    <row r="197" spans="1:41" x14ac:dyDescent="0.25">
      <c r="A197" s="7">
        <v>176</v>
      </c>
      <c r="B197" s="56">
        <f t="shared" si="87"/>
        <v>206804.8093611302</v>
      </c>
      <c r="C197" s="57">
        <f t="shared" si="88"/>
        <v>1026.2670721216655</v>
      </c>
      <c r="D197" s="57">
        <f t="shared" si="89"/>
        <v>189.57107524770268</v>
      </c>
      <c r="E197" s="58">
        <f t="shared" si="75"/>
        <v>1215.8381473693682</v>
      </c>
      <c r="F197" s="56">
        <f t="shared" si="90"/>
        <v>245368.02062001682</v>
      </c>
      <c r="G197" s="57">
        <f t="shared" si="91"/>
        <v>961.27426570122316</v>
      </c>
      <c r="H197" s="57">
        <f t="shared" si="92"/>
        <v>817.89340206672273</v>
      </c>
      <c r="I197" s="58">
        <f t="shared" si="76"/>
        <v>1779.1676677679459</v>
      </c>
      <c r="J197" s="56">
        <f t="shared" si="93"/>
        <v>0</v>
      </c>
      <c r="K197" s="57">
        <f t="shared" si="94"/>
        <v>0</v>
      </c>
      <c r="L197" s="57">
        <f t="shared" si="95"/>
        <v>0</v>
      </c>
      <c r="M197" s="58">
        <f t="shared" si="77"/>
        <v>0</v>
      </c>
      <c r="N197" s="56">
        <f t="shared" si="96"/>
        <v>0</v>
      </c>
      <c r="O197" s="57">
        <f t="shared" si="97"/>
        <v>0</v>
      </c>
      <c r="P197" s="57">
        <f t="shared" si="98"/>
        <v>0</v>
      </c>
      <c r="Q197" s="58">
        <f t="shared" si="78"/>
        <v>0</v>
      </c>
      <c r="R197" s="84">
        <f t="shared" si="99"/>
        <v>171042.35462727552</v>
      </c>
      <c r="S197" s="85">
        <f t="shared" si="100"/>
        <v>2393.6850399728692</v>
      </c>
      <c r="T197" s="86">
        <f t="shared" si="79"/>
        <v>498.87353432955359</v>
      </c>
      <c r="U197" s="87">
        <f t="shared" si="101"/>
        <v>2892.5585743024226</v>
      </c>
      <c r="V197" s="84">
        <f t="shared" si="102"/>
        <v>0</v>
      </c>
      <c r="W197" s="85">
        <f t="shared" si="103"/>
        <v>0</v>
      </c>
      <c r="X197" s="86">
        <f t="shared" si="80"/>
        <v>0</v>
      </c>
      <c r="Y197" s="87">
        <f t="shared" si="104"/>
        <v>0</v>
      </c>
      <c r="Z197" s="101">
        <f t="shared" si="105"/>
        <v>0</v>
      </c>
      <c r="AA197" s="85">
        <f t="shared" si="106"/>
        <v>0</v>
      </c>
      <c r="AB197" s="86">
        <f t="shared" si="81"/>
        <v>0</v>
      </c>
      <c r="AC197" s="87">
        <f t="shared" si="107"/>
        <v>0</v>
      </c>
      <c r="AD197" s="132">
        <f t="shared" si="110"/>
        <v>0</v>
      </c>
      <c r="AE197" s="132">
        <f t="shared" si="82"/>
        <v>0</v>
      </c>
      <c r="AF197" s="132">
        <f t="shared" si="108"/>
        <v>0</v>
      </c>
      <c r="AG197" s="133">
        <f t="shared" si="83"/>
        <v>0</v>
      </c>
      <c r="AH197" s="124">
        <f t="shared" si="109"/>
        <v>0</v>
      </c>
      <c r="AI197" s="125">
        <f t="shared" si="84"/>
        <v>0</v>
      </c>
      <c r="AJ197" s="125">
        <v>0</v>
      </c>
      <c r="AK197" s="126">
        <f t="shared" si="85"/>
        <v>0</v>
      </c>
      <c r="AL197" s="22">
        <f t="shared" si="86"/>
        <v>623215.18460842257</v>
      </c>
      <c r="AM197" s="22">
        <f t="shared" si="86"/>
        <v>4381.2263777957578</v>
      </c>
      <c r="AN197" s="22">
        <f t="shared" si="86"/>
        <v>1506.3380116439789</v>
      </c>
      <c r="AO197" s="23">
        <f t="shared" si="74"/>
        <v>5887.5643894397363</v>
      </c>
    </row>
    <row r="198" spans="1:41" x14ac:dyDescent="0.25">
      <c r="A198" s="7">
        <v>177</v>
      </c>
      <c r="B198" s="56">
        <f t="shared" si="87"/>
        <v>205778.54228900853</v>
      </c>
      <c r="C198" s="57">
        <f t="shared" si="88"/>
        <v>1027.2078169377771</v>
      </c>
      <c r="D198" s="57">
        <f t="shared" si="89"/>
        <v>188.63033043159115</v>
      </c>
      <c r="E198" s="58">
        <f t="shared" si="75"/>
        <v>1215.8381473693682</v>
      </c>
      <c r="F198" s="56">
        <f t="shared" si="90"/>
        <v>244406.7463543156</v>
      </c>
      <c r="G198" s="57">
        <f t="shared" si="91"/>
        <v>964.47851325356044</v>
      </c>
      <c r="H198" s="57">
        <f t="shared" si="92"/>
        <v>814.68915451438545</v>
      </c>
      <c r="I198" s="58">
        <f t="shared" si="76"/>
        <v>1779.1676677679459</v>
      </c>
      <c r="J198" s="56">
        <f t="shared" si="93"/>
        <v>0</v>
      </c>
      <c r="K198" s="57">
        <f t="shared" si="94"/>
        <v>0</v>
      </c>
      <c r="L198" s="57">
        <f t="shared" si="95"/>
        <v>0</v>
      </c>
      <c r="M198" s="58">
        <f t="shared" si="77"/>
        <v>0</v>
      </c>
      <c r="N198" s="56">
        <f t="shared" si="96"/>
        <v>0</v>
      </c>
      <c r="O198" s="57">
        <f t="shared" si="97"/>
        <v>0</v>
      </c>
      <c r="P198" s="57">
        <f t="shared" si="98"/>
        <v>0</v>
      </c>
      <c r="Q198" s="58">
        <f t="shared" si="78"/>
        <v>0</v>
      </c>
      <c r="R198" s="84">
        <f t="shared" si="99"/>
        <v>168929.75070328152</v>
      </c>
      <c r="S198" s="85">
        <f t="shared" si="100"/>
        <v>2404.6677323750223</v>
      </c>
      <c r="T198" s="86">
        <f t="shared" si="79"/>
        <v>492.71177288457113</v>
      </c>
      <c r="U198" s="87">
        <f t="shared" si="101"/>
        <v>2897.3795052595933</v>
      </c>
      <c r="V198" s="84">
        <f t="shared" si="102"/>
        <v>0</v>
      </c>
      <c r="W198" s="85">
        <f t="shared" si="103"/>
        <v>0</v>
      </c>
      <c r="X198" s="86">
        <f t="shared" si="80"/>
        <v>0</v>
      </c>
      <c r="Y198" s="87">
        <f t="shared" si="104"/>
        <v>0</v>
      </c>
      <c r="Z198" s="101">
        <f t="shared" si="105"/>
        <v>0</v>
      </c>
      <c r="AA198" s="85">
        <f t="shared" si="106"/>
        <v>0</v>
      </c>
      <c r="AB198" s="86">
        <f t="shared" si="81"/>
        <v>0</v>
      </c>
      <c r="AC198" s="87">
        <f t="shared" si="107"/>
        <v>0</v>
      </c>
      <c r="AD198" s="132">
        <f t="shared" si="110"/>
        <v>0</v>
      </c>
      <c r="AE198" s="132">
        <f t="shared" si="82"/>
        <v>0</v>
      </c>
      <c r="AF198" s="132">
        <f t="shared" si="108"/>
        <v>0</v>
      </c>
      <c r="AG198" s="133">
        <f t="shared" si="83"/>
        <v>0</v>
      </c>
      <c r="AH198" s="124">
        <f t="shared" si="109"/>
        <v>0</v>
      </c>
      <c r="AI198" s="125">
        <f t="shared" si="84"/>
        <v>0</v>
      </c>
      <c r="AJ198" s="125">
        <v>0</v>
      </c>
      <c r="AK198" s="126">
        <f t="shared" si="85"/>
        <v>0</v>
      </c>
      <c r="AL198" s="22">
        <f t="shared" si="86"/>
        <v>619115.03934660566</v>
      </c>
      <c r="AM198" s="22">
        <f t="shared" si="86"/>
        <v>4396.35406256636</v>
      </c>
      <c r="AN198" s="22">
        <f t="shared" si="86"/>
        <v>1496.0312578305477</v>
      </c>
      <c r="AO198" s="23">
        <f t="shared" si="74"/>
        <v>5892.3853203969074</v>
      </c>
    </row>
    <row r="199" spans="1:41" x14ac:dyDescent="0.25">
      <c r="A199" s="7">
        <v>178</v>
      </c>
      <c r="B199" s="56">
        <f t="shared" si="87"/>
        <v>204751.33447207077</v>
      </c>
      <c r="C199" s="57">
        <f t="shared" si="88"/>
        <v>1028.1494241033033</v>
      </c>
      <c r="D199" s="57">
        <f t="shared" si="89"/>
        <v>187.68872326606487</v>
      </c>
      <c r="E199" s="58">
        <f t="shared" si="75"/>
        <v>1215.8381473693682</v>
      </c>
      <c r="F199" s="56">
        <f t="shared" si="90"/>
        <v>243442.26784106204</v>
      </c>
      <c r="G199" s="57">
        <f t="shared" si="91"/>
        <v>967.69344163107235</v>
      </c>
      <c r="H199" s="57">
        <f t="shared" si="92"/>
        <v>811.47422613687354</v>
      </c>
      <c r="I199" s="58">
        <f t="shared" si="76"/>
        <v>1779.1676677679459</v>
      </c>
      <c r="J199" s="56">
        <f t="shared" si="93"/>
        <v>0</v>
      </c>
      <c r="K199" s="57">
        <f t="shared" si="94"/>
        <v>0</v>
      </c>
      <c r="L199" s="57">
        <f t="shared" si="95"/>
        <v>0</v>
      </c>
      <c r="M199" s="58">
        <f t="shared" si="77"/>
        <v>0</v>
      </c>
      <c r="N199" s="56">
        <f t="shared" si="96"/>
        <v>0</v>
      </c>
      <c r="O199" s="57">
        <f t="shared" si="97"/>
        <v>0</v>
      </c>
      <c r="P199" s="57">
        <f t="shared" si="98"/>
        <v>0</v>
      </c>
      <c r="Q199" s="58">
        <f t="shared" si="78"/>
        <v>0</v>
      </c>
      <c r="R199" s="84">
        <f t="shared" si="99"/>
        <v>166802.62477585801</v>
      </c>
      <c r="S199" s="85">
        <f t="shared" si="100"/>
        <v>2415.70081550544</v>
      </c>
      <c r="T199" s="86">
        <f t="shared" si="79"/>
        <v>486.50765559625256</v>
      </c>
      <c r="U199" s="87">
        <f t="shared" si="101"/>
        <v>2902.2084711016928</v>
      </c>
      <c r="V199" s="84">
        <f t="shared" si="102"/>
        <v>0</v>
      </c>
      <c r="W199" s="85">
        <f t="shared" si="103"/>
        <v>0</v>
      </c>
      <c r="X199" s="86">
        <f t="shared" si="80"/>
        <v>0</v>
      </c>
      <c r="Y199" s="87">
        <f t="shared" si="104"/>
        <v>0</v>
      </c>
      <c r="Z199" s="101">
        <f t="shared" si="105"/>
        <v>0</v>
      </c>
      <c r="AA199" s="85">
        <f t="shared" si="106"/>
        <v>0</v>
      </c>
      <c r="AB199" s="86">
        <f t="shared" si="81"/>
        <v>0</v>
      </c>
      <c r="AC199" s="87">
        <f t="shared" si="107"/>
        <v>0</v>
      </c>
      <c r="AD199" s="132">
        <f t="shared" si="110"/>
        <v>0</v>
      </c>
      <c r="AE199" s="132">
        <f t="shared" si="82"/>
        <v>0</v>
      </c>
      <c r="AF199" s="132">
        <f t="shared" si="108"/>
        <v>0</v>
      </c>
      <c r="AG199" s="133">
        <f t="shared" si="83"/>
        <v>0</v>
      </c>
      <c r="AH199" s="124">
        <f t="shared" si="109"/>
        <v>0</v>
      </c>
      <c r="AI199" s="125">
        <f t="shared" si="84"/>
        <v>0</v>
      </c>
      <c r="AJ199" s="125">
        <v>0</v>
      </c>
      <c r="AK199" s="126">
        <f t="shared" si="85"/>
        <v>0</v>
      </c>
      <c r="AL199" s="22">
        <f t="shared" si="86"/>
        <v>614996.22708899085</v>
      </c>
      <c r="AM199" s="22">
        <f t="shared" si="86"/>
        <v>4411.5436812398157</v>
      </c>
      <c r="AN199" s="22">
        <f t="shared" si="86"/>
        <v>1485.670604999191</v>
      </c>
      <c r="AO199" s="23">
        <f t="shared" si="74"/>
        <v>5897.2142862390065</v>
      </c>
    </row>
    <row r="200" spans="1:41" x14ac:dyDescent="0.25">
      <c r="A200" s="7">
        <v>179</v>
      </c>
      <c r="B200" s="56">
        <f t="shared" si="87"/>
        <v>203723.18504796748</v>
      </c>
      <c r="C200" s="57">
        <f t="shared" si="88"/>
        <v>1029.0918944087314</v>
      </c>
      <c r="D200" s="57">
        <f t="shared" si="89"/>
        <v>186.74625296063684</v>
      </c>
      <c r="E200" s="58">
        <f t="shared" si="75"/>
        <v>1215.8381473693682</v>
      </c>
      <c r="F200" s="56">
        <f t="shared" si="90"/>
        <v>242474.57439943097</v>
      </c>
      <c r="G200" s="57">
        <f t="shared" si="91"/>
        <v>970.91908643650925</v>
      </c>
      <c r="H200" s="57">
        <f t="shared" si="92"/>
        <v>808.24858133143664</v>
      </c>
      <c r="I200" s="58">
        <f t="shared" si="76"/>
        <v>1779.1676677679459</v>
      </c>
      <c r="J200" s="56">
        <f t="shared" si="93"/>
        <v>0</v>
      </c>
      <c r="K200" s="57">
        <f t="shared" si="94"/>
        <v>0</v>
      </c>
      <c r="L200" s="57">
        <f t="shared" si="95"/>
        <v>0</v>
      </c>
      <c r="M200" s="58">
        <f t="shared" si="77"/>
        <v>0</v>
      </c>
      <c r="N200" s="56">
        <f t="shared" si="96"/>
        <v>0</v>
      </c>
      <c r="O200" s="57">
        <f t="shared" si="97"/>
        <v>0</v>
      </c>
      <c r="P200" s="57">
        <f t="shared" si="98"/>
        <v>0</v>
      </c>
      <c r="Q200" s="58">
        <f t="shared" si="78"/>
        <v>0</v>
      </c>
      <c r="R200" s="84">
        <f t="shared" si="99"/>
        <v>164660.90216695316</v>
      </c>
      <c r="S200" s="85">
        <f t="shared" si="100"/>
        <v>2426.7845205665822</v>
      </c>
      <c r="T200" s="86">
        <f t="shared" si="79"/>
        <v>480.26096465361343</v>
      </c>
      <c r="U200" s="87">
        <f t="shared" si="101"/>
        <v>2907.0454852201956</v>
      </c>
      <c r="V200" s="84">
        <f t="shared" si="102"/>
        <v>0</v>
      </c>
      <c r="W200" s="85">
        <f t="shared" si="103"/>
        <v>0</v>
      </c>
      <c r="X200" s="86">
        <f t="shared" si="80"/>
        <v>0</v>
      </c>
      <c r="Y200" s="87">
        <f t="shared" si="104"/>
        <v>0</v>
      </c>
      <c r="Z200" s="101">
        <f t="shared" si="105"/>
        <v>0</v>
      </c>
      <c r="AA200" s="85">
        <f t="shared" si="106"/>
        <v>0</v>
      </c>
      <c r="AB200" s="86">
        <f t="shared" si="81"/>
        <v>0</v>
      </c>
      <c r="AC200" s="87">
        <f t="shared" si="107"/>
        <v>0</v>
      </c>
      <c r="AD200" s="132">
        <f t="shared" si="110"/>
        <v>0</v>
      </c>
      <c r="AE200" s="132">
        <f t="shared" si="82"/>
        <v>0</v>
      </c>
      <c r="AF200" s="132">
        <f t="shared" si="108"/>
        <v>0</v>
      </c>
      <c r="AG200" s="133">
        <f t="shared" si="83"/>
        <v>0</v>
      </c>
      <c r="AH200" s="124">
        <f t="shared" si="109"/>
        <v>0</v>
      </c>
      <c r="AI200" s="125">
        <f t="shared" si="84"/>
        <v>0</v>
      </c>
      <c r="AJ200" s="125">
        <v>0</v>
      </c>
      <c r="AK200" s="126">
        <f t="shared" si="85"/>
        <v>0</v>
      </c>
      <c r="AL200" s="22">
        <f t="shared" si="86"/>
        <v>610858.66161435167</v>
      </c>
      <c r="AM200" s="22">
        <f t="shared" si="86"/>
        <v>4426.7955014118234</v>
      </c>
      <c r="AN200" s="22">
        <f t="shared" si="86"/>
        <v>1475.2557989456868</v>
      </c>
      <c r="AO200" s="23">
        <f t="shared" si="74"/>
        <v>5902.0513003575097</v>
      </c>
    </row>
    <row r="201" spans="1:41" x14ac:dyDescent="0.25">
      <c r="A201" s="7">
        <v>180</v>
      </c>
      <c r="B201" s="56">
        <f t="shared" si="87"/>
        <v>202694.09315355876</v>
      </c>
      <c r="C201" s="57">
        <f t="shared" si="88"/>
        <v>1030.0352286452728</v>
      </c>
      <c r="D201" s="57">
        <f t="shared" si="89"/>
        <v>185.80291872409552</v>
      </c>
      <c r="E201" s="58">
        <f t="shared" si="75"/>
        <v>1215.8381473693682</v>
      </c>
      <c r="F201" s="56">
        <f t="shared" si="90"/>
        <v>241503.65531299447</v>
      </c>
      <c r="G201" s="57">
        <f t="shared" si="91"/>
        <v>974.15548339129759</v>
      </c>
      <c r="H201" s="57">
        <f t="shared" si="92"/>
        <v>805.01218437664829</v>
      </c>
      <c r="I201" s="58">
        <f t="shared" si="76"/>
        <v>1779.1676677679459</v>
      </c>
      <c r="J201" s="56">
        <f t="shared" si="93"/>
        <v>0</v>
      </c>
      <c r="K201" s="57">
        <f t="shared" si="94"/>
        <v>0</v>
      </c>
      <c r="L201" s="57">
        <f t="shared" si="95"/>
        <v>0</v>
      </c>
      <c r="M201" s="58">
        <f t="shared" si="77"/>
        <v>0</v>
      </c>
      <c r="N201" s="56">
        <f t="shared" si="96"/>
        <v>0</v>
      </c>
      <c r="O201" s="57">
        <f t="shared" si="97"/>
        <v>0</v>
      </c>
      <c r="P201" s="57">
        <f t="shared" si="98"/>
        <v>0</v>
      </c>
      <c r="Q201" s="58">
        <f t="shared" si="78"/>
        <v>0</v>
      </c>
      <c r="R201" s="84">
        <f t="shared" si="99"/>
        <v>162504.50784246391</v>
      </c>
      <c r="S201" s="85">
        <f t="shared" si="100"/>
        <v>2437.9190798217096</v>
      </c>
      <c r="T201" s="86">
        <f t="shared" si="79"/>
        <v>473.9714812071864</v>
      </c>
      <c r="U201" s="87">
        <f t="shared" si="101"/>
        <v>2911.8905610288962</v>
      </c>
      <c r="V201" s="84">
        <f t="shared" si="102"/>
        <v>0</v>
      </c>
      <c r="W201" s="85">
        <f t="shared" si="103"/>
        <v>0</v>
      </c>
      <c r="X201" s="86">
        <f t="shared" si="80"/>
        <v>0</v>
      </c>
      <c r="Y201" s="87">
        <f t="shared" si="104"/>
        <v>0</v>
      </c>
      <c r="Z201" s="101">
        <f t="shared" si="105"/>
        <v>0</v>
      </c>
      <c r="AA201" s="85">
        <f t="shared" si="106"/>
        <v>0</v>
      </c>
      <c r="AB201" s="86">
        <f t="shared" si="81"/>
        <v>0</v>
      </c>
      <c r="AC201" s="87">
        <f t="shared" si="107"/>
        <v>0</v>
      </c>
      <c r="AD201" s="132">
        <f t="shared" si="110"/>
        <v>0</v>
      </c>
      <c r="AE201" s="132">
        <f t="shared" si="82"/>
        <v>0</v>
      </c>
      <c r="AF201" s="132">
        <f t="shared" si="108"/>
        <v>0</v>
      </c>
      <c r="AG201" s="133">
        <f t="shared" si="83"/>
        <v>0</v>
      </c>
      <c r="AH201" s="124">
        <f t="shared" si="109"/>
        <v>0</v>
      </c>
      <c r="AI201" s="125">
        <f t="shared" si="84"/>
        <v>0</v>
      </c>
      <c r="AJ201" s="125">
        <v>0</v>
      </c>
      <c r="AK201" s="126">
        <f t="shared" si="85"/>
        <v>0</v>
      </c>
      <c r="AL201" s="22">
        <f t="shared" si="86"/>
        <v>606702.25630901707</v>
      </c>
      <c r="AM201" s="22">
        <f t="shared" si="86"/>
        <v>4442.10979185828</v>
      </c>
      <c r="AN201" s="22">
        <f t="shared" si="86"/>
        <v>1464.7865843079303</v>
      </c>
      <c r="AO201" s="23">
        <f t="shared" si="74"/>
        <v>5906.8963761662108</v>
      </c>
    </row>
    <row r="202" spans="1:41" x14ac:dyDescent="0.25">
      <c r="A202" s="7">
        <v>181</v>
      </c>
      <c r="B202" s="56">
        <f t="shared" si="87"/>
        <v>201664.05792491348</v>
      </c>
      <c r="C202" s="57">
        <f t="shared" si="88"/>
        <v>1030.9794276048642</v>
      </c>
      <c r="D202" s="57">
        <f t="shared" si="89"/>
        <v>184.858719764504</v>
      </c>
      <c r="E202" s="58">
        <f t="shared" si="75"/>
        <v>1215.8381473693682</v>
      </c>
      <c r="F202" s="56">
        <f t="shared" si="90"/>
        <v>240529.49982960316</v>
      </c>
      <c r="G202" s="57">
        <f t="shared" si="91"/>
        <v>977.40266833593535</v>
      </c>
      <c r="H202" s="57">
        <f t="shared" si="92"/>
        <v>801.76499943201054</v>
      </c>
      <c r="I202" s="58">
        <f t="shared" si="76"/>
        <v>1779.1676677679459</v>
      </c>
      <c r="J202" s="56">
        <f t="shared" si="93"/>
        <v>0</v>
      </c>
      <c r="K202" s="57">
        <f t="shared" si="94"/>
        <v>0</v>
      </c>
      <c r="L202" s="57">
        <f t="shared" si="95"/>
        <v>0</v>
      </c>
      <c r="M202" s="58">
        <f t="shared" si="77"/>
        <v>0</v>
      </c>
      <c r="N202" s="56">
        <f t="shared" si="96"/>
        <v>0</v>
      </c>
      <c r="O202" s="57">
        <f t="shared" si="97"/>
        <v>0</v>
      </c>
      <c r="P202" s="57">
        <f t="shared" si="98"/>
        <v>0</v>
      </c>
      <c r="Q202" s="58">
        <f t="shared" si="78"/>
        <v>0</v>
      </c>
      <c r="R202" s="84">
        <f t="shared" si="99"/>
        <v>160333.36641057994</v>
      </c>
      <c r="S202" s="85">
        <f t="shared" si="100"/>
        <v>2449.1047265997531</v>
      </c>
      <c r="T202" s="86">
        <f t="shared" si="79"/>
        <v>467.63898536419151</v>
      </c>
      <c r="U202" s="87">
        <f t="shared" si="101"/>
        <v>2916.7437119639444</v>
      </c>
      <c r="V202" s="84">
        <f t="shared" si="102"/>
        <v>0</v>
      </c>
      <c r="W202" s="85">
        <f t="shared" si="103"/>
        <v>0</v>
      </c>
      <c r="X202" s="86">
        <f t="shared" si="80"/>
        <v>0</v>
      </c>
      <c r="Y202" s="87">
        <f t="shared" si="104"/>
        <v>0</v>
      </c>
      <c r="Z202" s="101">
        <f t="shared" si="105"/>
        <v>0</v>
      </c>
      <c r="AA202" s="85">
        <f t="shared" si="106"/>
        <v>0</v>
      </c>
      <c r="AB202" s="86">
        <f t="shared" si="81"/>
        <v>0</v>
      </c>
      <c r="AC202" s="87">
        <f t="shared" si="107"/>
        <v>0</v>
      </c>
      <c r="AD202" s="132">
        <f t="shared" si="110"/>
        <v>0</v>
      </c>
      <c r="AE202" s="132">
        <f t="shared" si="82"/>
        <v>0</v>
      </c>
      <c r="AF202" s="132">
        <f t="shared" si="108"/>
        <v>0</v>
      </c>
      <c r="AG202" s="133">
        <f t="shared" si="83"/>
        <v>0</v>
      </c>
      <c r="AH202" s="124">
        <f t="shared" si="109"/>
        <v>0</v>
      </c>
      <c r="AI202" s="125">
        <f t="shared" si="84"/>
        <v>0</v>
      </c>
      <c r="AJ202" s="125">
        <v>0</v>
      </c>
      <c r="AK202" s="126">
        <f t="shared" si="85"/>
        <v>0</v>
      </c>
      <c r="AL202" s="22">
        <f t="shared" si="86"/>
        <v>602526.9241650966</v>
      </c>
      <c r="AM202" s="22">
        <f t="shared" si="86"/>
        <v>4457.4868225405526</v>
      </c>
      <c r="AN202" s="22">
        <f t="shared" si="86"/>
        <v>1454.262704560706</v>
      </c>
      <c r="AO202" s="23">
        <f t="shared" si="74"/>
        <v>5911.7495271012585</v>
      </c>
    </row>
    <row r="203" spans="1:41" x14ac:dyDescent="0.25">
      <c r="A203" s="7">
        <v>182</v>
      </c>
      <c r="B203" s="56">
        <f t="shared" si="87"/>
        <v>200633.0784973086</v>
      </c>
      <c r="C203" s="57">
        <f t="shared" si="88"/>
        <v>1031.9244920801686</v>
      </c>
      <c r="D203" s="57">
        <f t="shared" si="89"/>
        <v>183.91365528919954</v>
      </c>
      <c r="E203" s="58">
        <f t="shared" si="75"/>
        <v>1215.8381473693682</v>
      </c>
      <c r="F203" s="56">
        <f t="shared" si="90"/>
        <v>239552.09716126721</v>
      </c>
      <c r="G203" s="57">
        <f t="shared" si="91"/>
        <v>980.6606772303885</v>
      </c>
      <c r="H203" s="57">
        <f t="shared" si="92"/>
        <v>798.50699053755739</v>
      </c>
      <c r="I203" s="58">
        <f t="shared" si="76"/>
        <v>1779.1676677679459</v>
      </c>
      <c r="J203" s="56">
        <f t="shared" si="93"/>
        <v>0</v>
      </c>
      <c r="K203" s="57">
        <f t="shared" si="94"/>
        <v>0</v>
      </c>
      <c r="L203" s="57">
        <f t="shared" si="95"/>
        <v>0</v>
      </c>
      <c r="M203" s="58">
        <f t="shared" si="77"/>
        <v>0</v>
      </c>
      <c r="N203" s="56">
        <f t="shared" si="96"/>
        <v>0</v>
      </c>
      <c r="O203" s="57">
        <f t="shared" si="97"/>
        <v>0</v>
      </c>
      <c r="P203" s="57">
        <f t="shared" si="98"/>
        <v>0</v>
      </c>
      <c r="Q203" s="58">
        <f t="shared" si="78"/>
        <v>0</v>
      </c>
      <c r="R203" s="84">
        <f t="shared" si="99"/>
        <v>158147.40212012015</v>
      </c>
      <c r="S203" s="85">
        <f t="shared" si="100"/>
        <v>2460.3416953002006</v>
      </c>
      <c r="T203" s="86">
        <f t="shared" si="79"/>
        <v>461.26325618368378</v>
      </c>
      <c r="U203" s="87">
        <f t="shared" si="101"/>
        <v>2921.6049514838846</v>
      </c>
      <c r="V203" s="84">
        <f t="shared" si="102"/>
        <v>0</v>
      </c>
      <c r="W203" s="85">
        <f t="shared" si="103"/>
        <v>0</v>
      </c>
      <c r="X203" s="86">
        <f t="shared" si="80"/>
        <v>0</v>
      </c>
      <c r="Y203" s="87">
        <f t="shared" si="104"/>
        <v>0</v>
      </c>
      <c r="Z203" s="101">
        <f t="shared" si="105"/>
        <v>0</v>
      </c>
      <c r="AA203" s="85">
        <f t="shared" si="106"/>
        <v>0</v>
      </c>
      <c r="AB203" s="86">
        <f t="shared" si="81"/>
        <v>0</v>
      </c>
      <c r="AC203" s="87">
        <f t="shared" si="107"/>
        <v>0</v>
      </c>
      <c r="AD203" s="132">
        <f t="shared" si="110"/>
        <v>0</v>
      </c>
      <c r="AE203" s="132">
        <f t="shared" si="82"/>
        <v>0</v>
      </c>
      <c r="AF203" s="132">
        <f t="shared" si="108"/>
        <v>0</v>
      </c>
      <c r="AG203" s="133">
        <f t="shared" si="83"/>
        <v>0</v>
      </c>
      <c r="AH203" s="124">
        <f t="shared" si="109"/>
        <v>0</v>
      </c>
      <c r="AI203" s="125">
        <f t="shared" si="84"/>
        <v>0</v>
      </c>
      <c r="AJ203" s="125">
        <v>0</v>
      </c>
      <c r="AK203" s="126">
        <f t="shared" si="85"/>
        <v>0</v>
      </c>
      <c r="AL203" s="22">
        <f t="shared" si="86"/>
        <v>598332.57777869597</v>
      </c>
      <c r="AM203" s="22">
        <f t="shared" si="86"/>
        <v>4472.9268646107575</v>
      </c>
      <c r="AN203" s="22">
        <f t="shared" si="86"/>
        <v>1443.6839020104408</v>
      </c>
      <c r="AO203" s="23">
        <f t="shared" si="74"/>
        <v>5916.6107666211992</v>
      </c>
    </row>
    <row r="204" spans="1:41" x14ac:dyDescent="0.25">
      <c r="A204" s="7">
        <v>183</v>
      </c>
      <c r="B204" s="56">
        <f t="shared" si="87"/>
        <v>199601.15400522843</v>
      </c>
      <c r="C204" s="57">
        <f t="shared" si="88"/>
        <v>1032.8704228645756</v>
      </c>
      <c r="D204" s="57">
        <f t="shared" si="89"/>
        <v>182.96772450479273</v>
      </c>
      <c r="E204" s="58">
        <f t="shared" si="75"/>
        <v>1215.8381473693682</v>
      </c>
      <c r="F204" s="56">
        <f t="shared" si="90"/>
        <v>238571.43648403682</v>
      </c>
      <c r="G204" s="57">
        <f t="shared" si="91"/>
        <v>983.9295461544898</v>
      </c>
      <c r="H204" s="57">
        <f t="shared" si="92"/>
        <v>795.23812161345609</v>
      </c>
      <c r="I204" s="58">
        <f t="shared" si="76"/>
        <v>1779.1676677679459</v>
      </c>
      <c r="J204" s="56">
        <f t="shared" si="93"/>
        <v>0</v>
      </c>
      <c r="K204" s="57">
        <f t="shared" si="94"/>
        <v>0</v>
      </c>
      <c r="L204" s="57">
        <f t="shared" si="95"/>
        <v>0</v>
      </c>
      <c r="M204" s="58">
        <f t="shared" si="77"/>
        <v>0</v>
      </c>
      <c r="N204" s="56">
        <f t="shared" si="96"/>
        <v>0</v>
      </c>
      <c r="O204" s="57">
        <f t="shared" si="97"/>
        <v>0</v>
      </c>
      <c r="P204" s="57">
        <f t="shared" si="98"/>
        <v>0</v>
      </c>
      <c r="Q204" s="58">
        <f t="shared" si="78"/>
        <v>0</v>
      </c>
      <c r="R204" s="84">
        <f t="shared" si="99"/>
        <v>155946.53885886134</v>
      </c>
      <c r="S204" s="85">
        <f t="shared" si="100"/>
        <v>2471.6302213980121</v>
      </c>
      <c r="T204" s="86">
        <f t="shared" si="79"/>
        <v>454.84407167167893</v>
      </c>
      <c r="U204" s="87">
        <f t="shared" si="101"/>
        <v>2926.4742930696912</v>
      </c>
      <c r="V204" s="84">
        <f t="shared" si="102"/>
        <v>0</v>
      </c>
      <c r="W204" s="85">
        <f t="shared" si="103"/>
        <v>0</v>
      </c>
      <c r="X204" s="86">
        <f t="shared" si="80"/>
        <v>0</v>
      </c>
      <c r="Y204" s="87">
        <f t="shared" si="104"/>
        <v>0</v>
      </c>
      <c r="Z204" s="101">
        <f t="shared" si="105"/>
        <v>0</v>
      </c>
      <c r="AA204" s="85">
        <f t="shared" si="106"/>
        <v>0</v>
      </c>
      <c r="AB204" s="86">
        <f t="shared" si="81"/>
        <v>0</v>
      </c>
      <c r="AC204" s="87">
        <f t="shared" si="107"/>
        <v>0</v>
      </c>
      <c r="AD204" s="132">
        <f t="shared" si="110"/>
        <v>0</v>
      </c>
      <c r="AE204" s="132">
        <f t="shared" si="82"/>
        <v>0</v>
      </c>
      <c r="AF204" s="132">
        <f t="shared" si="108"/>
        <v>0</v>
      </c>
      <c r="AG204" s="133">
        <f t="shared" si="83"/>
        <v>0</v>
      </c>
      <c r="AH204" s="124">
        <f t="shared" si="109"/>
        <v>0</v>
      </c>
      <c r="AI204" s="125">
        <f t="shared" si="84"/>
        <v>0</v>
      </c>
      <c r="AJ204" s="125">
        <v>0</v>
      </c>
      <c r="AK204" s="126">
        <f t="shared" si="85"/>
        <v>0</v>
      </c>
      <c r="AL204" s="22">
        <f t="shared" si="86"/>
        <v>594119.12934812659</v>
      </c>
      <c r="AM204" s="22">
        <f t="shared" si="86"/>
        <v>4488.430190417077</v>
      </c>
      <c r="AN204" s="22">
        <f t="shared" si="86"/>
        <v>1433.0499177899278</v>
      </c>
      <c r="AO204" s="23">
        <f t="shared" si="74"/>
        <v>5921.4801082070053</v>
      </c>
    </row>
    <row r="205" spans="1:41" x14ac:dyDescent="0.25">
      <c r="A205" s="7">
        <v>184</v>
      </c>
      <c r="B205" s="56">
        <f t="shared" si="87"/>
        <v>198568.28358236386</v>
      </c>
      <c r="C205" s="57">
        <f t="shared" si="88"/>
        <v>1033.8172207522014</v>
      </c>
      <c r="D205" s="57">
        <f t="shared" si="89"/>
        <v>182.02092661716688</v>
      </c>
      <c r="E205" s="58">
        <f t="shared" si="75"/>
        <v>1215.8381473693682</v>
      </c>
      <c r="F205" s="56">
        <f t="shared" si="90"/>
        <v>237587.50693788234</v>
      </c>
      <c r="G205" s="57">
        <f t="shared" si="91"/>
        <v>987.20931130833799</v>
      </c>
      <c r="H205" s="57">
        <f t="shared" si="92"/>
        <v>791.9583564596079</v>
      </c>
      <c r="I205" s="58">
        <f t="shared" si="76"/>
        <v>1779.1676677679459</v>
      </c>
      <c r="J205" s="56">
        <f t="shared" si="93"/>
        <v>0</v>
      </c>
      <c r="K205" s="57">
        <f t="shared" si="94"/>
        <v>0</v>
      </c>
      <c r="L205" s="57">
        <f t="shared" si="95"/>
        <v>0</v>
      </c>
      <c r="M205" s="58">
        <f t="shared" si="77"/>
        <v>0</v>
      </c>
      <c r="N205" s="56">
        <f t="shared" si="96"/>
        <v>0</v>
      </c>
      <c r="O205" s="57">
        <f t="shared" si="97"/>
        <v>0</v>
      </c>
      <c r="P205" s="57">
        <f t="shared" si="98"/>
        <v>0</v>
      </c>
      <c r="Q205" s="58">
        <f t="shared" si="78"/>
        <v>0</v>
      </c>
      <c r="R205" s="84">
        <f t="shared" si="99"/>
        <v>153730.70015185908</v>
      </c>
      <c r="S205" s="85">
        <f t="shared" si="100"/>
        <v>2482.9705414485516</v>
      </c>
      <c r="T205" s="86">
        <f t="shared" si="79"/>
        <v>448.38120877625568</v>
      </c>
      <c r="U205" s="87">
        <f t="shared" si="101"/>
        <v>2931.3517502248073</v>
      </c>
      <c r="V205" s="84">
        <f t="shared" si="102"/>
        <v>0</v>
      </c>
      <c r="W205" s="85">
        <f t="shared" si="103"/>
        <v>0</v>
      </c>
      <c r="X205" s="86">
        <f t="shared" si="80"/>
        <v>0</v>
      </c>
      <c r="Y205" s="87">
        <f t="shared" si="104"/>
        <v>0</v>
      </c>
      <c r="Z205" s="101">
        <f t="shared" si="105"/>
        <v>0</v>
      </c>
      <c r="AA205" s="85">
        <f t="shared" si="106"/>
        <v>0</v>
      </c>
      <c r="AB205" s="86">
        <f t="shared" si="81"/>
        <v>0</v>
      </c>
      <c r="AC205" s="87">
        <f t="shared" si="107"/>
        <v>0</v>
      </c>
      <c r="AD205" s="132">
        <f t="shared" si="110"/>
        <v>0</v>
      </c>
      <c r="AE205" s="132">
        <f t="shared" si="82"/>
        <v>0</v>
      </c>
      <c r="AF205" s="132">
        <f t="shared" si="108"/>
        <v>0</v>
      </c>
      <c r="AG205" s="133">
        <f t="shared" si="83"/>
        <v>0</v>
      </c>
      <c r="AH205" s="124">
        <f t="shared" si="109"/>
        <v>0</v>
      </c>
      <c r="AI205" s="125">
        <f t="shared" si="84"/>
        <v>0</v>
      </c>
      <c r="AJ205" s="125">
        <v>0</v>
      </c>
      <c r="AK205" s="126">
        <f t="shared" si="85"/>
        <v>0</v>
      </c>
      <c r="AL205" s="22">
        <f t="shared" si="86"/>
        <v>589886.49067210522</v>
      </c>
      <c r="AM205" s="22">
        <f t="shared" si="86"/>
        <v>4503.997073509091</v>
      </c>
      <c r="AN205" s="22">
        <f t="shared" si="86"/>
        <v>1422.3604918530305</v>
      </c>
      <c r="AO205" s="23">
        <f t="shared" si="74"/>
        <v>5926.357565362121</v>
      </c>
    </row>
    <row r="206" spans="1:41" x14ac:dyDescent="0.25">
      <c r="A206" s="7">
        <v>185</v>
      </c>
      <c r="B206" s="56">
        <f t="shared" si="87"/>
        <v>197534.46636161164</v>
      </c>
      <c r="C206" s="57">
        <f t="shared" si="88"/>
        <v>1034.764886537891</v>
      </c>
      <c r="D206" s="57">
        <f t="shared" si="89"/>
        <v>181.07326083147734</v>
      </c>
      <c r="E206" s="58">
        <f t="shared" si="75"/>
        <v>1215.8381473693682</v>
      </c>
      <c r="F206" s="56">
        <f t="shared" si="90"/>
        <v>236600.297626574</v>
      </c>
      <c r="G206" s="57">
        <f t="shared" si="91"/>
        <v>990.50000901269914</v>
      </c>
      <c r="H206" s="57">
        <f t="shared" si="92"/>
        <v>788.66765875524675</v>
      </c>
      <c r="I206" s="58">
        <f t="shared" si="76"/>
        <v>1779.1676677679459</v>
      </c>
      <c r="J206" s="56">
        <f t="shared" si="93"/>
        <v>0</v>
      </c>
      <c r="K206" s="57">
        <f t="shared" si="94"/>
        <v>0</v>
      </c>
      <c r="L206" s="57">
        <f t="shared" si="95"/>
        <v>0</v>
      </c>
      <c r="M206" s="58">
        <f t="shared" si="77"/>
        <v>0</v>
      </c>
      <c r="N206" s="56">
        <f t="shared" si="96"/>
        <v>0</v>
      </c>
      <c r="O206" s="57">
        <f t="shared" si="97"/>
        <v>0</v>
      </c>
      <c r="P206" s="57">
        <f t="shared" si="98"/>
        <v>0</v>
      </c>
      <c r="Q206" s="58">
        <f t="shared" si="78"/>
        <v>0</v>
      </c>
      <c r="R206" s="84">
        <f t="shared" si="99"/>
        <v>151499.80915976121</v>
      </c>
      <c r="S206" s="85">
        <f t="shared" si="100"/>
        <v>2494.3628930925452</v>
      </c>
      <c r="T206" s="86">
        <f t="shared" si="79"/>
        <v>441.87444338263685</v>
      </c>
      <c r="U206" s="87">
        <f t="shared" si="101"/>
        <v>2936.237336475182</v>
      </c>
      <c r="V206" s="84">
        <f t="shared" si="102"/>
        <v>0</v>
      </c>
      <c r="W206" s="85">
        <f t="shared" si="103"/>
        <v>0</v>
      </c>
      <c r="X206" s="86">
        <f t="shared" si="80"/>
        <v>0</v>
      </c>
      <c r="Y206" s="87">
        <f t="shared" si="104"/>
        <v>0</v>
      </c>
      <c r="Z206" s="101">
        <f t="shared" si="105"/>
        <v>0</v>
      </c>
      <c r="AA206" s="85">
        <f t="shared" si="106"/>
        <v>0</v>
      </c>
      <c r="AB206" s="86">
        <f t="shared" si="81"/>
        <v>0</v>
      </c>
      <c r="AC206" s="87">
        <f t="shared" si="107"/>
        <v>0</v>
      </c>
      <c r="AD206" s="132">
        <f t="shared" si="110"/>
        <v>0</v>
      </c>
      <c r="AE206" s="132">
        <f t="shared" si="82"/>
        <v>0</v>
      </c>
      <c r="AF206" s="132">
        <f t="shared" si="108"/>
        <v>0</v>
      </c>
      <c r="AG206" s="133">
        <f t="shared" si="83"/>
        <v>0</v>
      </c>
      <c r="AH206" s="124">
        <f t="shared" si="109"/>
        <v>0</v>
      </c>
      <c r="AI206" s="125">
        <f t="shared" si="84"/>
        <v>0</v>
      </c>
      <c r="AJ206" s="125">
        <v>0</v>
      </c>
      <c r="AK206" s="126">
        <f t="shared" si="85"/>
        <v>0</v>
      </c>
      <c r="AL206" s="22">
        <f t="shared" si="86"/>
        <v>585634.57314794685</v>
      </c>
      <c r="AM206" s="22">
        <f t="shared" si="86"/>
        <v>4519.6277886431353</v>
      </c>
      <c r="AN206" s="22">
        <f t="shared" si="86"/>
        <v>1411.6153629693608</v>
      </c>
      <c r="AO206" s="23">
        <f t="shared" si="74"/>
        <v>5931.2431516124961</v>
      </c>
    </row>
    <row r="207" spans="1:41" x14ac:dyDescent="0.25">
      <c r="A207" s="7">
        <v>186</v>
      </c>
      <c r="B207" s="56">
        <f t="shared" si="87"/>
        <v>196499.70147507376</v>
      </c>
      <c r="C207" s="57">
        <f t="shared" si="88"/>
        <v>1035.7134210172173</v>
      </c>
      <c r="D207" s="57">
        <f t="shared" si="89"/>
        <v>180.12472635215093</v>
      </c>
      <c r="E207" s="58">
        <f t="shared" si="75"/>
        <v>1215.8381473693682</v>
      </c>
      <c r="F207" s="56">
        <f t="shared" si="90"/>
        <v>235609.7976175613</v>
      </c>
      <c r="G207" s="57">
        <f t="shared" si="91"/>
        <v>993.80167570940819</v>
      </c>
      <c r="H207" s="57">
        <f t="shared" si="92"/>
        <v>785.3659920585377</v>
      </c>
      <c r="I207" s="58">
        <f t="shared" si="76"/>
        <v>1779.1676677679459</v>
      </c>
      <c r="J207" s="56">
        <f t="shared" si="93"/>
        <v>0</v>
      </c>
      <c r="K207" s="57">
        <f t="shared" si="94"/>
        <v>0</v>
      </c>
      <c r="L207" s="57">
        <f t="shared" si="95"/>
        <v>0</v>
      </c>
      <c r="M207" s="58">
        <f t="shared" si="77"/>
        <v>0</v>
      </c>
      <c r="N207" s="56">
        <f t="shared" si="96"/>
        <v>0</v>
      </c>
      <c r="O207" s="57">
        <f t="shared" si="97"/>
        <v>0</v>
      </c>
      <c r="P207" s="57">
        <f t="shared" si="98"/>
        <v>0</v>
      </c>
      <c r="Q207" s="58">
        <f t="shared" si="78"/>
        <v>0</v>
      </c>
      <c r="R207" s="84">
        <f t="shared" si="99"/>
        <v>149253.78867711313</v>
      </c>
      <c r="S207" s="85">
        <f t="shared" si="100"/>
        <v>2505.8075150610612</v>
      </c>
      <c r="T207" s="86">
        <f t="shared" si="79"/>
        <v>435.32355030824664</v>
      </c>
      <c r="U207" s="87">
        <f t="shared" si="101"/>
        <v>2941.1310653693076</v>
      </c>
      <c r="V207" s="84">
        <f t="shared" si="102"/>
        <v>0</v>
      </c>
      <c r="W207" s="85">
        <f t="shared" si="103"/>
        <v>0</v>
      </c>
      <c r="X207" s="86">
        <f t="shared" si="80"/>
        <v>0</v>
      </c>
      <c r="Y207" s="87">
        <f t="shared" si="104"/>
        <v>0</v>
      </c>
      <c r="Z207" s="101">
        <f t="shared" si="105"/>
        <v>0</v>
      </c>
      <c r="AA207" s="85">
        <f t="shared" si="106"/>
        <v>0</v>
      </c>
      <c r="AB207" s="86">
        <f t="shared" si="81"/>
        <v>0</v>
      </c>
      <c r="AC207" s="87">
        <f t="shared" si="107"/>
        <v>0</v>
      </c>
      <c r="AD207" s="132">
        <f t="shared" si="110"/>
        <v>0</v>
      </c>
      <c r="AE207" s="132">
        <f t="shared" si="82"/>
        <v>0</v>
      </c>
      <c r="AF207" s="132">
        <f t="shared" si="108"/>
        <v>0</v>
      </c>
      <c r="AG207" s="133">
        <f t="shared" si="83"/>
        <v>0</v>
      </c>
      <c r="AH207" s="124">
        <f t="shared" si="109"/>
        <v>0</v>
      </c>
      <c r="AI207" s="125">
        <f t="shared" si="84"/>
        <v>0</v>
      </c>
      <c r="AJ207" s="125">
        <v>0</v>
      </c>
      <c r="AK207" s="126">
        <f t="shared" si="85"/>
        <v>0</v>
      </c>
      <c r="AL207" s="22">
        <f t="shared" si="86"/>
        <v>581363.28776974813</v>
      </c>
      <c r="AM207" s="22">
        <f t="shared" si="86"/>
        <v>4535.3226117876866</v>
      </c>
      <c r="AN207" s="22">
        <f t="shared" si="86"/>
        <v>1400.8142687189352</v>
      </c>
      <c r="AO207" s="23">
        <f t="shared" si="74"/>
        <v>5936.1368805066213</v>
      </c>
    </row>
    <row r="208" spans="1:41" x14ac:dyDescent="0.25">
      <c r="A208" s="7">
        <v>187</v>
      </c>
      <c r="B208" s="56">
        <f t="shared" si="87"/>
        <v>195463.98805405654</v>
      </c>
      <c r="C208" s="57">
        <f t="shared" si="88"/>
        <v>1036.662824986483</v>
      </c>
      <c r="D208" s="57">
        <f t="shared" si="89"/>
        <v>179.17532238288516</v>
      </c>
      <c r="E208" s="58">
        <f t="shared" si="75"/>
        <v>1215.8381473693682</v>
      </c>
      <c r="F208" s="56">
        <f t="shared" si="90"/>
        <v>234615.9959418519</v>
      </c>
      <c r="G208" s="57">
        <f t="shared" si="91"/>
        <v>997.11434796177286</v>
      </c>
      <c r="H208" s="57">
        <f t="shared" si="92"/>
        <v>782.05331980617302</v>
      </c>
      <c r="I208" s="58">
        <f t="shared" si="76"/>
        <v>1779.1676677679459</v>
      </c>
      <c r="J208" s="56">
        <f t="shared" si="93"/>
        <v>0</v>
      </c>
      <c r="K208" s="57">
        <f t="shared" si="94"/>
        <v>0</v>
      </c>
      <c r="L208" s="57">
        <f t="shared" si="95"/>
        <v>0</v>
      </c>
      <c r="M208" s="58">
        <f t="shared" si="77"/>
        <v>0</v>
      </c>
      <c r="N208" s="56">
        <f t="shared" si="96"/>
        <v>0</v>
      </c>
      <c r="O208" s="57">
        <f t="shared" si="97"/>
        <v>0</v>
      </c>
      <c r="P208" s="57">
        <f t="shared" si="98"/>
        <v>0</v>
      </c>
      <c r="Q208" s="58">
        <f t="shared" si="78"/>
        <v>0</v>
      </c>
      <c r="R208" s="84">
        <f t="shared" si="99"/>
        <v>146992.56113065549</v>
      </c>
      <c r="S208" s="85">
        <f t="shared" si="100"/>
        <v>2517.3046471805114</v>
      </c>
      <c r="T208" s="86">
        <f t="shared" si="79"/>
        <v>428.72830329774519</v>
      </c>
      <c r="U208" s="87">
        <f t="shared" si="101"/>
        <v>2946.0329504782567</v>
      </c>
      <c r="V208" s="84">
        <f t="shared" si="102"/>
        <v>0</v>
      </c>
      <c r="W208" s="85">
        <f t="shared" si="103"/>
        <v>0</v>
      </c>
      <c r="X208" s="86">
        <f t="shared" si="80"/>
        <v>0</v>
      </c>
      <c r="Y208" s="87">
        <f t="shared" si="104"/>
        <v>0</v>
      </c>
      <c r="Z208" s="101">
        <f t="shared" si="105"/>
        <v>0</v>
      </c>
      <c r="AA208" s="85">
        <f t="shared" si="106"/>
        <v>0</v>
      </c>
      <c r="AB208" s="86">
        <f t="shared" si="81"/>
        <v>0</v>
      </c>
      <c r="AC208" s="87">
        <f t="shared" si="107"/>
        <v>0</v>
      </c>
      <c r="AD208" s="132">
        <f t="shared" si="110"/>
        <v>0</v>
      </c>
      <c r="AE208" s="132">
        <f t="shared" si="82"/>
        <v>0</v>
      </c>
      <c r="AF208" s="132">
        <f t="shared" si="108"/>
        <v>0</v>
      </c>
      <c r="AG208" s="133">
        <f t="shared" si="83"/>
        <v>0</v>
      </c>
      <c r="AH208" s="124">
        <f t="shared" si="109"/>
        <v>0</v>
      </c>
      <c r="AI208" s="125">
        <f t="shared" si="84"/>
        <v>0</v>
      </c>
      <c r="AJ208" s="125">
        <v>0</v>
      </c>
      <c r="AK208" s="126">
        <f t="shared" si="85"/>
        <v>0</v>
      </c>
      <c r="AL208" s="22">
        <f t="shared" si="86"/>
        <v>577072.54512656387</v>
      </c>
      <c r="AM208" s="22">
        <f t="shared" si="86"/>
        <v>4551.0818201287675</v>
      </c>
      <c r="AN208" s="22">
        <f t="shared" si="86"/>
        <v>1389.9569454868033</v>
      </c>
      <c r="AO208" s="23">
        <f t="shared" si="74"/>
        <v>5941.0387656155708</v>
      </c>
    </row>
    <row r="209" spans="1:41" x14ac:dyDescent="0.25">
      <c r="A209" s="7">
        <v>188</v>
      </c>
      <c r="B209" s="56">
        <f t="shared" si="87"/>
        <v>194427.32522907006</v>
      </c>
      <c r="C209" s="57">
        <f t="shared" si="88"/>
        <v>1037.6130992427206</v>
      </c>
      <c r="D209" s="57">
        <f t="shared" si="89"/>
        <v>178.22504812664755</v>
      </c>
      <c r="E209" s="58">
        <f t="shared" si="75"/>
        <v>1215.8381473693682</v>
      </c>
      <c r="F209" s="56">
        <f t="shared" si="90"/>
        <v>233618.88159389014</v>
      </c>
      <c r="G209" s="57">
        <f t="shared" si="91"/>
        <v>1000.4380624549788</v>
      </c>
      <c r="H209" s="57">
        <f t="shared" si="92"/>
        <v>778.72960531296712</v>
      </c>
      <c r="I209" s="58">
        <f t="shared" si="76"/>
        <v>1779.1676677679459</v>
      </c>
      <c r="J209" s="56">
        <f t="shared" si="93"/>
        <v>0</v>
      </c>
      <c r="K209" s="57">
        <f t="shared" si="94"/>
        <v>0</v>
      </c>
      <c r="L209" s="57">
        <f t="shared" si="95"/>
        <v>0</v>
      </c>
      <c r="M209" s="58">
        <f t="shared" si="77"/>
        <v>0</v>
      </c>
      <c r="N209" s="56">
        <f t="shared" si="96"/>
        <v>0</v>
      </c>
      <c r="O209" s="57">
        <f t="shared" si="97"/>
        <v>0</v>
      </c>
      <c r="P209" s="57">
        <f t="shared" si="98"/>
        <v>0</v>
      </c>
      <c r="Q209" s="58">
        <f t="shared" si="78"/>
        <v>0</v>
      </c>
      <c r="R209" s="84">
        <f t="shared" si="99"/>
        <v>144716.0485776141</v>
      </c>
      <c r="S209" s="85">
        <f t="shared" si="100"/>
        <v>2528.8545303776796</v>
      </c>
      <c r="T209" s="86">
        <f t="shared" si="79"/>
        <v>422.08847501804115</v>
      </c>
      <c r="U209" s="87">
        <f t="shared" si="101"/>
        <v>2950.9430053957208</v>
      </c>
      <c r="V209" s="84">
        <f t="shared" si="102"/>
        <v>0</v>
      </c>
      <c r="W209" s="85">
        <f t="shared" si="103"/>
        <v>0</v>
      </c>
      <c r="X209" s="86">
        <f t="shared" si="80"/>
        <v>0</v>
      </c>
      <c r="Y209" s="87">
        <f t="shared" si="104"/>
        <v>0</v>
      </c>
      <c r="Z209" s="101">
        <f t="shared" si="105"/>
        <v>0</v>
      </c>
      <c r="AA209" s="85">
        <f t="shared" si="106"/>
        <v>0</v>
      </c>
      <c r="AB209" s="86">
        <f t="shared" si="81"/>
        <v>0</v>
      </c>
      <c r="AC209" s="87">
        <f t="shared" si="107"/>
        <v>0</v>
      </c>
      <c r="AD209" s="132">
        <f t="shared" si="110"/>
        <v>0</v>
      </c>
      <c r="AE209" s="132">
        <f t="shared" si="82"/>
        <v>0</v>
      </c>
      <c r="AF209" s="132">
        <f t="shared" si="108"/>
        <v>0</v>
      </c>
      <c r="AG209" s="133">
        <f t="shared" si="83"/>
        <v>0</v>
      </c>
      <c r="AH209" s="124">
        <f t="shared" si="109"/>
        <v>0</v>
      </c>
      <c r="AI209" s="125">
        <f t="shared" si="84"/>
        <v>0</v>
      </c>
      <c r="AJ209" s="125">
        <v>0</v>
      </c>
      <c r="AK209" s="126">
        <f t="shared" si="85"/>
        <v>0</v>
      </c>
      <c r="AL209" s="22">
        <f t="shared" si="86"/>
        <v>572762.2554005743</v>
      </c>
      <c r="AM209" s="22">
        <f t="shared" si="86"/>
        <v>4566.9056920753792</v>
      </c>
      <c r="AN209" s="22">
        <f t="shared" si="86"/>
        <v>1379.0431284576559</v>
      </c>
      <c r="AO209" s="23">
        <f t="shared" si="74"/>
        <v>5945.9488205330344</v>
      </c>
    </row>
    <row r="210" spans="1:41" x14ac:dyDescent="0.25">
      <c r="A210" s="7">
        <v>189</v>
      </c>
      <c r="B210" s="56">
        <f t="shared" si="87"/>
        <v>193389.71212982736</v>
      </c>
      <c r="C210" s="57">
        <f t="shared" si="88"/>
        <v>1038.5642445836932</v>
      </c>
      <c r="D210" s="57">
        <f t="shared" si="89"/>
        <v>177.27390278567506</v>
      </c>
      <c r="E210" s="58">
        <f t="shared" si="75"/>
        <v>1215.8381473693682</v>
      </c>
      <c r="F210" s="56">
        <f t="shared" si="90"/>
        <v>232618.44353143516</v>
      </c>
      <c r="G210" s="57">
        <f t="shared" si="91"/>
        <v>1003.7728559964953</v>
      </c>
      <c r="H210" s="57">
        <f t="shared" si="92"/>
        <v>775.39481177145058</v>
      </c>
      <c r="I210" s="58">
        <f t="shared" si="76"/>
        <v>1779.1676677679459</v>
      </c>
      <c r="J210" s="56">
        <f t="shared" si="93"/>
        <v>0</v>
      </c>
      <c r="K210" s="57">
        <f t="shared" si="94"/>
        <v>0</v>
      </c>
      <c r="L210" s="57">
        <f t="shared" si="95"/>
        <v>0</v>
      </c>
      <c r="M210" s="58">
        <f t="shared" si="77"/>
        <v>0</v>
      </c>
      <c r="N210" s="56">
        <f t="shared" si="96"/>
        <v>0</v>
      </c>
      <c r="O210" s="57">
        <f t="shared" si="97"/>
        <v>0</v>
      </c>
      <c r="P210" s="57">
        <f t="shared" si="98"/>
        <v>0</v>
      </c>
      <c r="Q210" s="58">
        <f t="shared" si="78"/>
        <v>0</v>
      </c>
      <c r="R210" s="84">
        <f t="shared" si="99"/>
        <v>142424.17270398181</v>
      </c>
      <c r="S210" s="85">
        <f t="shared" si="100"/>
        <v>2540.4574066847667</v>
      </c>
      <c r="T210" s="86">
        <f t="shared" si="79"/>
        <v>415.40383705328031</v>
      </c>
      <c r="U210" s="87">
        <f t="shared" si="101"/>
        <v>2955.8612437380471</v>
      </c>
      <c r="V210" s="84">
        <f t="shared" si="102"/>
        <v>0</v>
      </c>
      <c r="W210" s="85">
        <f t="shared" si="103"/>
        <v>0</v>
      </c>
      <c r="X210" s="86">
        <f t="shared" si="80"/>
        <v>0</v>
      </c>
      <c r="Y210" s="87">
        <f t="shared" si="104"/>
        <v>0</v>
      </c>
      <c r="Z210" s="101">
        <f t="shared" si="105"/>
        <v>0</v>
      </c>
      <c r="AA210" s="85">
        <f t="shared" si="106"/>
        <v>0</v>
      </c>
      <c r="AB210" s="86">
        <f t="shared" si="81"/>
        <v>0</v>
      </c>
      <c r="AC210" s="87">
        <f t="shared" si="107"/>
        <v>0</v>
      </c>
      <c r="AD210" s="132">
        <f t="shared" si="110"/>
        <v>0</v>
      </c>
      <c r="AE210" s="132">
        <f t="shared" si="82"/>
        <v>0</v>
      </c>
      <c r="AF210" s="132">
        <f t="shared" si="108"/>
        <v>0</v>
      </c>
      <c r="AG210" s="133">
        <f t="shared" si="83"/>
        <v>0</v>
      </c>
      <c r="AH210" s="124">
        <f t="shared" si="109"/>
        <v>0</v>
      </c>
      <c r="AI210" s="125">
        <f t="shared" si="84"/>
        <v>0</v>
      </c>
      <c r="AJ210" s="125">
        <v>0</v>
      </c>
      <c r="AK210" s="126">
        <f t="shared" si="85"/>
        <v>0</v>
      </c>
      <c r="AL210" s="22">
        <f t="shared" si="86"/>
        <v>568432.32836524432</v>
      </c>
      <c r="AM210" s="22">
        <f t="shared" si="86"/>
        <v>4582.7945072649554</v>
      </c>
      <c r="AN210" s="22">
        <f t="shared" si="86"/>
        <v>1368.072551610406</v>
      </c>
      <c r="AO210" s="23">
        <f t="shared" si="74"/>
        <v>5950.8670588753612</v>
      </c>
    </row>
    <row r="211" spans="1:41" x14ac:dyDescent="0.25">
      <c r="A211" s="7">
        <v>190</v>
      </c>
      <c r="B211" s="56">
        <f t="shared" si="87"/>
        <v>192351.14788524367</v>
      </c>
      <c r="C211" s="57">
        <f t="shared" si="88"/>
        <v>1039.5162618078948</v>
      </c>
      <c r="D211" s="57">
        <f t="shared" si="89"/>
        <v>176.32188556147335</v>
      </c>
      <c r="E211" s="58">
        <f t="shared" si="75"/>
        <v>1215.8381473693682</v>
      </c>
      <c r="F211" s="56">
        <f t="shared" si="90"/>
        <v>231614.67067543865</v>
      </c>
      <c r="G211" s="57">
        <f t="shared" si="91"/>
        <v>1007.1187655164837</v>
      </c>
      <c r="H211" s="57">
        <f t="shared" si="92"/>
        <v>772.04890225146221</v>
      </c>
      <c r="I211" s="58">
        <f t="shared" si="76"/>
        <v>1779.1676677679459</v>
      </c>
      <c r="J211" s="56">
        <f t="shared" si="93"/>
        <v>0</v>
      </c>
      <c r="K211" s="57">
        <f t="shared" si="94"/>
        <v>0</v>
      </c>
      <c r="L211" s="57">
        <f t="shared" si="95"/>
        <v>0</v>
      </c>
      <c r="M211" s="58">
        <f t="shared" si="77"/>
        <v>0</v>
      </c>
      <c r="N211" s="56">
        <f t="shared" si="96"/>
        <v>0</v>
      </c>
      <c r="O211" s="57">
        <f t="shared" si="97"/>
        <v>0</v>
      </c>
      <c r="P211" s="57">
        <f t="shared" si="98"/>
        <v>0</v>
      </c>
      <c r="Q211" s="58">
        <f t="shared" si="78"/>
        <v>0</v>
      </c>
      <c r="R211" s="84">
        <f t="shared" si="99"/>
        <v>140116.85482279255</v>
      </c>
      <c r="S211" s="85">
        <f t="shared" si="100"/>
        <v>2552.1135192444658</v>
      </c>
      <c r="T211" s="86">
        <f t="shared" si="79"/>
        <v>408.67415989981163</v>
      </c>
      <c r="U211" s="87">
        <f t="shared" si="101"/>
        <v>2960.7876791442773</v>
      </c>
      <c r="V211" s="84">
        <f t="shared" si="102"/>
        <v>0</v>
      </c>
      <c r="W211" s="85">
        <f t="shared" si="103"/>
        <v>0</v>
      </c>
      <c r="X211" s="86">
        <f t="shared" si="80"/>
        <v>0</v>
      </c>
      <c r="Y211" s="87">
        <f t="shared" si="104"/>
        <v>0</v>
      </c>
      <c r="Z211" s="101">
        <f t="shared" si="105"/>
        <v>0</v>
      </c>
      <c r="AA211" s="85">
        <f t="shared" si="106"/>
        <v>0</v>
      </c>
      <c r="AB211" s="86">
        <f t="shared" si="81"/>
        <v>0</v>
      </c>
      <c r="AC211" s="87">
        <f t="shared" si="107"/>
        <v>0</v>
      </c>
      <c r="AD211" s="132">
        <f t="shared" si="110"/>
        <v>0</v>
      </c>
      <c r="AE211" s="132">
        <f t="shared" si="82"/>
        <v>0</v>
      </c>
      <c r="AF211" s="132">
        <f t="shared" si="108"/>
        <v>0</v>
      </c>
      <c r="AG211" s="133">
        <f t="shared" si="83"/>
        <v>0</v>
      </c>
      <c r="AH211" s="124">
        <f t="shared" si="109"/>
        <v>0</v>
      </c>
      <c r="AI211" s="125">
        <f t="shared" si="84"/>
        <v>0</v>
      </c>
      <c r="AJ211" s="125">
        <v>0</v>
      </c>
      <c r="AK211" s="126">
        <f t="shared" si="85"/>
        <v>0</v>
      </c>
      <c r="AL211" s="22">
        <f t="shared" si="86"/>
        <v>564082.67338347493</v>
      </c>
      <c r="AM211" s="22">
        <f t="shared" si="86"/>
        <v>4598.7485465688442</v>
      </c>
      <c r="AN211" s="22">
        <f t="shared" si="86"/>
        <v>1357.0449477127472</v>
      </c>
      <c r="AO211" s="23">
        <f t="shared" si="74"/>
        <v>5955.7934942815918</v>
      </c>
    </row>
    <row r="212" spans="1:41" x14ac:dyDescent="0.25">
      <c r="A212" s="7">
        <v>191</v>
      </c>
      <c r="B212" s="56">
        <f t="shared" si="87"/>
        <v>191311.63162343577</v>
      </c>
      <c r="C212" s="57">
        <f t="shared" si="88"/>
        <v>1040.469151714552</v>
      </c>
      <c r="D212" s="57">
        <f t="shared" si="89"/>
        <v>175.3689956548161</v>
      </c>
      <c r="E212" s="58">
        <f t="shared" si="75"/>
        <v>1215.8381473693682</v>
      </c>
      <c r="F212" s="56">
        <f t="shared" si="90"/>
        <v>230607.55190992216</v>
      </c>
      <c r="G212" s="57">
        <f t="shared" si="91"/>
        <v>1010.4758280682053</v>
      </c>
      <c r="H212" s="57">
        <f t="shared" si="92"/>
        <v>768.69183969974063</v>
      </c>
      <c r="I212" s="58">
        <f t="shared" si="76"/>
        <v>1779.1676677679459</v>
      </c>
      <c r="J212" s="56">
        <f t="shared" si="93"/>
        <v>0</v>
      </c>
      <c r="K212" s="57">
        <f t="shared" si="94"/>
        <v>0</v>
      </c>
      <c r="L212" s="57">
        <f t="shared" si="95"/>
        <v>0</v>
      </c>
      <c r="M212" s="58">
        <f t="shared" si="77"/>
        <v>0</v>
      </c>
      <c r="N212" s="56">
        <f t="shared" si="96"/>
        <v>0</v>
      </c>
      <c r="O212" s="57">
        <f t="shared" si="97"/>
        <v>0</v>
      </c>
      <c r="P212" s="57">
        <f t="shared" si="98"/>
        <v>0</v>
      </c>
      <c r="Q212" s="58">
        <f t="shared" si="78"/>
        <v>0</v>
      </c>
      <c r="R212" s="84">
        <f t="shared" si="99"/>
        <v>137794.01587238733</v>
      </c>
      <c r="S212" s="85">
        <f t="shared" si="100"/>
        <v>2563.8231123150549</v>
      </c>
      <c r="T212" s="86">
        <f t="shared" si="79"/>
        <v>401.89921296112976</v>
      </c>
      <c r="U212" s="87">
        <f t="shared" si="101"/>
        <v>2965.7223252761846</v>
      </c>
      <c r="V212" s="84">
        <f t="shared" si="102"/>
        <v>0</v>
      </c>
      <c r="W212" s="85">
        <f t="shared" si="103"/>
        <v>0</v>
      </c>
      <c r="X212" s="86">
        <f t="shared" si="80"/>
        <v>0</v>
      </c>
      <c r="Y212" s="87">
        <f t="shared" si="104"/>
        <v>0</v>
      </c>
      <c r="Z212" s="101">
        <f t="shared" si="105"/>
        <v>0</v>
      </c>
      <c r="AA212" s="85">
        <f t="shared" si="106"/>
        <v>0</v>
      </c>
      <c r="AB212" s="86">
        <f t="shared" si="81"/>
        <v>0</v>
      </c>
      <c r="AC212" s="87">
        <f t="shared" si="107"/>
        <v>0</v>
      </c>
      <c r="AD212" s="132">
        <f t="shared" si="110"/>
        <v>0</v>
      </c>
      <c r="AE212" s="132">
        <f t="shared" si="82"/>
        <v>0</v>
      </c>
      <c r="AF212" s="132">
        <f t="shared" si="108"/>
        <v>0</v>
      </c>
      <c r="AG212" s="133">
        <f t="shared" si="83"/>
        <v>0</v>
      </c>
      <c r="AH212" s="124">
        <f t="shared" si="109"/>
        <v>0</v>
      </c>
      <c r="AI212" s="125">
        <f t="shared" si="84"/>
        <v>0</v>
      </c>
      <c r="AJ212" s="125">
        <v>0</v>
      </c>
      <c r="AK212" s="126">
        <f t="shared" si="85"/>
        <v>0</v>
      </c>
      <c r="AL212" s="22">
        <f t="shared" si="86"/>
        <v>559713.19940574525</v>
      </c>
      <c r="AM212" s="22">
        <f t="shared" si="86"/>
        <v>4614.7680920978128</v>
      </c>
      <c r="AN212" s="22">
        <f t="shared" si="86"/>
        <v>1345.9600483156864</v>
      </c>
      <c r="AO212" s="23">
        <f t="shared" si="74"/>
        <v>5960.7281404134992</v>
      </c>
    </row>
    <row r="213" spans="1:41" x14ac:dyDescent="0.25">
      <c r="A213" s="7">
        <v>192</v>
      </c>
      <c r="B213" s="56">
        <f t="shared" si="87"/>
        <v>190271.16247172121</v>
      </c>
      <c r="C213" s="57">
        <f t="shared" si="88"/>
        <v>1041.4229151036238</v>
      </c>
      <c r="D213" s="57">
        <f t="shared" si="89"/>
        <v>174.41523226574444</v>
      </c>
      <c r="E213" s="58">
        <f t="shared" si="75"/>
        <v>1215.8381473693682</v>
      </c>
      <c r="F213" s="56">
        <f t="shared" si="90"/>
        <v>229597.07608185394</v>
      </c>
      <c r="G213" s="57">
        <f t="shared" si="91"/>
        <v>1013.8440808284327</v>
      </c>
      <c r="H213" s="57">
        <f t="shared" si="92"/>
        <v>765.32358693951323</v>
      </c>
      <c r="I213" s="58">
        <f t="shared" si="76"/>
        <v>1779.1676677679459</v>
      </c>
      <c r="J213" s="56">
        <f t="shared" si="93"/>
        <v>0</v>
      </c>
      <c r="K213" s="57">
        <f t="shared" si="94"/>
        <v>0</v>
      </c>
      <c r="L213" s="57">
        <f t="shared" si="95"/>
        <v>0</v>
      </c>
      <c r="M213" s="58">
        <f t="shared" si="77"/>
        <v>0</v>
      </c>
      <c r="N213" s="56">
        <f t="shared" si="96"/>
        <v>0</v>
      </c>
      <c r="O213" s="57">
        <f t="shared" si="97"/>
        <v>0</v>
      </c>
      <c r="P213" s="57">
        <f t="shared" si="98"/>
        <v>0</v>
      </c>
      <c r="Q213" s="58">
        <f t="shared" si="78"/>
        <v>0</v>
      </c>
      <c r="R213" s="84">
        <f t="shared" si="99"/>
        <v>135455.5764146724</v>
      </c>
      <c r="S213" s="85">
        <f t="shared" si="100"/>
        <v>2575.586431275517</v>
      </c>
      <c r="T213" s="86">
        <f t="shared" si="79"/>
        <v>395.07876454279449</v>
      </c>
      <c r="U213" s="87">
        <f t="shared" si="101"/>
        <v>2970.6651958183115</v>
      </c>
      <c r="V213" s="84">
        <f t="shared" si="102"/>
        <v>0</v>
      </c>
      <c r="W213" s="85">
        <f t="shared" si="103"/>
        <v>0</v>
      </c>
      <c r="X213" s="86">
        <f t="shared" si="80"/>
        <v>0</v>
      </c>
      <c r="Y213" s="87">
        <f t="shared" si="104"/>
        <v>0</v>
      </c>
      <c r="Z213" s="101">
        <f t="shared" si="105"/>
        <v>0</v>
      </c>
      <c r="AA213" s="85">
        <f t="shared" si="106"/>
        <v>0</v>
      </c>
      <c r="AB213" s="86">
        <f t="shared" si="81"/>
        <v>0</v>
      </c>
      <c r="AC213" s="87">
        <f t="shared" si="107"/>
        <v>0</v>
      </c>
      <c r="AD213" s="132">
        <f t="shared" si="110"/>
        <v>0</v>
      </c>
      <c r="AE213" s="132">
        <f t="shared" si="82"/>
        <v>0</v>
      </c>
      <c r="AF213" s="132">
        <f t="shared" si="108"/>
        <v>0</v>
      </c>
      <c r="AG213" s="133">
        <f t="shared" si="83"/>
        <v>0</v>
      </c>
      <c r="AH213" s="124">
        <f t="shared" si="109"/>
        <v>0</v>
      </c>
      <c r="AI213" s="125">
        <f t="shared" si="84"/>
        <v>0</v>
      </c>
      <c r="AJ213" s="125">
        <v>0</v>
      </c>
      <c r="AK213" s="126">
        <f t="shared" si="85"/>
        <v>0</v>
      </c>
      <c r="AL213" s="22">
        <f t="shared" si="86"/>
        <v>555323.81496824755</v>
      </c>
      <c r="AM213" s="22">
        <f t="shared" si="86"/>
        <v>4630.853427207574</v>
      </c>
      <c r="AN213" s="22">
        <f t="shared" si="86"/>
        <v>1334.8175837480521</v>
      </c>
      <c r="AO213" s="23">
        <f t="shared" si="74"/>
        <v>5965.6710109556261</v>
      </c>
    </row>
    <row r="214" spans="1:41" x14ac:dyDescent="0.25">
      <c r="A214" s="7">
        <v>193</v>
      </c>
      <c r="B214" s="56">
        <f t="shared" si="87"/>
        <v>189229.7395566176</v>
      </c>
      <c r="C214" s="57">
        <f t="shared" si="88"/>
        <v>1042.3775527758021</v>
      </c>
      <c r="D214" s="57">
        <f t="shared" si="89"/>
        <v>173.46059459356613</v>
      </c>
      <c r="E214" s="58">
        <f t="shared" si="75"/>
        <v>1215.8381473693682</v>
      </c>
      <c r="F214" s="56">
        <f t="shared" si="90"/>
        <v>228583.23200102552</v>
      </c>
      <c r="G214" s="57">
        <f t="shared" si="91"/>
        <v>1017.2235610978607</v>
      </c>
      <c r="H214" s="57">
        <f t="shared" si="92"/>
        <v>761.94410667008515</v>
      </c>
      <c r="I214" s="58">
        <f t="shared" si="76"/>
        <v>1779.1676677679459</v>
      </c>
      <c r="J214" s="56">
        <f t="shared" si="93"/>
        <v>0</v>
      </c>
      <c r="K214" s="57">
        <f t="shared" si="94"/>
        <v>0</v>
      </c>
      <c r="L214" s="57">
        <f t="shared" si="95"/>
        <v>0</v>
      </c>
      <c r="M214" s="58">
        <f t="shared" si="77"/>
        <v>0</v>
      </c>
      <c r="N214" s="56">
        <f t="shared" si="96"/>
        <v>0</v>
      </c>
      <c r="O214" s="57">
        <f t="shared" si="97"/>
        <v>0</v>
      </c>
      <c r="P214" s="57">
        <f t="shared" si="98"/>
        <v>0</v>
      </c>
      <c r="Q214" s="58">
        <f t="shared" si="78"/>
        <v>0</v>
      </c>
      <c r="R214" s="84">
        <f t="shared" si="99"/>
        <v>133101.45663336921</v>
      </c>
      <c r="S214" s="85">
        <f t="shared" si="100"/>
        <v>2587.4037226306818</v>
      </c>
      <c r="T214" s="86">
        <f t="shared" si="79"/>
        <v>388.21258184732687</v>
      </c>
      <c r="U214" s="87">
        <f t="shared" si="101"/>
        <v>2975.6163044780087</v>
      </c>
      <c r="V214" s="84">
        <f t="shared" si="102"/>
        <v>0</v>
      </c>
      <c r="W214" s="85">
        <f t="shared" si="103"/>
        <v>0</v>
      </c>
      <c r="X214" s="86">
        <f t="shared" si="80"/>
        <v>0</v>
      </c>
      <c r="Y214" s="87">
        <f t="shared" si="104"/>
        <v>0</v>
      </c>
      <c r="Z214" s="101">
        <f t="shared" si="105"/>
        <v>0</v>
      </c>
      <c r="AA214" s="85">
        <f t="shared" si="106"/>
        <v>0</v>
      </c>
      <c r="AB214" s="86">
        <f t="shared" si="81"/>
        <v>0</v>
      </c>
      <c r="AC214" s="87">
        <f t="shared" si="107"/>
        <v>0</v>
      </c>
      <c r="AD214" s="132">
        <f t="shared" si="110"/>
        <v>0</v>
      </c>
      <c r="AE214" s="132">
        <f t="shared" si="82"/>
        <v>0</v>
      </c>
      <c r="AF214" s="132">
        <f t="shared" si="108"/>
        <v>0</v>
      </c>
      <c r="AG214" s="133">
        <f t="shared" si="83"/>
        <v>0</v>
      </c>
      <c r="AH214" s="124">
        <f t="shared" si="109"/>
        <v>0</v>
      </c>
      <c r="AI214" s="125">
        <f t="shared" si="84"/>
        <v>0</v>
      </c>
      <c r="AJ214" s="125">
        <v>0</v>
      </c>
      <c r="AK214" s="126">
        <f t="shared" si="85"/>
        <v>0</v>
      </c>
      <c r="AL214" s="22">
        <f t="shared" si="86"/>
        <v>550914.42819101235</v>
      </c>
      <c r="AM214" s="22">
        <f t="shared" si="86"/>
        <v>4647.0048365043449</v>
      </c>
      <c r="AN214" s="22">
        <f t="shared" si="86"/>
        <v>1323.6172831109782</v>
      </c>
      <c r="AO214" s="23">
        <f t="shared" si="86"/>
        <v>5970.6221196153228</v>
      </c>
    </row>
    <row r="215" spans="1:41" x14ac:dyDescent="0.25">
      <c r="A215" s="7">
        <v>194</v>
      </c>
      <c r="B215" s="56">
        <f t="shared" si="87"/>
        <v>188187.36200384179</v>
      </c>
      <c r="C215" s="57">
        <f t="shared" si="88"/>
        <v>1043.3330655325133</v>
      </c>
      <c r="D215" s="57">
        <f t="shared" si="89"/>
        <v>172.50508183685497</v>
      </c>
      <c r="E215" s="58">
        <f t="shared" ref="E215:E278" si="111">IF($A215&gt;C$7,0,C$12)</f>
        <v>1215.8381473693682</v>
      </c>
      <c r="F215" s="56">
        <f t="shared" si="90"/>
        <v>227566.00843992765</v>
      </c>
      <c r="G215" s="57">
        <f t="shared" si="91"/>
        <v>1020.6143063015203</v>
      </c>
      <c r="H215" s="57">
        <f t="shared" si="92"/>
        <v>758.5533614664256</v>
      </c>
      <c r="I215" s="58">
        <f t="shared" ref="I215:I278" si="112">IF($A215&gt;G$7,0,G$12)</f>
        <v>1779.1676677679459</v>
      </c>
      <c r="J215" s="56">
        <f t="shared" si="93"/>
        <v>0</v>
      </c>
      <c r="K215" s="57">
        <f t="shared" si="94"/>
        <v>0</v>
      </c>
      <c r="L215" s="57">
        <f t="shared" si="95"/>
        <v>0</v>
      </c>
      <c r="M215" s="58">
        <f t="shared" ref="M215:M278" si="113">IF($A215&gt;K$7,0,K$12)</f>
        <v>0</v>
      </c>
      <c r="N215" s="56">
        <f t="shared" si="96"/>
        <v>0</v>
      </c>
      <c r="O215" s="57">
        <f t="shared" si="97"/>
        <v>0</v>
      </c>
      <c r="P215" s="57">
        <f t="shared" si="98"/>
        <v>0</v>
      </c>
      <c r="Q215" s="58">
        <f t="shared" ref="Q215:Q278" si="114">IF($A215&gt;O$7,0,O$12)</f>
        <v>0</v>
      </c>
      <c r="R215" s="84">
        <f t="shared" si="99"/>
        <v>130731.57633225643</v>
      </c>
      <c r="S215" s="85">
        <f t="shared" si="100"/>
        <v>2599.2752340163906</v>
      </c>
      <c r="T215" s="86">
        <f t="shared" ref="T215:T278" si="115">R215*S$9</f>
        <v>381.30043096908128</v>
      </c>
      <c r="U215" s="87">
        <f t="shared" si="101"/>
        <v>2980.575664985472</v>
      </c>
      <c r="V215" s="84">
        <f t="shared" si="102"/>
        <v>0</v>
      </c>
      <c r="W215" s="85">
        <f t="shared" si="103"/>
        <v>0</v>
      </c>
      <c r="X215" s="86">
        <f t="shared" ref="X215:X278" si="116">V215*W$9</f>
        <v>0</v>
      </c>
      <c r="Y215" s="87">
        <f t="shared" si="104"/>
        <v>0</v>
      </c>
      <c r="Z215" s="101">
        <f t="shared" si="105"/>
        <v>0</v>
      </c>
      <c r="AA215" s="85">
        <f t="shared" si="106"/>
        <v>0</v>
      </c>
      <c r="AB215" s="86">
        <f t="shared" ref="AB215:AB278" si="117">Z215*AA$9</f>
        <v>0</v>
      </c>
      <c r="AC215" s="87">
        <f t="shared" si="107"/>
        <v>0</v>
      </c>
      <c r="AD215" s="132">
        <f t="shared" si="110"/>
        <v>0</v>
      </c>
      <c r="AE215" s="132">
        <f t="shared" ref="AE215:AE278" si="118">IF(A215&lt;&gt;AE$7,0,AD215)</f>
        <v>0</v>
      </c>
      <c r="AF215" s="132">
        <f t="shared" si="108"/>
        <v>0</v>
      </c>
      <c r="AG215" s="133">
        <f t="shared" ref="AG215:AG278" si="119">AF215+AE215</f>
        <v>0</v>
      </c>
      <c r="AH215" s="124">
        <f t="shared" si="109"/>
        <v>0</v>
      </c>
      <c r="AI215" s="125">
        <f t="shared" ref="AI215:AI278" si="120">IF($A215=AI$7,$AH215,0)</f>
        <v>0</v>
      </c>
      <c r="AJ215" s="125">
        <v>0</v>
      </c>
      <c r="AK215" s="126">
        <f t="shared" ref="AK215:AK278" si="121">IF(A215=AI$7,AI215,0)</f>
        <v>0</v>
      </c>
      <c r="AL215" s="22">
        <f t="shared" ref="AL215:AO278" si="122">B215+F215+J215+N215+R215+V215+Z215+AD215+AH215</f>
        <v>546484.94677602593</v>
      </c>
      <c r="AM215" s="22">
        <f t="shared" si="122"/>
        <v>4663.2226058504239</v>
      </c>
      <c r="AN215" s="22">
        <f t="shared" si="122"/>
        <v>1312.3588742723618</v>
      </c>
      <c r="AO215" s="23">
        <f t="shared" si="122"/>
        <v>5975.5814801227862</v>
      </c>
    </row>
    <row r="216" spans="1:41" x14ac:dyDescent="0.25">
      <c r="A216" s="7">
        <v>195</v>
      </c>
      <c r="B216" s="56">
        <f t="shared" ref="B216:B279" si="123">B215-C215</f>
        <v>187144.02893830926</v>
      </c>
      <c r="C216" s="57">
        <f t="shared" ref="C216:C279" si="124">E216-D216</f>
        <v>1044.2894541759181</v>
      </c>
      <c r="D216" s="57">
        <f t="shared" ref="D216:D279" si="125">C$9*B216</f>
        <v>171.54869319345016</v>
      </c>
      <c r="E216" s="58">
        <f t="shared" si="111"/>
        <v>1215.8381473693682</v>
      </c>
      <c r="F216" s="56">
        <f t="shared" ref="F216:F279" si="126">F215-G215</f>
        <v>226545.39413362613</v>
      </c>
      <c r="G216" s="57">
        <f t="shared" ref="G216:G279" si="127">I216-H216</f>
        <v>1024.0163539891921</v>
      </c>
      <c r="H216" s="57">
        <f t="shared" ref="H216:H279" si="128">G$9*F216</f>
        <v>755.15131377875377</v>
      </c>
      <c r="I216" s="58">
        <f t="shared" si="112"/>
        <v>1779.1676677679459</v>
      </c>
      <c r="J216" s="56">
        <f t="shared" ref="J216:J279" si="129">J215-K215</f>
        <v>0</v>
      </c>
      <c r="K216" s="57">
        <f t="shared" ref="K216:K279" si="130">M216-L216</f>
        <v>0</v>
      </c>
      <c r="L216" s="57">
        <f t="shared" ref="L216:L279" si="131">K$9*J216</f>
        <v>0</v>
      </c>
      <c r="M216" s="58">
        <f t="shared" si="113"/>
        <v>0</v>
      </c>
      <c r="N216" s="56">
        <f t="shared" ref="N216:N279" si="132">N215-O215</f>
        <v>0</v>
      </c>
      <c r="O216" s="57">
        <f t="shared" ref="O216:O279" si="133">Q216-P216</f>
        <v>0</v>
      </c>
      <c r="P216" s="57">
        <f t="shared" ref="P216:P279" si="134">O$9*N216</f>
        <v>0</v>
      </c>
      <c r="Q216" s="58">
        <f t="shared" si="114"/>
        <v>0</v>
      </c>
      <c r="R216" s="84">
        <f t="shared" ref="R216:R279" si="135">(R215-S215)*(1+S$11)</f>
        <v>128345.85493340378</v>
      </c>
      <c r="S216" s="85">
        <f t="shared" ref="S216:S279" si="136">IF(R216&gt;1,U216-T216,0)</f>
        <v>2611.2012142046869</v>
      </c>
      <c r="T216" s="86">
        <f t="shared" si="115"/>
        <v>374.34207688909436</v>
      </c>
      <c r="U216" s="87">
        <f t="shared" ref="U216:U279" si="137">IF(R216&lt;1,0,U215*(1+S$11))</f>
        <v>2985.5432910937811</v>
      </c>
      <c r="V216" s="84">
        <f t="shared" ref="V216:V279" si="138">(V215-W215)*(1+W$11)</f>
        <v>0</v>
      </c>
      <c r="W216" s="85">
        <f t="shared" ref="W216:W279" si="139">IF(V216&gt;1,Y216-X216,0)</f>
        <v>0</v>
      </c>
      <c r="X216" s="86">
        <f t="shared" si="116"/>
        <v>0</v>
      </c>
      <c r="Y216" s="87">
        <f t="shared" ref="Y216:Y279" si="140">IF(V216&lt;1,0,Y215*(1+W$11))</f>
        <v>0</v>
      </c>
      <c r="Z216" s="101">
        <f t="shared" ref="Z216:Z279" si="141">(Z215-AA215)*(1+AA$11)</f>
        <v>0</v>
      </c>
      <c r="AA216" s="85">
        <f t="shared" ref="AA216:AA279" si="142">IF(Z216&gt;1,AC216-AB216,0)</f>
        <v>0</v>
      </c>
      <c r="AB216" s="86">
        <f t="shared" si="117"/>
        <v>0</v>
      </c>
      <c r="AC216" s="87">
        <f t="shared" ref="AC216:AC279" si="143">IF(Z216&lt;1,0,AC215*(1+AA$11))</f>
        <v>0</v>
      </c>
      <c r="AD216" s="132">
        <f t="shared" si="110"/>
        <v>0</v>
      </c>
      <c r="AE216" s="132">
        <f t="shared" si="118"/>
        <v>0</v>
      </c>
      <c r="AF216" s="132">
        <f t="shared" ref="AF216:AF279" si="144">IF(A216&lt;=AE$7,AE$9*AD216,0)</f>
        <v>0</v>
      </c>
      <c r="AG216" s="133">
        <f t="shared" si="119"/>
        <v>0</v>
      </c>
      <c r="AH216" s="124">
        <f t="shared" ref="AH216:AH279" si="145">IF(A216&lt;=AI$7,AH215*(1+AI$9)*(1+AI$11),0)</f>
        <v>0</v>
      </c>
      <c r="AI216" s="125">
        <f t="shared" si="120"/>
        <v>0</v>
      </c>
      <c r="AJ216" s="125">
        <v>0</v>
      </c>
      <c r="AK216" s="126">
        <f t="shared" si="121"/>
        <v>0</v>
      </c>
      <c r="AL216" s="22">
        <f t="shared" si="122"/>
        <v>542035.27800533921</v>
      </c>
      <c r="AM216" s="22">
        <f t="shared" si="122"/>
        <v>4679.5070223697967</v>
      </c>
      <c r="AN216" s="22">
        <f t="shared" si="122"/>
        <v>1301.0420838612984</v>
      </c>
      <c r="AO216" s="23">
        <f t="shared" si="122"/>
        <v>5980.5491062310957</v>
      </c>
    </row>
    <row r="217" spans="1:41" x14ac:dyDescent="0.25">
      <c r="A217" s="7">
        <v>196</v>
      </c>
      <c r="B217" s="56">
        <f t="shared" si="123"/>
        <v>186099.73948413334</v>
      </c>
      <c r="C217" s="57">
        <f t="shared" si="124"/>
        <v>1045.2467195089127</v>
      </c>
      <c r="D217" s="57">
        <f t="shared" si="125"/>
        <v>170.59142786045555</v>
      </c>
      <c r="E217" s="58">
        <f t="shared" si="111"/>
        <v>1215.8381473693682</v>
      </c>
      <c r="F217" s="56">
        <f t="shared" si="126"/>
        <v>225521.37777963694</v>
      </c>
      <c r="G217" s="57">
        <f t="shared" si="127"/>
        <v>1027.4297418358228</v>
      </c>
      <c r="H217" s="57">
        <f t="shared" si="128"/>
        <v>751.73792593212318</v>
      </c>
      <c r="I217" s="58">
        <f t="shared" si="112"/>
        <v>1779.1676677679459</v>
      </c>
      <c r="J217" s="56">
        <f t="shared" si="129"/>
        <v>0</v>
      </c>
      <c r="K217" s="57">
        <f t="shared" si="130"/>
        <v>0</v>
      </c>
      <c r="L217" s="57">
        <f t="shared" si="131"/>
        <v>0</v>
      </c>
      <c r="M217" s="58">
        <f t="shared" si="113"/>
        <v>0</v>
      </c>
      <c r="N217" s="56">
        <f t="shared" si="132"/>
        <v>0</v>
      </c>
      <c r="O217" s="57">
        <f t="shared" si="133"/>
        <v>0</v>
      </c>
      <c r="P217" s="57">
        <f t="shared" si="134"/>
        <v>0</v>
      </c>
      <c r="Q217" s="58">
        <f t="shared" si="114"/>
        <v>0</v>
      </c>
      <c r="R217" s="84">
        <f t="shared" si="135"/>
        <v>125944.21147539777</v>
      </c>
      <c r="S217" s="85">
        <f t="shared" si="136"/>
        <v>2623.1819131090274</v>
      </c>
      <c r="T217" s="86">
        <f t="shared" si="115"/>
        <v>367.33728346991018</v>
      </c>
      <c r="U217" s="87">
        <f t="shared" si="137"/>
        <v>2990.5191965789377</v>
      </c>
      <c r="V217" s="84">
        <f t="shared" si="138"/>
        <v>0</v>
      </c>
      <c r="W217" s="85">
        <f t="shared" si="139"/>
        <v>0</v>
      </c>
      <c r="X217" s="86">
        <f t="shared" si="116"/>
        <v>0</v>
      </c>
      <c r="Y217" s="87">
        <f t="shared" si="140"/>
        <v>0</v>
      </c>
      <c r="Z217" s="101">
        <f t="shared" si="141"/>
        <v>0</v>
      </c>
      <c r="AA217" s="85">
        <f t="shared" si="142"/>
        <v>0</v>
      </c>
      <c r="AB217" s="86">
        <f t="shared" si="117"/>
        <v>0</v>
      </c>
      <c r="AC217" s="87">
        <f t="shared" si="143"/>
        <v>0</v>
      </c>
      <c r="AD217" s="132">
        <f t="shared" ref="AD217:AD280" si="146">IF(A217&lt;=AE$7,(1+AE$11)*AD216,0)</f>
        <v>0</v>
      </c>
      <c r="AE217" s="132">
        <f t="shared" si="118"/>
        <v>0</v>
      </c>
      <c r="AF217" s="132">
        <f t="shared" si="144"/>
        <v>0</v>
      </c>
      <c r="AG217" s="133">
        <f t="shared" si="119"/>
        <v>0</v>
      </c>
      <c r="AH217" s="124">
        <f t="shared" si="145"/>
        <v>0</v>
      </c>
      <c r="AI217" s="125">
        <f t="shared" si="120"/>
        <v>0</v>
      </c>
      <c r="AJ217" s="125">
        <v>0</v>
      </c>
      <c r="AK217" s="126">
        <f t="shared" si="121"/>
        <v>0</v>
      </c>
      <c r="AL217" s="22">
        <f t="shared" si="122"/>
        <v>537565.32873916812</v>
      </c>
      <c r="AM217" s="22">
        <f t="shared" si="122"/>
        <v>4695.8583744537627</v>
      </c>
      <c r="AN217" s="22">
        <f t="shared" si="122"/>
        <v>1289.6666372624891</v>
      </c>
      <c r="AO217" s="23">
        <f t="shared" si="122"/>
        <v>5985.5250117162523</v>
      </c>
    </row>
    <row r="218" spans="1:41" x14ac:dyDescent="0.25">
      <c r="A218" s="7">
        <v>197</v>
      </c>
      <c r="B218" s="56">
        <f t="shared" si="123"/>
        <v>185054.49276462442</v>
      </c>
      <c r="C218" s="57">
        <f t="shared" si="124"/>
        <v>1046.2048623351293</v>
      </c>
      <c r="D218" s="57">
        <f t="shared" si="125"/>
        <v>169.63328503423904</v>
      </c>
      <c r="E218" s="58">
        <f t="shared" si="111"/>
        <v>1215.8381473693682</v>
      </c>
      <c r="F218" s="56">
        <f t="shared" si="126"/>
        <v>224493.94803780111</v>
      </c>
      <c r="G218" s="57">
        <f t="shared" si="127"/>
        <v>1030.8545076419423</v>
      </c>
      <c r="H218" s="57">
        <f t="shared" si="128"/>
        <v>748.31316012600371</v>
      </c>
      <c r="I218" s="58">
        <f t="shared" si="112"/>
        <v>1779.1676677679459</v>
      </c>
      <c r="J218" s="56">
        <f t="shared" si="129"/>
        <v>0</v>
      </c>
      <c r="K218" s="57">
        <f t="shared" si="130"/>
        <v>0</v>
      </c>
      <c r="L218" s="57">
        <f t="shared" si="131"/>
        <v>0</v>
      </c>
      <c r="M218" s="58">
        <f t="shared" si="113"/>
        <v>0</v>
      </c>
      <c r="N218" s="56">
        <f t="shared" si="132"/>
        <v>0</v>
      </c>
      <c r="O218" s="57">
        <f t="shared" si="133"/>
        <v>0</v>
      </c>
      <c r="P218" s="57">
        <f t="shared" si="134"/>
        <v>0</v>
      </c>
      <c r="Q218" s="58">
        <f t="shared" si="114"/>
        <v>0</v>
      </c>
      <c r="R218" s="84">
        <f t="shared" si="135"/>
        <v>123526.56461155922</v>
      </c>
      <c r="S218" s="85">
        <f t="shared" si="136"/>
        <v>2635.2175817895213</v>
      </c>
      <c r="T218" s="86">
        <f t="shared" si="115"/>
        <v>360.28581345038111</v>
      </c>
      <c r="U218" s="87">
        <f t="shared" si="137"/>
        <v>2995.5033952399026</v>
      </c>
      <c r="V218" s="84">
        <f t="shared" si="138"/>
        <v>0</v>
      </c>
      <c r="W218" s="85">
        <f t="shared" si="139"/>
        <v>0</v>
      </c>
      <c r="X218" s="86">
        <f t="shared" si="116"/>
        <v>0</v>
      </c>
      <c r="Y218" s="87">
        <f t="shared" si="140"/>
        <v>0</v>
      </c>
      <c r="Z218" s="101">
        <f t="shared" si="141"/>
        <v>0</v>
      </c>
      <c r="AA218" s="85">
        <f t="shared" si="142"/>
        <v>0</v>
      </c>
      <c r="AB218" s="86">
        <f t="shared" si="117"/>
        <v>0</v>
      </c>
      <c r="AC218" s="87">
        <f t="shared" si="143"/>
        <v>0</v>
      </c>
      <c r="AD218" s="132">
        <f t="shared" si="146"/>
        <v>0</v>
      </c>
      <c r="AE218" s="132">
        <f t="shared" si="118"/>
        <v>0</v>
      </c>
      <c r="AF218" s="132">
        <f t="shared" si="144"/>
        <v>0</v>
      </c>
      <c r="AG218" s="133">
        <f t="shared" si="119"/>
        <v>0</v>
      </c>
      <c r="AH218" s="124">
        <f t="shared" si="145"/>
        <v>0</v>
      </c>
      <c r="AI218" s="125">
        <f t="shared" si="120"/>
        <v>0</v>
      </c>
      <c r="AJ218" s="125">
        <v>0</v>
      </c>
      <c r="AK218" s="126">
        <f t="shared" si="121"/>
        <v>0</v>
      </c>
      <c r="AL218" s="22">
        <f t="shared" si="122"/>
        <v>533075.00541398476</v>
      </c>
      <c r="AM218" s="22">
        <f t="shared" si="122"/>
        <v>4712.2769517665929</v>
      </c>
      <c r="AN218" s="22">
        <f t="shared" si="122"/>
        <v>1278.2322586106238</v>
      </c>
      <c r="AO218" s="23">
        <f t="shared" si="122"/>
        <v>5990.5092103772167</v>
      </c>
    </row>
    <row r="219" spans="1:41" x14ac:dyDescent="0.25">
      <c r="A219" s="7">
        <v>198</v>
      </c>
      <c r="B219" s="56">
        <f t="shared" si="123"/>
        <v>184008.2879022893</v>
      </c>
      <c r="C219" s="57">
        <f t="shared" si="124"/>
        <v>1047.1638834589364</v>
      </c>
      <c r="D219" s="57">
        <f t="shared" si="125"/>
        <v>168.67426391043185</v>
      </c>
      <c r="E219" s="58">
        <f t="shared" si="111"/>
        <v>1215.8381473693682</v>
      </c>
      <c r="F219" s="56">
        <f t="shared" si="126"/>
        <v>223463.09353015915</v>
      </c>
      <c r="G219" s="57">
        <f t="shared" si="127"/>
        <v>1034.2906893340819</v>
      </c>
      <c r="H219" s="57">
        <f t="shared" si="128"/>
        <v>744.87697843386388</v>
      </c>
      <c r="I219" s="58">
        <f t="shared" si="112"/>
        <v>1779.1676677679459</v>
      </c>
      <c r="J219" s="56">
        <f t="shared" si="129"/>
        <v>0</v>
      </c>
      <c r="K219" s="57">
        <f t="shared" si="130"/>
        <v>0</v>
      </c>
      <c r="L219" s="57">
        <f t="shared" si="131"/>
        <v>0</v>
      </c>
      <c r="M219" s="58">
        <f t="shared" si="113"/>
        <v>0</v>
      </c>
      <c r="N219" s="56">
        <f t="shared" si="132"/>
        <v>0</v>
      </c>
      <c r="O219" s="57">
        <f t="shared" si="133"/>
        <v>0</v>
      </c>
      <c r="P219" s="57">
        <f t="shared" si="134"/>
        <v>0</v>
      </c>
      <c r="Q219" s="58">
        <f t="shared" si="114"/>
        <v>0</v>
      </c>
      <c r="R219" s="84">
        <f t="shared" si="135"/>
        <v>121092.83260815266</v>
      </c>
      <c r="S219" s="85">
        <f t="shared" si="136"/>
        <v>2647.3084724581904</v>
      </c>
      <c r="T219" s="86">
        <f t="shared" si="115"/>
        <v>353.18742844044527</v>
      </c>
      <c r="U219" s="87">
        <f t="shared" si="137"/>
        <v>3000.4959008986357</v>
      </c>
      <c r="V219" s="84">
        <f t="shared" si="138"/>
        <v>0</v>
      </c>
      <c r="W219" s="85">
        <f t="shared" si="139"/>
        <v>0</v>
      </c>
      <c r="X219" s="86">
        <f t="shared" si="116"/>
        <v>0</v>
      </c>
      <c r="Y219" s="87">
        <f t="shared" si="140"/>
        <v>0</v>
      </c>
      <c r="Z219" s="101">
        <f t="shared" si="141"/>
        <v>0</v>
      </c>
      <c r="AA219" s="85">
        <f t="shared" si="142"/>
        <v>0</v>
      </c>
      <c r="AB219" s="86">
        <f t="shared" si="117"/>
        <v>0</v>
      </c>
      <c r="AC219" s="87">
        <f t="shared" si="143"/>
        <v>0</v>
      </c>
      <c r="AD219" s="132">
        <f t="shared" si="146"/>
        <v>0</v>
      </c>
      <c r="AE219" s="132">
        <f t="shared" si="118"/>
        <v>0</v>
      </c>
      <c r="AF219" s="132">
        <f t="shared" si="144"/>
        <v>0</v>
      </c>
      <c r="AG219" s="133">
        <f t="shared" si="119"/>
        <v>0</v>
      </c>
      <c r="AH219" s="124">
        <f t="shared" si="145"/>
        <v>0</v>
      </c>
      <c r="AI219" s="125">
        <f t="shared" si="120"/>
        <v>0</v>
      </c>
      <c r="AJ219" s="125">
        <v>0</v>
      </c>
      <c r="AK219" s="126">
        <f t="shared" si="121"/>
        <v>0</v>
      </c>
      <c r="AL219" s="22">
        <f t="shared" si="122"/>
        <v>528564.21404060116</v>
      </c>
      <c r="AM219" s="22">
        <f t="shared" si="122"/>
        <v>4728.7630452512085</v>
      </c>
      <c r="AN219" s="22">
        <f t="shared" si="122"/>
        <v>1266.7386707847409</v>
      </c>
      <c r="AO219" s="23">
        <f t="shared" si="122"/>
        <v>5995.5017160359494</v>
      </c>
    </row>
    <row r="220" spans="1:41" x14ac:dyDescent="0.25">
      <c r="A220" s="7">
        <v>199</v>
      </c>
      <c r="B220" s="56">
        <f t="shared" si="123"/>
        <v>182961.12401883036</v>
      </c>
      <c r="C220" s="57">
        <f t="shared" si="124"/>
        <v>1048.1237836854405</v>
      </c>
      <c r="D220" s="57">
        <f t="shared" si="125"/>
        <v>167.71436368392784</v>
      </c>
      <c r="E220" s="58">
        <f t="shared" si="111"/>
        <v>1215.8381473693682</v>
      </c>
      <c r="F220" s="56">
        <f t="shared" si="126"/>
        <v>222428.80284082508</v>
      </c>
      <c r="G220" s="57">
        <f t="shared" si="127"/>
        <v>1037.7383249651957</v>
      </c>
      <c r="H220" s="57">
        <f t="shared" si="128"/>
        <v>741.42934280275028</v>
      </c>
      <c r="I220" s="58">
        <f t="shared" si="112"/>
        <v>1779.1676677679459</v>
      </c>
      <c r="J220" s="56">
        <f t="shared" si="129"/>
        <v>0</v>
      </c>
      <c r="K220" s="57">
        <f t="shared" si="130"/>
        <v>0</v>
      </c>
      <c r="L220" s="57">
        <f t="shared" si="131"/>
        <v>0</v>
      </c>
      <c r="M220" s="58">
        <f t="shared" si="113"/>
        <v>0</v>
      </c>
      <c r="N220" s="56">
        <f t="shared" si="132"/>
        <v>0</v>
      </c>
      <c r="O220" s="57">
        <f t="shared" si="133"/>
        <v>0</v>
      </c>
      <c r="P220" s="57">
        <f t="shared" si="134"/>
        <v>0</v>
      </c>
      <c r="Q220" s="58">
        <f t="shared" si="114"/>
        <v>0</v>
      </c>
      <c r="R220" s="84">
        <f t="shared" si="135"/>
        <v>118642.9333425873</v>
      </c>
      <c r="S220" s="85">
        <f t="shared" si="136"/>
        <v>2659.4548384842542</v>
      </c>
      <c r="T220" s="86">
        <f t="shared" si="115"/>
        <v>346.04188891587967</v>
      </c>
      <c r="U220" s="87">
        <f t="shared" si="137"/>
        <v>3005.4967274001338</v>
      </c>
      <c r="V220" s="84">
        <f t="shared" si="138"/>
        <v>0</v>
      </c>
      <c r="W220" s="85">
        <f t="shared" si="139"/>
        <v>0</v>
      </c>
      <c r="X220" s="86">
        <f t="shared" si="116"/>
        <v>0</v>
      </c>
      <c r="Y220" s="87">
        <f t="shared" si="140"/>
        <v>0</v>
      </c>
      <c r="Z220" s="101">
        <f t="shared" si="141"/>
        <v>0</v>
      </c>
      <c r="AA220" s="85">
        <f t="shared" si="142"/>
        <v>0</v>
      </c>
      <c r="AB220" s="86">
        <f t="shared" si="117"/>
        <v>0</v>
      </c>
      <c r="AC220" s="87">
        <f t="shared" si="143"/>
        <v>0</v>
      </c>
      <c r="AD220" s="132">
        <f t="shared" si="146"/>
        <v>0</v>
      </c>
      <c r="AE220" s="132">
        <f t="shared" si="118"/>
        <v>0</v>
      </c>
      <c r="AF220" s="132">
        <f t="shared" si="144"/>
        <v>0</v>
      </c>
      <c r="AG220" s="133">
        <f t="shared" si="119"/>
        <v>0</v>
      </c>
      <c r="AH220" s="124">
        <f t="shared" si="145"/>
        <v>0</v>
      </c>
      <c r="AI220" s="125">
        <f t="shared" si="120"/>
        <v>0</v>
      </c>
      <c r="AJ220" s="125">
        <v>0</v>
      </c>
      <c r="AK220" s="126">
        <f t="shared" si="121"/>
        <v>0</v>
      </c>
      <c r="AL220" s="22">
        <f t="shared" si="122"/>
        <v>524032.86020224274</v>
      </c>
      <c r="AM220" s="22">
        <f t="shared" si="122"/>
        <v>4745.3169471348901</v>
      </c>
      <c r="AN220" s="22">
        <f t="shared" si="122"/>
        <v>1255.1855954025577</v>
      </c>
      <c r="AO220" s="23">
        <f t="shared" si="122"/>
        <v>6000.5025425374479</v>
      </c>
    </row>
    <row r="221" spans="1:41" x14ac:dyDescent="0.25">
      <c r="A221" s="7">
        <v>200</v>
      </c>
      <c r="B221" s="56">
        <f t="shared" si="123"/>
        <v>181913.00023514492</v>
      </c>
      <c r="C221" s="57">
        <f t="shared" si="124"/>
        <v>1049.0845638204855</v>
      </c>
      <c r="D221" s="57">
        <f t="shared" si="125"/>
        <v>166.75358354888283</v>
      </c>
      <c r="E221" s="58">
        <f t="shared" si="111"/>
        <v>1215.8381473693682</v>
      </c>
      <c r="F221" s="56">
        <f t="shared" si="126"/>
        <v>221391.06451585988</v>
      </c>
      <c r="G221" s="57">
        <f t="shared" si="127"/>
        <v>1041.1974527150796</v>
      </c>
      <c r="H221" s="57">
        <f t="shared" si="128"/>
        <v>737.97021505286625</v>
      </c>
      <c r="I221" s="58">
        <f t="shared" si="112"/>
        <v>1779.1676677679459</v>
      </c>
      <c r="J221" s="56">
        <f t="shared" si="129"/>
        <v>0</v>
      </c>
      <c r="K221" s="57">
        <f t="shared" si="130"/>
        <v>0</v>
      </c>
      <c r="L221" s="57">
        <f t="shared" si="131"/>
        <v>0</v>
      </c>
      <c r="M221" s="58">
        <f t="shared" si="113"/>
        <v>0</v>
      </c>
      <c r="N221" s="56">
        <f t="shared" si="132"/>
        <v>0</v>
      </c>
      <c r="O221" s="57">
        <f t="shared" si="133"/>
        <v>0</v>
      </c>
      <c r="P221" s="57">
        <f t="shared" si="134"/>
        <v>0</v>
      </c>
      <c r="Q221" s="58">
        <f t="shared" si="114"/>
        <v>0</v>
      </c>
      <c r="R221" s="84">
        <f t="shared" si="135"/>
        <v>116176.78430160989</v>
      </c>
      <c r="S221" s="85">
        <f t="shared" si="136"/>
        <v>2671.6569343994388</v>
      </c>
      <c r="T221" s="86">
        <f t="shared" si="115"/>
        <v>338.84895421302889</v>
      </c>
      <c r="U221" s="87">
        <f t="shared" si="137"/>
        <v>3010.5058886124675</v>
      </c>
      <c r="V221" s="84">
        <f t="shared" si="138"/>
        <v>0</v>
      </c>
      <c r="W221" s="85">
        <f t="shared" si="139"/>
        <v>0</v>
      </c>
      <c r="X221" s="86">
        <f t="shared" si="116"/>
        <v>0</v>
      </c>
      <c r="Y221" s="87">
        <f t="shared" si="140"/>
        <v>0</v>
      </c>
      <c r="Z221" s="101">
        <f t="shared" si="141"/>
        <v>0</v>
      </c>
      <c r="AA221" s="85">
        <f t="shared" si="142"/>
        <v>0</v>
      </c>
      <c r="AB221" s="86">
        <f t="shared" si="117"/>
        <v>0</v>
      </c>
      <c r="AC221" s="87">
        <f t="shared" si="143"/>
        <v>0</v>
      </c>
      <c r="AD221" s="132">
        <f t="shared" si="146"/>
        <v>0</v>
      </c>
      <c r="AE221" s="132">
        <f t="shared" si="118"/>
        <v>0</v>
      </c>
      <c r="AF221" s="132">
        <f t="shared" si="144"/>
        <v>0</v>
      </c>
      <c r="AG221" s="133">
        <f t="shared" si="119"/>
        <v>0</v>
      </c>
      <c r="AH221" s="124">
        <f t="shared" si="145"/>
        <v>0</v>
      </c>
      <c r="AI221" s="125">
        <f t="shared" si="120"/>
        <v>0</v>
      </c>
      <c r="AJ221" s="125">
        <v>0</v>
      </c>
      <c r="AK221" s="126">
        <f t="shared" si="121"/>
        <v>0</v>
      </c>
      <c r="AL221" s="22">
        <f t="shared" si="122"/>
        <v>519480.84905261471</v>
      </c>
      <c r="AM221" s="22">
        <f t="shared" si="122"/>
        <v>4761.938950935004</v>
      </c>
      <c r="AN221" s="22">
        <f t="shared" si="122"/>
        <v>1243.5727528147779</v>
      </c>
      <c r="AO221" s="23">
        <f t="shared" si="122"/>
        <v>6005.5117037497821</v>
      </c>
    </row>
    <row r="222" spans="1:41" x14ac:dyDescent="0.25">
      <c r="A222" s="7">
        <v>201</v>
      </c>
      <c r="B222" s="56">
        <f t="shared" si="123"/>
        <v>180863.91567132444</v>
      </c>
      <c r="C222" s="57">
        <f t="shared" si="124"/>
        <v>1050.0462246706543</v>
      </c>
      <c r="D222" s="57">
        <f t="shared" si="125"/>
        <v>165.79192269871407</v>
      </c>
      <c r="E222" s="58">
        <f t="shared" si="111"/>
        <v>1215.8381473693682</v>
      </c>
      <c r="F222" s="56">
        <f t="shared" si="126"/>
        <v>220349.8670631448</v>
      </c>
      <c r="G222" s="57">
        <f t="shared" si="127"/>
        <v>1044.6681108907965</v>
      </c>
      <c r="H222" s="57">
        <f t="shared" si="128"/>
        <v>734.49955687714942</v>
      </c>
      <c r="I222" s="58">
        <f t="shared" si="112"/>
        <v>1779.1676677679459</v>
      </c>
      <c r="J222" s="56">
        <f t="shared" si="129"/>
        <v>0</v>
      </c>
      <c r="K222" s="57">
        <f t="shared" si="130"/>
        <v>0</v>
      </c>
      <c r="L222" s="57">
        <f t="shared" si="131"/>
        <v>0</v>
      </c>
      <c r="M222" s="58">
        <f t="shared" si="113"/>
        <v>0</v>
      </c>
      <c r="N222" s="56">
        <f t="shared" si="132"/>
        <v>0</v>
      </c>
      <c r="O222" s="57">
        <f t="shared" si="133"/>
        <v>0</v>
      </c>
      <c r="P222" s="57">
        <f t="shared" si="134"/>
        <v>0</v>
      </c>
      <c r="Q222" s="58">
        <f t="shared" si="114"/>
        <v>0</v>
      </c>
      <c r="R222" s="84">
        <f t="shared" si="135"/>
        <v>113694.30257948914</v>
      </c>
      <c r="S222" s="85">
        <f t="shared" si="136"/>
        <v>2683.9150159033115</v>
      </c>
      <c r="T222" s="86">
        <f t="shared" si="115"/>
        <v>331.60838252351004</v>
      </c>
      <c r="U222" s="87">
        <f t="shared" si="137"/>
        <v>3015.5233984268216</v>
      </c>
      <c r="V222" s="84">
        <f t="shared" si="138"/>
        <v>0</v>
      </c>
      <c r="W222" s="85">
        <f t="shared" si="139"/>
        <v>0</v>
      </c>
      <c r="X222" s="86">
        <f t="shared" si="116"/>
        <v>0</v>
      </c>
      <c r="Y222" s="87">
        <f t="shared" si="140"/>
        <v>0</v>
      </c>
      <c r="Z222" s="101">
        <f t="shared" si="141"/>
        <v>0</v>
      </c>
      <c r="AA222" s="85">
        <f t="shared" si="142"/>
        <v>0</v>
      </c>
      <c r="AB222" s="86">
        <f t="shared" si="117"/>
        <v>0</v>
      </c>
      <c r="AC222" s="87">
        <f t="shared" si="143"/>
        <v>0</v>
      </c>
      <c r="AD222" s="132">
        <f t="shared" si="146"/>
        <v>0</v>
      </c>
      <c r="AE222" s="132">
        <f t="shared" si="118"/>
        <v>0</v>
      </c>
      <c r="AF222" s="132">
        <f t="shared" si="144"/>
        <v>0</v>
      </c>
      <c r="AG222" s="133">
        <f t="shared" si="119"/>
        <v>0</v>
      </c>
      <c r="AH222" s="124">
        <f t="shared" si="145"/>
        <v>0</v>
      </c>
      <c r="AI222" s="125">
        <f t="shared" si="120"/>
        <v>0</v>
      </c>
      <c r="AJ222" s="125">
        <v>0</v>
      </c>
      <c r="AK222" s="126">
        <f t="shared" si="121"/>
        <v>0</v>
      </c>
      <c r="AL222" s="22">
        <f t="shared" si="122"/>
        <v>514908.08531395841</v>
      </c>
      <c r="AM222" s="22">
        <f t="shared" si="122"/>
        <v>4778.6293514647623</v>
      </c>
      <c r="AN222" s="22">
        <f t="shared" si="122"/>
        <v>1231.8998620993734</v>
      </c>
      <c r="AO222" s="23">
        <f t="shared" si="122"/>
        <v>6010.5292135641357</v>
      </c>
    </row>
    <row r="223" spans="1:41" x14ac:dyDescent="0.25">
      <c r="A223" s="7">
        <v>202</v>
      </c>
      <c r="B223" s="56">
        <f t="shared" si="123"/>
        <v>179813.86944665379</v>
      </c>
      <c r="C223" s="57">
        <f t="shared" si="124"/>
        <v>1051.008767043269</v>
      </c>
      <c r="D223" s="57">
        <f t="shared" si="125"/>
        <v>164.82938032609931</v>
      </c>
      <c r="E223" s="58">
        <f t="shared" si="111"/>
        <v>1215.8381473693682</v>
      </c>
      <c r="F223" s="56">
        <f t="shared" si="126"/>
        <v>219305.198952254</v>
      </c>
      <c r="G223" s="57">
        <f t="shared" si="127"/>
        <v>1048.1503379270991</v>
      </c>
      <c r="H223" s="57">
        <f t="shared" si="128"/>
        <v>731.01732984084674</v>
      </c>
      <c r="I223" s="58">
        <f t="shared" si="112"/>
        <v>1779.1676677679459</v>
      </c>
      <c r="J223" s="56">
        <f t="shared" si="129"/>
        <v>0</v>
      </c>
      <c r="K223" s="57">
        <f t="shared" si="130"/>
        <v>0</v>
      </c>
      <c r="L223" s="57">
        <f t="shared" si="131"/>
        <v>0</v>
      </c>
      <c r="M223" s="58">
        <f t="shared" si="113"/>
        <v>0</v>
      </c>
      <c r="N223" s="56">
        <f t="shared" si="132"/>
        <v>0</v>
      </c>
      <c r="O223" s="57">
        <f t="shared" si="133"/>
        <v>0</v>
      </c>
      <c r="P223" s="57">
        <f t="shared" si="134"/>
        <v>0</v>
      </c>
      <c r="Q223" s="58">
        <f t="shared" si="114"/>
        <v>0</v>
      </c>
      <c r="R223" s="84">
        <f t="shared" si="135"/>
        <v>111195.40487619181</v>
      </c>
      <c r="S223" s="85">
        <f t="shared" si="136"/>
        <v>2696.2293398686402</v>
      </c>
      <c r="T223" s="86">
        <f t="shared" si="115"/>
        <v>324.31993088889277</v>
      </c>
      <c r="U223" s="87">
        <f t="shared" si="137"/>
        <v>3020.5492707575331</v>
      </c>
      <c r="V223" s="84">
        <f t="shared" si="138"/>
        <v>0</v>
      </c>
      <c r="W223" s="85">
        <f t="shared" si="139"/>
        <v>0</v>
      </c>
      <c r="X223" s="86">
        <f t="shared" si="116"/>
        <v>0</v>
      </c>
      <c r="Y223" s="87">
        <f t="shared" si="140"/>
        <v>0</v>
      </c>
      <c r="Z223" s="101">
        <f t="shared" si="141"/>
        <v>0</v>
      </c>
      <c r="AA223" s="85">
        <f t="shared" si="142"/>
        <v>0</v>
      </c>
      <c r="AB223" s="86">
        <f t="shared" si="117"/>
        <v>0</v>
      </c>
      <c r="AC223" s="87">
        <f t="shared" si="143"/>
        <v>0</v>
      </c>
      <c r="AD223" s="132">
        <f t="shared" si="146"/>
        <v>0</v>
      </c>
      <c r="AE223" s="132">
        <f t="shared" si="118"/>
        <v>0</v>
      </c>
      <c r="AF223" s="132">
        <f t="shared" si="144"/>
        <v>0</v>
      </c>
      <c r="AG223" s="133">
        <f t="shared" si="119"/>
        <v>0</v>
      </c>
      <c r="AH223" s="124">
        <f t="shared" si="145"/>
        <v>0</v>
      </c>
      <c r="AI223" s="125">
        <f t="shared" si="120"/>
        <v>0</v>
      </c>
      <c r="AJ223" s="125">
        <v>0</v>
      </c>
      <c r="AK223" s="126">
        <f t="shared" si="121"/>
        <v>0</v>
      </c>
      <c r="AL223" s="22">
        <f t="shared" si="122"/>
        <v>510314.47327509959</v>
      </c>
      <c r="AM223" s="22">
        <f t="shared" si="122"/>
        <v>4795.388444839009</v>
      </c>
      <c r="AN223" s="22">
        <f t="shared" si="122"/>
        <v>1220.1666410558389</v>
      </c>
      <c r="AO223" s="23">
        <f t="shared" si="122"/>
        <v>6015.5550858948473</v>
      </c>
    </row>
    <row r="224" spans="1:41" x14ac:dyDescent="0.25">
      <c r="A224" s="7">
        <v>203</v>
      </c>
      <c r="B224" s="56">
        <f t="shared" si="123"/>
        <v>178762.86067961052</v>
      </c>
      <c r="C224" s="57">
        <f t="shared" si="124"/>
        <v>1051.9721917463919</v>
      </c>
      <c r="D224" s="57">
        <f t="shared" si="125"/>
        <v>163.86595562297632</v>
      </c>
      <c r="E224" s="58">
        <f t="shared" si="111"/>
        <v>1215.8381473693682</v>
      </c>
      <c r="F224" s="56">
        <f t="shared" si="126"/>
        <v>218257.04861432689</v>
      </c>
      <c r="G224" s="57">
        <f t="shared" si="127"/>
        <v>1051.6441723868561</v>
      </c>
      <c r="H224" s="57">
        <f t="shared" si="128"/>
        <v>727.52349538108967</v>
      </c>
      <c r="I224" s="58">
        <f t="shared" si="112"/>
        <v>1779.1676677679459</v>
      </c>
      <c r="J224" s="56">
        <f t="shared" si="129"/>
        <v>0</v>
      </c>
      <c r="K224" s="57">
        <f t="shared" si="130"/>
        <v>0</v>
      </c>
      <c r="L224" s="57">
        <f t="shared" si="131"/>
        <v>0</v>
      </c>
      <c r="M224" s="58">
        <f t="shared" si="113"/>
        <v>0</v>
      </c>
      <c r="N224" s="56">
        <f t="shared" si="132"/>
        <v>0</v>
      </c>
      <c r="O224" s="57">
        <f t="shared" si="133"/>
        <v>0</v>
      </c>
      <c r="P224" s="57">
        <f t="shared" si="134"/>
        <v>0</v>
      </c>
      <c r="Q224" s="58">
        <f t="shared" si="114"/>
        <v>0</v>
      </c>
      <c r="R224" s="84">
        <f t="shared" si="135"/>
        <v>108680.00749555038</v>
      </c>
      <c r="S224" s="85">
        <f t="shared" si="136"/>
        <v>2708.6001643467739</v>
      </c>
      <c r="T224" s="86">
        <f t="shared" si="115"/>
        <v>316.98335519535527</v>
      </c>
      <c r="U224" s="87">
        <f t="shared" si="137"/>
        <v>3025.5835195421291</v>
      </c>
      <c r="V224" s="84">
        <f t="shared" si="138"/>
        <v>0</v>
      </c>
      <c r="W224" s="85">
        <f t="shared" si="139"/>
        <v>0</v>
      </c>
      <c r="X224" s="86">
        <f t="shared" si="116"/>
        <v>0</v>
      </c>
      <c r="Y224" s="87">
        <f t="shared" si="140"/>
        <v>0</v>
      </c>
      <c r="Z224" s="101">
        <f t="shared" si="141"/>
        <v>0</v>
      </c>
      <c r="AA224" s="85">
        <f t="shared" si="142"/>
        <v>0</v>
      </c>
      <c r="AB224" s="86">
        <f t="shared" si="117"/>
        <v>0</v>
      </c>
      <c r="AC224" s="87">
        <f t="shared" si="143"/>
        <v>0</v>
      </c>
      <c r="AD224" s="132">
        <f t="shared" si="146"/>
        <v>0</v>
      </c>
      <c r="AE224" s="132">
        <f t="shared" si="118"/>
        <v>0</v>
      </c>
      <c r="AF224" s="132">
        <f t="shared" si="144"/>
        <v>0</v>
      </c>
      <c r="AG224" s="133">
        <f t="shared" si="119"/>
        <v>0</v>
      </c>
      <c r="AH224" s="124">
        <f t="shared" si="145"/>
        <v>0</v>
      </c>
      <c r="AI224" s="125">
        <f t="shared" si="120"/>
        <v>0</v>
      </c>
      <c r="AJ224" s="125">
        <v>0</v>
      </c>
      <c r="AK224" s="126">
        <f t="shared" si="121"/>
        <v>0</v>
      </c>
      <c r="AL224" s="22">
        <f t="shared" si="122"/>
        <v>505699.91678948776</v>
      </c>
      <c r="AM224" s="22">
        <f t="shared" si="122"/>
        <v>4812.2165284800212</v>
      </c>
      <c r="AN224" s="22">
        <f t="shared" si="122"/>
        <v>1208.3728061994213</v>
      </c>
      <c r="AO224" s="23">
        <f t="shared" si="122"/>
        <v>6020.5893346794437</v>
      </c>
    </row>
    <row r="225" spans="1:41" x14ac:dyDescent="0.25">
      <c r="A225" s="7">
        <v>204</v>
      </c>
      <c r="B225" s="56">
        <f t="shared" si="123"/>
        <v>177710.88848786411</v>
      </c>
      <c r="C225" s="57">
        <f t="shared" si="124"/>
        <v>1052.9364995888261</v>
      </c>
      <c r="D225" s="57">
        <f t="shared" si="125"/>
        <v>162.90164778054211</v>
      </c>
      <c r="E225" s="58">
        <f t="shared" si="111"/>
        <v>1215.8381473693682</v>
      </c>
      <c r="F225" s="56">
        <f t="shared" si="126"/>
        <v>217205.40444194005</v>
      </c>
      <c r="G225" s="57">
        <f t="shared" si="127"/>
        <v>1055.149652961479</v>
      </c>
      <c r="H225" s="57">
        <f t="shared" si="128"/>
        <v>724.01801480646691</v>
      </c>
      <c r="I225" s="58">
        <f t="shared" si="112"/>
        <v>1779.1676677679459</v>
      </c>
      <c r="J225" s="56">
        <f t="shared" si="129"/>
        <v>0</v>
      </c>
      <c r="K225" s="57">
        <f t="shared" si="130"/>
        <v>0</v>
      </c>
      <c r="L225" s="57">
        <f t="shared" si="131"/>
        <v>0</v>
      </c>
      <c r="M225" s="58">
        <f t="shared" si="113"/>
        <v>0</v>
      </c>
      <c r="N225" s="56">
        <f t="shared" si="132"/>
        <v>0</v>
      </c>
      <c r="O225" s="57">
        <f t="shared" si="133"/>
        <v>0</v>
      </c>
      <c r="P225" s="57">
        <f t="shared" si="134"/>
        <v>0</v>
      </c>
      <c r="Q225" s="58">
        <f t="shared" si="114"/>
        <v>0</v>
      </c>
      <c r="R225" s="84">
        <f t="shared" si="135"/>
        <v>106148.02634342229</v>
      </c>
      <c r="S225" s="85">
        <f t="shared" si="136"/>
        <v>2721.0277485730512</v>
      </c>
      <c r="T225" s="86">
        <f t="shared" si="115"/>
        <v>309.59841016831501</v>
      </c>
      <c r="U225" s="87">
        <f t="shared" si="137"/>
        <v>3030.626158741366</v>
      </c>
      <c r="V225" s="84">
        <f t="shared" si="138"/>
        <v>0</v>
      </c>
      <c r="W225" s="85">
        <f t="shared" si="139"/>
        <v>0</v>
      </c>
      <c r="X225" s="86">
        <f t="shared" si="116"/>
        <v>0</v>
      </c>
      <c r="Y225" s="87">
        <f t="shared" si="140"/>
        <v>0</v>
      </c>
      <c r="Z225" s="101">
        <f t="shared" si="141"/>
        <v>0</v>
      </c>
      <c r="AA225" s="85">
        <f t="shared" si="142"/>
        <v>0</v>
      </c>
      <c r="AB225" s="86">
        <f t="shared" si="117"/>
        <v>0</v>
      </c>
      <c r="AC225" s="87">
        <f t="shared" si="143"/>
        <v>0</v>
      </c>
      <c r="AD225" s="132">
        <f t="shared" si="146"/>
        <v>0</v>
      </c>
      <c r="AE225" s="132">
        <f t="shared" si="118"/>
        <v>0</v>
      </c>
      <c r="AF225" s="132">
        <f t="shared" si="144"/>
        <v>0</v>
      </c>
      <c r="AG225" s="133">
        <f t="shared" si="119"/>
        <v>0</v>
      </c>
      <c r="AH225" s="124">
        <f t="shared" si="145"/>
        <v>0</v>
      </c>
      <c r="AI225" s="125">
        <f t="shared" si="120"/>
        <v>0</v>
      </c>
      <c r="AJ225" s="125">
        <v>0</v>
      </c>
      <c r="AK225" s="126">
        <f t="shared" si="121"/>
        <v>0</v>
      </c>
      <c r="AL225" s="22">
        <f t="shared" si="122"/>
        <v>501064.31927322649</v>
      </c>
      <c r="AM225" s="22">
        <f t="shared" si="122"/>
        <v>4829.1139011233563</v>
      </c>
      <c r="AN225" s="22">
        <f t="shared" si="122"/>
        <v>1196.5180727553241</v>
      </c>
      <c r="AO225" s="23">
        <f t="shared" si="122"/>
        <v>6025.6319738786806</v>
      </c>
    </row>
    <row r="226" spans="1:41" x14ac:dyDescent="0.25">
      <c r="A226" s="7">
        <v>205</v>
      </c>
      <c r="B226" s="56">
        <f t="shared" si="123"/>
        <v>176657.95198827528</v>
      </c>
      <c r="C226" s="57">
        <f t="shared" si="124"/>
        <v>1053.9016913801158</v>
      </c>
      <c r="D226" s="57">
        <f t="shared" si="125"/>
        <v>161.93645598925232</v>
      </c>
      <c r="E226" s="58">
        <f t="shared" si="111"/>
        <v>1215.8381473693682</v>
      </c>
      <c r="F226" s="56">
        <f t="shared" si="126"/>
        <v>216150.25478897858</v>
      </c>
      <c r="G226" s="57">
        <f t="shared" si="127"/>
        <v>1058.6668184713506</v>
      </c>
      <c r="H226" s="57">
        <f t="shared" si="128"/>
        <v>720.50084929659533</v>
      </c>
      <c r="I226" s="58">
        <f t="shared" si="112"/>
        <v>1779.1676677679459</v>
      </c>
      <c r="J226" s="56">
        <f t="shared" si="129"/>
        <v>0</v>
      </c>
      <c r="K226" s="57">
        <f t="shared" si="130"/>
        <v>0</v>
      </c>
      <c r="L226" s="57">
        <f t="shared" si="131"/>
        <v>0</v>
      </c>
      <c r="M226" s="58">
        <f t="shared" si="113"/>
        <v>0</v>
      </c>
      <c r="N226" s="56">
        <f t="shared" si="132"/>
        <v>0</v>
      </c>
      <c r="O226" s="57">
        <f t="shared" si="133"/>
        <v>0</v>
      </c>
      <c r="P226" s="57">
        <f t="shared" si="134"/>
        <v>0</v>
      </c>
      <c r="Q226" s="58">
        <f t="shared" si="114"/>
        <v>0</v>
      </c>
      <c r="R226" s="84">
        <f t="shared" si="135"/>
        <v>103599.37692584065</v>
      </c>
      <c r="S226" s="85">
        <f t="shared" si="136"/>
        <v>2733.5123529722332</v>
      </c>
      <c r="T226" s="86">
        <f t="shared" si="115"/>
        <v>302.16484936703523</v>
      </c>
      <c r="U226" s="87">
        <f t="shared" si="137"/>
        <v>3035.6772023392682</v>
      </c>
      <c r="V226" s="84">
        <f t="shared" si="138"/>
        <v>0</v>
      </c>
      <c r="W226" s="85">
        <f t="shared" si="139"/>
        <v>0</v>
      </c>
      <c r="X226" s="86">
        <f t="shared" si="116"/>
        <v>0</v>
      </c>
      <c r="Y226" s="87">
        <f t="shared" si="140"/>
        <v>0</v>
      </c>
      <c r="Z226" s="101">
        <f t="shared" si="141"/>
        <v>0</v>
      </c>
      <c r="AA226" s="85">
        <f t="shared" si="142"/>
        <v>0</v>
      </c>
      <c r="AB226" s="86">
        <f t="shared" si="117"/>
        <v>0</v>
      </c>
      <c r="AC226" s="87">
        <f t="shared" si="143"/>
        <v>0</v>
      </c>
      <c r="AD226" s="132">
        <f t="shared" si="146"/>
        <v>0</v>
      </c>
      <c r="AE226" s="132">
        <f t="shared" si="118"/>
        <v>0</v>
      </c>
      <c r="AF226" s="132">
        <f t="shared" si="144"/>
        <v>0</v>
      </c>
      <c r="AG226" s="133">
        <f t="shared" si="119"/>
        <v>0</v>
      </c>
      <c r="AH226" s="124">
        <f t="shared" si="145"/>
        <v>0</v>
      </c>
      <c r="AI226" s="125">
        <f t="shared" si="120"/>
        <v>0</v>
      </c>
      <c r="AJ226" s="125">
        <v>0</v>
      </c>
      <c r="AK226" s="126">
        <f t="shared" si="121"/>
        <v>0</v>
      </c>
      <c r="AL226" s="22">
        <f t="shared" si="122"/>
        <v>496407.58370309451</v>
      </c>
      <c r="AM226" s="22">
        <f t="shared" si="122"/>
        <v>4846.0808628236991</v>
      </c>
      <c r="AN226" s="22">
        <f t="shared" si="122"/>
        <v>1184.6021546528827</v>
      </c>
      <c r="AO226" s="23">
        <f t="shared" si="122"/>
        <v>6030.6830174765819</v>
      </c>
    </row>
    <row r="227" spans="1:41" x14ac:dyDescent="0.25">
      <c r="A227" s="7">
        <v>206</v>
      </c>
      <c r="B227" s="56">
        <f t="shared" si="123"/>
        <v>175604.05029689518</v>
      </c>
      <c r="C227" s="57">
        <f t="shared" si="124"/>
        <v>1054.8677679305476</v>
      </c>
      <c r="D227" s="57">
        <f t="shared" si="125"/>
        <v>160.97037943882057</v>
      </c>
      <c r="E227" s="58">
        <f t="shared" si="111"/>
        <v>1215.8381473693682</v>
      </c>
      <c r="F227" s="56">
        <f t="shared" si="126"/>
        <v>215091.58797050721</v>
      </c>
      <c r="G227" s="57">
        <f t="shared" si="127"/>
        <v>1062.1957078662551</v>
      </c>
      <c r="H227" s="57">
        <f t="shared" si="128"/>
        <v>716.97195990169075</v>
      </c>
      <c r="I227" s="58">
        <f t="shared" si="112"/>
        <v>1779.1676677679459</v>
      </c>
      <c r="J227" s="56">
        <f t="shared" si="129"/>
        <v>0</v>
      </c>
      <c r="K227" s="57">
        <f t="shared" si="130"/>
        <v>0</v>
      </c>
      <c r="L227" s="57">
        <f t="shared" si="131"/>
        <v>0</v>
      </c>
      <c r="M227" s="58">
        <f t="shared" si="113"/>
        <v>0</v>
      </c>
      <c r="N227" s="56">
        <f t="shared" si="132"/>
        <v>0</v>
      </c>
      <c r="O227" s="57">
        <f t="shared" si="133"/>
        <v>0</v>
      </c>
      <c r="P227" s="57">
        <f t="shared" si="134"/>
        <v>0</v>
      </c>
      <c r="Q227" s="58">
        <f t="shared" si="114"/>
        <v>0</v>
      </c>
      <c r="R227" s="84">
        <f t="shared" si="135"/>
        <v>101033.97434715655</v>
      </c>
      <c r="S227" s="85">
        <f t="shared" si="136"/>
        <v>2746.0542391639601</v>
      </c>
      <c r="T227" s="86">
        <f t="shared" si="115"/>
        <v>294.68242517920663</v>
      </c>
      <c r="U227" s="87">
        <f t="shared" si="137"/>
        <v>3040.7366643431669</v>
      </c>
      <c r="V227" s="84">
        <f t="shared" si="138"/>
        <v>0</v>
      </c>
      <c r="W227" s="85">
        <f t="shared" si="139"/>
        <v>0</v>
      </c>
      <c r="X227" s="86">
        <f t="shared" si="116"/>
        <v>0</v>
      </c>
      <c r="Y227" s="87">
        <f t="shared" si="140"/>
        <v>0</v>
      </c>
      <c r="Z227" s="101">
        <f t="shared" si="141"/>
        <v>0</v>
      </c>
      <c r="AA227" s="85">
        <f t="shared" si="142"/>
        <v>0</v>
      </c>
      <c r="AB227" s="86">
        <f t="shared" si="117"/>
        <v>0</v>
      </c>
      <c r="AC227" s="87">
        <f t="shared" si="143"/>
        <v>0</v>
      </c>
      <c r="AD227" s="132">
        <f t="shared" si="146"/>
        <v>0</v>
      </c>
      <c r="AE227" s="132">
        <f t="shared" si="118"/>
        <v>0</v>
      </c>
      <c r="AF227" s="132">
        <f t="shared" si="144"/>
        <v>0</v>
      </c>
      <c r="AG227" s="133">
        <f t="shared" si="119"/>
        <v>0</v>
      </c>
      <c r="AH227" s="124">
        <f t="shared" si="145"/>
        <v>0</v>
      </c>
      <c r="AI227" s="125">
        <f t="shared" si="120"/>
        <v>0</v>
      </c>
      <c r="AJ227" s="125">
        <v>0</v>
      </c>
      <c r="AK227" s="126">
        <f t="shared" si="121"/>
        <v>0</v>
      </c>
      <c r="AL227" s="22">
        <f t="shared" si="122"/>
        <v>491729.61261455895</v>
      </c>
      <c r="AM227" s="22">
        <f t="shared" si="122"/>
        <v>4863.1177149607629</v>
      </c>
      <c r="AN227" s="22">
        <f t="shared" si="122"/>
        <v>1172.6247645197179</v>
      </c>
      <c r="AO227" s="23">
        <f t="shared" si="122"/>
        <v>6035.7424794804811</v>
      </c>
    </row>
    <row r="228" spans="1:41" x14ac:dyDescent="0.25">
      <c r="A228" s="7">
        <v>207</v>
      </c>
      <c r="B228" s="56">
        <f t="shared" si="123"/>
        <v>174549.18252896462</v>
      </c>
      <c r="C228" s="57">
        <f t="shared" si="124"/>
        <v>1055.8347300511507</v>
      </c>
      <c r="D228" s="57">
        <f t="shared" si="125"/>
        <v>160.00341731821757</v>
      </c>
      <c r="E228" s="58">
        <f t="shared" si="111"/>
        <v>1215.8381473693682</v>
      </c>
      <c r="F228" s="56">
        <f t="shared" si="126"/>
        <v>214029.39226264096</v>
      </c>
      <c r="G228" s="57">
        <f t="shared" si="127"/>
        <v>1065.7363602258092</v>
      </c>
      <c r="H228" s="57">
        <f t="shared" si="128"/>
        <v>713.43130754213655</v>
      </c>
      <c r="I228" s="58">
        <f t="shared" si="112"/>
        <v>1779.1676677679459</v>
      </c>
      <c r="J228" s="56">
        <f t="shared" si="129"/>
        <v>0</v>
      </c>
      <c r="K228" s="57">
        <f t="shared" si="130"/>
        <v>0</v>
      </c>
      <c r="L228" s="57">
        <f t="shared" si="131"/>
        <v>0</v>
      </c>
      <c r="M228" s="58">
        <f t="shared" si="113"/>
        <v>0</v>
      </c>
      <c r="N228" s="56">
        <f t="shared" si="132"/>
        <v>0</v>
      </c>
      <c r="O228" s="57">
        <f t="shared" si="133"/>
        <v>0</v>
      </c>
      <c r="P228" s="57">
        <f t="shared" si="134"/>
        <v>0</v>
      </c>
      <c r="Q228" s="58">
        <f t="shared" si="114"/>
        <v>0</v>
      </c>
      <c r="R228" s="84">
        <f t="shared" si="135"/>
        <v>98451.733308172581</v>
      </c>
      <c r="S228" s="85">
        <f t="shared" si="136"/>
        <v>2758.6536699682356</v>
      </c>
      <c r="T228" s="86">
        <f t="shared" si="115"/>
        <v>287.15088881550338</v>
      </c>
      <c r="U228" s="87">
        <f t="shared" si="137"/>
        <v>3045.8045587837391</v>
      </c>
      <c r="V228" s="84">
        <f t="shared" si="138"/>
        <v>0</v>
      </c>
      <c r="W228" s="85">
        <f t="shared" si="139"/>
        <v>0</v>
      </c>
      <c r="X228" s="86">
        <f t="shared" si="116"/>
        <v>0</v>
      </c>
      <c r="Y228" s="87">
        <f t="shared" si="140"/>
        <v>0</v>
      </c>
      <c r="Z228" s="101">
        <f t="shared" si="141"/>
        <v>0</v>
      </c>
      <c r="AA228" s="85">
        <f t="shared" si="142"/>
        <v>0</v>
      </c>
      <c r="AB228" s="86">
        <f t="shared" si="117"/>
        <v>0</v>
      </c>
      <c r="AC228" s="87">
        <f t="shared" si="143"/>
        <v>0</v>
      </c>
      <c r="AD228" s="132">
        <f t="shared" si="146"/>
        <v>0</v>
      </c>
      <c r="AE228" s="132">
        <f t="shared" si="118"/>
        <v>0</v>
      </c>
      <c r="AF228" s="132">
        <f t="shared" si="144"/>
        <v>0</v>
      </c>
      <c r="AG228" s="133">
        <f t="shared" si="119"/>
        <v>0</v>
      </c>
      <c r="AH228" s="124">
        <f t="shared" si="145"/>
        <v>0</v>
      </c>
      <c r="AI228" s="125">
        <f t="shared" si="120"/>
        <v>0</v>
      </c>
      <c r="AJ228" s="125">
        <v>0</v>
      </c>
      <c r="AK228" s="126">
        <f t="shared" si="121"/>
        <v>0</v>
      </c>
      <c r="AL228" s="22">
        <f t="shared" si="122"/>
        <v>487030.30809977814</v>
      </c>
      <c r="AM228" s="22">
        <f t="shared" si="122"/>
        <v>4880.2247602451953</v>
      </c>
      <c r="AN228" s="22">
        <f t="shared" si="122"/>
        <v>1160.5856136758575</v>
      </c>
      <c r="AO228" s="23">
        <f t="shared" si="122"/>
        <v>6040.8103739210528</v>
      </c>
    </row>
    <row r="229" spans="1:41" x14ac:dyDescent="0.25">
      <c r="A229" s="7">
        <v>208</v>
      </c>
      <c r="B229" s="56">
        <f t="shared" si="123"/>
        <v>173493.34779891348</v>
      </c>
      <c r="C229" s="57">
        <f t="shared" si="124"/>
        <v>1056.8025785536975</v>
      </c>
      <c r="D229" s="57">
        <f t="shared" si="125"/>
        <v>159.0355688156707</v>
      </c>
      <c r="E229" s="58">
        <f t="shared" si="111"/>
        <v>1215.8381473693682</v>
      </c>
      <c r="F229" s="56">
        <f t="shared" si="126"/>
        <v>212963.65590241516</v>
      </c>
      <c r="G229" s="57">
        <f t="shared" si="127"/>
        <v>1069.2888147598953</v>
      </c>
      <c r="H229" s="57">
        <f t="shared" si="128"/>
        <v>709.87885300805056</v>
      </c>
      <c r="I229" s="58">
        <f t="shared" si="112"/>
        <v>1779.1676677679459</v>
      </c>
      <c r="J229" s="56">
        <f t="shared" si="129"/>
        <v>0</v>
      </c>
      <c r="K229" s="57">
        <f t="shared" si="130"/>
        <v>0</v>
      </c>
      <c r="L229" s="57">
        <f t="shared" si="131"/>
        <v>0</v>
      </c>
      <c r="M229" s="58">
        <f t="shared" si="113"/>
        <v>0</v>
      </c>
      <c r="N229" s="56">
        <f t="shared" si="132"/>
        <v>0</v>
      </c>
      <c r="O229" s="57">
        <f t="shared" si="133"/>
        <v>0</v>
      </c>
      <c r="P229" s="57">
        <f t="shared" si="134"/>
        <v>0</v>
      </c>
      <c r="Q229" s="58">
        <f t="shared" si="114"/>
        <v>0</v>
      </c>
      <c r="R229" s="84">
        <f t="shared" si="135"/>
        <v>95852.568104268023</v>
      </c>
      <c r="S229" s="85">
        <f t="shared" si="136"/>
        <v>2771.3109094109304</v>
      </c>
      <c r="T229" s="86">
        <f t="shared" si="115"/>
        <v>279.56999030411509</v>
      </c>
      <c r="U229" s="87">
        <f t="shared" si="137"/>
        <v>3050.8808997150454</v>
      </c>
      <c r="V229" s="84">
        <f t="shared" si="138"/>
        <v>0</v>
      </c>
      <c r="W229" s="85">
        <f t="shared" si="139"/>
        <v>0</v>
      </c>
      <c r="X229" s="86">
        <f t="shared" si="116"/>
        <v>0</v>
      </c>
      <c r="Y229" s="87">
        <f t="shared" si="140"/>
        <v>0</v>
      </c>
      <c r="Z229" s="101">
        <f t="shared" si="141"/>
        <v>0</v>
      </c>
      <c r="AA229" s="85">
        <f t="shared" si="142"/>
        <v>0</v>
      </c>
      <c r="AB229" s="86">
        <f t="shared" si="117"/>
        <v>0</v>
      </c>
      <c r="AC229" s="87">
        <f t="shared" si="143"/>
        <v>0</v>
      </c>
      <c r="AD229" s="132">
        <f t="shared" si="146"/>
        <v>0</v>
      </c>
      <c r="AE229" s="132">
        <f t="shared" si="118"/>
        <v>0</v>
      </c>
      <c r="AF229" s="132">
        <f t="shared" si="144"/>
        <v>0</v>
      </c>
      <c r="AG229" s="133">
        <f t="shared" si="119"/>
        <v>0</v>
      </c>
      <c r="AH229" s="124">
        <f t="shared" si="145"/>
        <v>0</v>
      </c>
      <c r="AI229" s="125">
        <f t="shared" si="120"/>
        <v>0</v>
      </c>
      <c r="AJ229" s="125">
        <v>0</v>
      </c>
      <c r="AK229" s="126">
        <f t="shared" si="121"/>
        <v>0</v>
      </c>
      <c r="AL229" s="22">
        <f t="shared" si="122"/>
        <v>482309.5718055967</v>
      </c>
      <c r="AM229" s="22">
        <f t="shared" si="122"/>
        <v>4897.402302724523</v>
      </c>
      <c r="AN229" s="22">
        <f t="shared" si="122"/>
        <v>1148.4844121278363</v>
      </c>
      <c r="AO229" s="23">
        <f t="shared" si="122"/>
        <v>6045.8867148523595</v>
      </c>
    </row>
    <row r="230" spans="1:41" x14ac:dyDescent="0.25">
      <c r="A230" s="7">
        <v>209</v>
      </c>
      <c r="B230" s="56">
        <f t="shared" si="123"/>
        <v>172436.54522035978</v>
      </c>
      <c r="C230" s="57">
        <f t="shared" si="124"/>
        <v>1057.771314250705</v>
      </c>
      <c r="D230" s="57">
        <f t="shared" si="125"/>
        <v>158.06683311866314</v>
      </c>
      <c r="E230" s="58">
        <f t="shared" si="111"/>
        <v>1215.8381473693682</v>
      </c>
      <c r="F230" s="56">
        <f t="shared" si="126"/>
        <v>211894.36708765526</v>
      </c>
      <c r="G230" s="57">
        <f t="shared" si="127"/>
        <v>1072.8531108090949</v>
      </c>
      <c r="H230" s="57">
        <f t="shared" si="128"/>
        <v>706.31455695885097</v>
      </c>
      <c r="I230" s="58">
        <f t="shared" si="112"/>
        <v>1779.1676677679459</v>
      </c>
      <c r="J230" s="56">
        <f t="shared" si="129"/>
        <v>0</v>
      </c>
      <c r="K230" s="57">
        <f t="shared" si="130"/>
        <v>0</v>
      </c>
      <c r="L230" s="57">
        <f t="shared" si="131"/>
        <v>0</v>
      </c>
      <c r="M230" s="58">
        <f t="shared" si="113"/>
        <v>0</v>
      </c>
      <c r="N230" s="56">
        <f t="shared" si="132"/>
        <v>0</v>
      </c>
      <c r="O230" s="57">
        <f t="shared" si="133"/>
        <v>0</v>
      </c>
      <c r="P230" s="57">
        <f t="shared" si="134"/>
        <v>0</v>
      </c>
      <c r="Q230" s="58">
        <f t="shared" si="114"/>
        <v>0</v>
      </c>
      <c r="R230" s="84">
        <f t="shared" si="135"/>
        <v>93236.392623515203</v>
      </c>
      <c r="S230" s="85">
        <f t="shared" si="136"/>
        <v>2784.0262227293183</v>
      </c>
      <c r="T230" s="86">
        <f t="shared" si="115"/>
        <v>271.93947848525266</v>
      </c>
      <c r="U230" s="87">
        <f t="shared" si="137"/>
        <v>3055.9657012145708</v>
      </c>
      <c r="V230" s="84">
        <f t="shared" si="138"/>
        <v>0</v>
      </c>
      <c r="W230" s="85">
        <f t="shared" si="139"/>
        <v>0</v>
      </c>
      <c r="X230" s="86">
        <f t="shared" si="116"/>
        <v>0</v>
      </c>
      <c r="Y230" s="87">
        <f t="shared" si="140"/>
        <v>0</v>
      </c>
      <c r="Z230" s="101">
        <f t="shared" si="141"/>
        <v>0</v>
      </c>
      <c r="AA230" s="85">
        <f t="shared" si="142"/>
        <v>0</v>
      </c>
      <c r="AB230" s="86">
        <f t="shared" si="117"/>
        <v>0</v>
      </c>
      <c r="AC230" s="87">
        <f t="shared" si="143"/>
        <v>0</v>
      </c>
      <c r="AD230" s="132">
        <f t="shared" si="146"/>
        <v>0</v>
      </c>
      <c r="AE230" s="132">
        <f t="shared" si="118"/>
        <v>0</v>
      </c>
      <c r="AF230" s="132">
        <f t="shared" si="144"/>
        <v>0</v>
      </c>
      <c r="AG230" s="133">
        <f t="shared" si="119"/>
        <v>0</v>
      </c>
      <c r="AH230" s="124">
        <f t="shared" si="145"/>
        <v>0</v>
      </c>
      <c r="AI230" s="125">
        <f t="shared" si="120"/>
        <v>0</v>
      </c>
      <c r="AJ230" s="125">
        <v>0</v>
      </c>
      <c r="AK230" s="126">
        <f t="shared" si="121"/>
        <v>0</v>
      </c>
      <c r="AL230" s="22">
        <f t="shared" si="122"/>
        <v>477567.30493153026</v>
      </c>
      <c r="AM230" s="22">
        <f t="shared" si="122"/>
        <v>4914.650647789118</v>
      </c>
      <c r="AN230" s="22">
        <f t="shared" si="122"/>
        <v>1136.3208685627667</v>
      </c>
      <c r="AO230" s="23">
        <f t="shared" si="122"/>
        <v>6050.9715163518849</v>
      </c>
    </row>
    <row r="231" spans="1:41" x14ac:dyDescent="0.25">
      <c r="A231" s="7">
        <v>210</v>
      </c>
      <c r="B231" s="56">
        <f t="shared" si="123"/>
        <v>171378.77390610907</v>
      </c>
      <c r="C231" s="57">
        <f t="shared" si="124"/>
        <v>1058.7409379554349</v>
      </c>
      <c r="D231" s="57">
        <f t="shared" si="125"/>
        <v>157.09720941393331</v>
      </c>
      <c r="E231" s="58">
        <f t="shared" si="111"/>
        <v>1215.8381473693682</v>
      </c>
      <c r="F231" s="56">
        <f t="shared" si="126"/>
        <v>210821.51397684618</v>
      </c>
      <c r="G231" s="57">
        <f t="shared" si="127"/>
        <v>1076.4292878451251</v>
      </c>
      <c r="H231" s="57">
        <f t="shared" si="128"/>
        <v>702.73837992282063</v>
      </c>
      <c r="I231" s="58">
        <f t="shared" si="112"/>
        <v>1779.1676677679459</v>
      </c>
      <c r="J231" s="56">
        <f t="shared" si="129"/>
        <v>0</v>
      </c>
      <c r="K231" s="57">
        <f t="shared" si="130"/>
        <v>0</v>
      </c>
      <c r="L231" s="57">
        <f t="shared" si="131"/>
        <v>0</v>
      </c>
      <c r="M231" s="58">
        <f t="shared" si="113"/>
        <v>0</v>
      </c>
      <c r="N231" s="56">
        <f t="shared" si="132"/>
        <v>0</v>
      </c>
      <c r="O231" s="57">
        <f t="shared" si="133"/>
        <v>0</v>
      </c>
      <c r="P231" s="57">
        <f t="shared" si="134"/>
        <v>0</v>
      </c>
      <c r="Q231" s="58">
        <f t="shared" si="114"/>
        <v>0</v>
      </c>
      <c r="R231" s="84">
        <f t="shared" si="135"/>
        <v>90603.120344787196</v>
      </c>
      <c r="S231" s="85">
        <f t="shared" si="136"/>
        <v>2796.7998763776322</v>
      </c>
      <c r="T231" s="86">
        <f t="shared" si="115"/>
        <v>264.25910100562936</v>
      </c>
      <c r="U231" s="87">
        <f t="shared" si="137"/>
        <v>3061.0589773832617</v>
      </c>
      <c r="V231" s="84">
        <f t="shared" si="138"/>
        <v>0</v>
      </c>
      <c r="W231" s="85">
        <f t="shared" si="139"/>
        <v>0</v>
      </c>
      <c r="X231" s="86">
        <f t="shared" si="116"/>
        <v>0</v>
      </c>
      <c r="Y231" s="87">
        <f t="shared" si="140"/>
        <v>0</v>
      </c>
      <c r="Z231" s="101">
        <f t="shared" si="141"/>
        <v>0</v>
      </c>
      <c r="AA231" s="85">
        <f t="shared" si="142"/>
        <v>0</v>
      </c>
      <c r="AB231" s="86">
        <f t="shared" si="117"/>
        <v>0</v>
      </c>
      <c r="AC231" s="87">
        <f t="shared" si="143"/>
        <v>0</v>
      </c>
      <c r="AD231" s="132">
        <f t="shared" si="146"/>
        <v>0</v>
      </c>
      <c r="AE231" s="132">
        <f t="shared" si="118"/>
        <v>0</v>
      </c>
      <c r="AF231" s="132">
        <f t="shared" si="144"/>
        <v>0</v>
      </c>
      <c r="AG231" s="133">
        <f t="shared" si="119"/>
        <v>0</v>
      </c>
      <c r="AH231" s="124">
        <f t="shared" si="145"/>
        <v>0</v>
      </c>
      <c r="AI231" s="125">
        <f t="shared" si="120"/>
        <v>0</v>
      </c>
      <c r="AJ231" s="125">
        <v>0</v>
      </c>
      <c r="AK231" s="126">
        <f t="shared" si="121"/>
        <v>0</v>
      </c>
      <c r="AL231" s="22">
        <f t="shared" si="122"/>
        <v>472803.40822774247</v>
      </c>
      <c r="AM231" s="22">
        <f t="shared" si="122"/>
        <v>4931.9701021781921</v>
      </c>
      <c r="AN231" s="22">
        <f t="shared" si="122"/>
        <v>1124.0946903423833</v>
      </c>
      <c r="AO231" s="23">
        <f t="shared" si="122"/>
        <v>6056.0647925205758</v>
      </c>
    </row>
    <row r="232" spans="1:41" x14ac:dyDescent="0.25">
      <c r="A232" s="7">
        <v>211</v>
      </c>
      <c r="B232" s="56">
        <f t="shared" si="123"/>
        <v>170320.03296815362</v>
      </c>
      <c r="C232" s="57">
        <f t="shared" si="124"/>
        <v>1059.7114504818942</v>
      </c>
      <c r="D232" s="57">
        <f t="shared" si="125"/>
        <v>156.12669688747414</v>
      </c>
      <c r="E232" s="58">
        <f t="shared" si="111"/>
        <v>1215.8381473693682</v>
      </c>
      <c r="F232" s="56">
        <f t="shared" si="126"/>
        <v>209745.08468900106</v>
      </c>
      <c r="G232" s="57">
        <f t="shared" si="127"/>
        <v>1080.0173854712757</v>
      </c>
      <c r="H232" s="57">
        <f t="shared" si="128"/>
        <v>699.15028229667018</v>
      </c>
      <c r="I232" s="58">
        <f t="shared" si="112"/>
        <v>1779.1676677679459</v>
      </c>
      <c r="J232" s="56">
        <f t="shared" si="129"/>
        <v>0</v>
      </c>
      <c r="K232" s="57">
        <f t="shared" si="130"/>
        <v>0</v>
      </c>
      <c r="L232" s="57">
        <f t="shared" si="131"/>
        <v>0</v>
      </c>
      <c r="M232" s="58">
        <f t="shared" si="113"/>
        <v>0</v>
      </c>
      <c r="N232" s="56">
        <f t="shared" si="132"/>
        <v>0</v>
      </c>
      <c r="O232" s="57">
        <f t="shared" si="133"/>
        <v>0</v>
      </c>
      <c r="P232" s="57">
        <f t="shared" si="134"/>
        <v>0</v>
      </c>
      <c r="Q232" s="58">
        <f t="shared" si="114"/>
        <v>0</v>
      </c>
      <c r="R232" s="84">
        <f t="shared" si="135"/>
        <v>87952.664335856927</v>
      </c>
      <c r="S232" s="85">
        <f t="shared" si="136"/>
        <v>2809.6321380326508</v>
      </c>
      <c r="T232" s="86">
        <f t="shared" si="115"/>
        <v>256.52860431291606</v>
      </c>
      <c r="U232" s="87">
        <f t="shared" si="137"/>
        <v>3066.1607423455671</v>
      </c>
      <c r="V232" s="84">
        <f t="shared" si="138"/>
        <v>0</v>
      </c>
      <c r="W232" s="85">
        <f t="shared" si="139"/>
        <v>0</v>
      </c>
      <c r="X232" s="86">
        <f t="shared" si="116"/>
        <v>0</v>
      </c>
      <c r="Y232" s="87">
        <f t="shared" si="140"/>
        <v>0</v>
      </c>
      <c r="Z232" s="101">
        <f t="shared" si="141"/>
        <v>0</v>
      </c>
      <c r="AA232" s="85">
        <f t="shared" si="142"/>
        <v>0</v>
      </c>
      <c r="AB232" s="86">
        <f t="shared" si="117"/>
        <v>0</v>
      </c>
      <c r="AC232" s="87">
        <f t="shared" si="143"/>
        <v>0</v>
      </c>
      <c r="AD232" s="132">
        <f t="shared" si="146"/>
        <v>0</v>
      </c>
      <c r="AE232" s="132">
        <f t="shared" si="118"/>
        <v>0</v>
      </c>
      <c r="AF232" s="132">
        <f t="shared" si="144"/>
        <v>0</v>
      </c>
      <c r="AG232" s="133">
        <f t="shared" si="119"/>
        <v>0</v>
      </c>
      <c r="AH232" s="124">
        <f t="shared" si="145"/>
        <v>0</v>
      </c>
      <c r="AI232" s="125">
        <f t="shared" si="120"/>
        <v>0</v>
      </c>
      <c r="AJ232" s="125">
        <v>0</v>
      </c>
      <c r="AK232" s="126">
        <f t="shared" si="121"/>
        <v>0</v>
      </c>
      <c r="AL232" s="22">
        <f t="shared" si="122"/>
        <v>468017.78199301159</v>
      </c>
      <c r="AM232" s="22">
        <f t="shared" si="122"/>
        <v>4949.3609739858202</v>
      </c>
      <c r="AN232" s="22">
        <f t="shared" si="122"/>
        <v>1111.8055834970605</v>
      </c>
      <c r="AO232" s="23">
        <f t="shared" si="122"/>
        <v>6061.1665574828812</v>
      </c>
    </row>
    <row r="233" spans="1:41" x14ac:dyDescent="0.25">
      <c r="A233" s="7">
        <v>212</v>
      </c>
      <c r="B233" s="56">
        <f t="shared" si="123"/>
        <v>169260.32151767172</v>
      </c>
      <c r="C233" s="57">
        <f t="shared" si="124"/>
        <v>1060.6828526448357</v>
      </c>
      <c r="D233" s="57">
        <f t="shared" si="125"/>
        <v>155.15529472453241</v>
      </c>
      <c r="E233" s="58">
        <f t="shared" si="111"/>
        <v>1215.8381473693682</v>
      </c>
      <c r="F233" s="56">
        <f t="shared" si="126"/>
        <v>208665.0673035298</v>
      </c>
      <c r="G233" s="57">
        <f t="shared" si="127"/>
        <v>1083.6174434228465</v>
      </c>
      <c r="H233" s="57">
        <f t="shared" si="128"/>
        <v>695.55022434509931</v>
      </c>
      <c r="I233" s="58">
        <f t="shared" si="112"/>
        <v>1779.1676677679459</v>
      </c>
      <c r="J233" s="56">
        <f t="shared" si="129"/>
        <v>0</v>
      </c>
      <c r="K233" s="57">
        <f t="shared" si="130"/>
        <v>0</v>
      </c>
      <c r="L233" s="57">
        <f t="shared" si="131"/>
        <v>0</v>
      </c>
      <c r="M233" s="58">
        <f t="shared" si="113"/>
        <v>0</v>
      </c>
      <c r="N233" s="56">
        <f t="shared" si="132"/>
        <v>0</v>
      </c>
      <c r="O233" s="57">
        <f t="shared" si="133"/>
        <v>0</v>
      </c>
      <c r="P233" s="57">
        <f t="shared" si="134"/>
        <v>0</v>
      </c>
      <c r="Q233" s="58">
        <f t="shared" si="114"/>
        <v>0</v>
      </c>
      <c r="R233" s="84">
        <f t="shared" si="135"/>
        <v>85284.93725148731</v>
      </c>
      <c r="S233" s="85">
        <f t="shared" si="136"/>
        <v>2822.5232765993051</v>
      </c>
      <c r="T233" s="86">
        <f t="shared" si="115"/>
        <v>248.74773365017134</v>
      </c>
      <c r="U233" s="87">
        <f t="shared" si="137"/>
        <v>3071.2710102494766</v>
      </c>
      <c r="V233" s="84">
        <f t="shared" si="138"/>
        <v>0</v>
      </c>
      <c r="W233" s="85">
        <f t="shared" si="139"/>
        <v>0</v>
      </c>
      <c r="X233" s="86">
        <f t="shared" si="116"/>
        <v>0</v>
      </c>
      <c r="Y233" s="87">
        <f t="shared" si="140"/>
        <v>0</v>
      </c>
      <c r="Z233" s="101">
        <f t="shared" si="141"/>
        <v>0</v>
      </c>
      <c r="AA233" s="85">
        <f t="shared" si="142"/>
        <v>0</v>
      </c>
      <c r="AB233" s="86">
        <f t="shared" si="117"/>
        <v>0</v>
      </c>
      <c r="AC233" s="87">
        <f t="shared" si="143"/>
        <v>0</v>
      </c>
      <c r="AD233" s="132">
        <f t="shared" si="146"/>
        <v>0</v>
      </c>
      <c r="AE233" s="132">
        <f t="shared" si="118"/>
        <v>0</v>
      </c>
      <c r="AF233" s="132">
        <f t="shared" si="144"/>
        <v>0</v>
      </c>
      <c r="AG233" s="133">
        <f t="shared" si="119"/>
        <v>0</v>
      </c>
      <c r="AH233" s="124">
        <f t="shared" si="145"/>
        <v>0</v>
      </c>
      <c r="AI233" s="125">
        <f t="shared" si="120"/>
        <v>0</v>
      </c>
      <c r="AJ233" s="125">
        <v>0</v>
      </c>
      <c r="AK233" s="126">
        <f t="shared" si="121"/>
        <v>0</v>
      </c>
      <c r="AL233" s="22">
        <f t="shared" si="122"/>
        <v>463210.3260726888</v>
      </c>
      <c r="AM233" s="22">
        <f t="shared" si="122"/>
        <v>4966.8235726669873</v>
      </c>
      <c r="AN233" s="22">
        <f t="shared" si="122"/>
        <v>1099.453252719803</v>
      </c>
      <c r="AO233" s="23">
        <f t="shared" si="122"/>
        <v>6066.2768253867907</v>
      </c>
    </row>
    <row r="234" spans="1:41" x14ac:dyDescent="0.25">
      <c r="A234" s="7">
        <v>213</v>
      </c>
      <c r="B234" s="56">
        <f t="shared" si="123"/>
        <v>168199.6386650269</v>
      </c>
      <c r="C234" s="57">
        <f t="shared" si="124"/>
        <v>1061.6551452597603</v>
      </c>
      <c r="D234" s="57">
        <f t="shared" si="125"/>
        <v>154.183002109608</v>
      </c>
      <c r="E234" s="58">
        <f t="shared" si="111"/>
        <v>1215.8381473693682</v>
      </c>
      <c r="F234" s="56">
        <f t="shared" si="126"/>
        <v>207581.44986010695</v>
      </c>
      <c r="G234" s="57">
        <f t="shared" si="127"/>
        <v>1087.2295015675893</v>
      </c>
      <c r="H234" s="57">
        <f t="shared" si="128"/>
        <v>691.93816620035659</v>
      </c>
      <c r="I234" s="58">
        <f t="shared" si="112"/>
        <v>1779.1676677679459</v>
      </c>
      <c r="J234" s="56">
        <f t="shared" si="129"/>
        <v>0</v>
      </c>
      <c r="K234" s="57">
        <f t="shared" si="130"/>
        <v>0</v>
      </c>
      <c r="L234" s="57">
        <f t="shared" si="131"/>
        <v>0</v>
      </c>
      <c r="M234" s="58">
        <f t="shared" si="113"/>
        <v>0</v>
      </c>
      <c r="N234" s="56">
        <f t="shared" si="132"/>
        <v>0</v>
      </c>
      <c r="O234" s="57">
        <f t="shared" si="133"/>
        <v>0</v>
      </c>
      <c r="P234" s="57">
        <f t="shared" si="134"/>
        <v>0</v>
      </c>
      <c r="Q234" s="58">
        <f t="shared" si="114"/>
        <v>0</v>
      </c>
      <c r="R234" s="84">
        <f t="shared" si="135"/>
        <v>82599.851331512822</v>
      </c>
      <c r="S234" s="85">
        <f t="shared" si="136"/>
        <v>2835.4735622163134</v>
      </c>
      <c r="T234" s="86">
        <f t="shared" si="115"/>
        <v>240.91623305024575</v>
      </c>
      <c r="U234" s="87">
        <f t="shared" si="137"/>
        <v>3076.3897952665593</v>
      </c>
      <c r="V234" s="84">
        <f t="shared" si="138"/>
        <v>0</v>
      </c>
      <c r="W234" s="85">
        <f t="shared" si="139"/>
        <v>0</v>
      </c>
      <c r="X234" s="86">
        <f t="shared" si="116"/>
        <v>0</v>
      </c>
      <c r="Y234" s="87">
        <f t="shared" si="140"/>
        <v>0</v>
      </c>
      <c r="Z234" s="101">
        <f t="shared" si="141"/>
        <v>0</v>
      </c>
      <c r="AA234" s="85">
        <f t="shared" si="142"/>
        <v>0</v>
      </c>
      <c r="AB234" s="86">
        <f t="shared" si="117"/>
        <v>0</v>
      </c>
      <c r="AC234" s="87">
        <f t="shared" si="143"/>
        <v>0</v>
      </c>
      <c r="AD234" s="132">
        <f t="shared" si="146"/>
        <v>0</v>
      </c>
      <c r="AE234" s="132">
        <f t="shared" si="118"/>
        <v>0</v>
      </c>
      <c r="AF234" s="132">
        <f t="shared" si="144"/>
        <v>0</v>
      </c>
      <c r="AG234" s="133">
        <f t="shared" si="119"/>
        <v>0</v>
      </c>
      <c r="AH234" s="124">
        <f t="shared" si="145"/>
        <v>0</v>
      </c>
      <c r="AI234" s="125">
        <f t="shared" si="120"/>
        <v>0</v>
      </c>
      <c r="AJ234" s="125">
        <v>0</v>
      </c>
      <c r="AK234" s="126">
        <f t="shared" si="121"/>
        <v>0</v>
      </c>
      <c r="AL234" s="22">
        <f t="shared" si="122"/>
        <v>458380.9398566467</v>
      </c>
      <c r="AM234" s="22">
        <f t="shared" si="122"/>
        <v>4984.358209043663</v>
      </c>
      <c r="AN234" s="22">
        <f t="shared" si="122"/>
        <v>1087.0374013602104</v>
      </c>
      <c r="AO234" s="23">
        <f t="shared" si="122"/>
        <v>6071.3956104038734</v>
      </c>
    </row>
    <row r="235" spans="1:41" x14ac:dyDescent="0.25">
      <c r="A235" s="7">
        <v>214</v>
      </c>
      <c r="B235" s="56">
        <f t="shared" si="123"/>
        <v>167137.98351976715</v>
      </c>
      <c r="C235" s="57">
        <f t="shared" si="124"/>
        <v>1062.6283291429149</v>
      </c>
      <c r="D235" s="57">
        <f t="shared" si="125"/>
        <v>153.20981822645322</v>
      </c>
      <c r="E235" s="58">
        <f t="shared" si="111"/>
        <v>1215.8381473693682</v>
      </c>
      <c r="F235" s="56">
        <f t="shared" si="126"/>
        <v>206494.22035853937</v>
      </c>
      <c r="G235" s="57">
        <f t="shared" si="127"/>
        <v>1090.8535999061478</v>
      </c>
      <c r="H235" s="57">
        <f t="shared" si="128"/>
        <v>688.31406786179798</v>
      </c>
      <c r="I235" s="58">
        <f t="shared" si="112"/>
        <v>1779.1676677679459</v>
      </c>
      <c r="J235" s="56">
        <f t="shared" si="129"/>
        <v>0</v>
      </c>
      <c r="K235" s="57">
        <f t="shared" si="130"/>
        <v>0</v>
      </c>
      <c r="L235" s="57">
        <f t="shared" si="131"/>
        <v>0</v>
      </c>
      <c r="M235" s="58">
        <f t="shared" si="113"/>
        <v>0</v>
      </c>
      <c r="N235" s="56">
        <f t="shared" si="132"/>
        <v>0</v>
      </c>
      <c r="O235" s="57">
        <f t="shared" si="133"/>
        <v>0</v>
      </c>
      <c r="P235" s="57">
        <f t="shared" si="134"/>
        <v>0</v>
      </c>
      <c r="Q235" s="58">
        <f t="shared" si="114"/>
        <v>0</v>
      </c>
      <c r="R235" s="84">
        <f t="shared" si="135"/>
        <v>79897.318398912001</v>
      </c>
      <c r="S235" s="85">
        <f t="shared" si="136"/>
        <v>2848.4832662618437</v>
      </c>
      <c r="T235" s="86">
        <f t="shared" si="115"/>
        <v>233.03384533016001</v>
      </c>
      <c r="U235" s="87">
        <f t="shared" si="137"/>
        <v>3081.5171115920039</v>
      </c>
      <c r="V235" s="84">
        <f t="shared" si="138"/>
        <v>0</v>
      </c>
      <c r="W235" s="85">
        <f t="shared" si="139"/>
        <v>0</v>
      </c>
      <c r="X235" s="86">
        <f t="shared" si="116"/>
        <v>0</v>
      </c>
      <c r="Y235" s="87">
        <f t="shared" si="140"/>
        <v>0</v>
      </c>
      <c r="Z235" s="101">
        <f t="shared" si="141"/>
        <v>0</v>
      </c>
      <c r="AA235" s="85">
        <f t="shared" si="142"/>
        <v>0</v>
      </c>
      <c r="AB235" s="86">
        <f t="shared" si="117"/>
        <v>0</v>
      </c>
      <c r="AC235" s="87">
        <f t="shared" si="143"/>
        <v>0</v>
      </c>
      <c r="AD235" s="132">
        <f t="shared" si="146"/>
        <v>0</v>
      </c>
      <c r="AE235" s="132">
        <f t="shared" si="118"/>
        <v>0</v>
      </c>
      <c r="AF235" s="132">
        <f t="shared" si="144"/>
        <v>0</v>
      </c>
      <c r="AG235" s="133">
        <f t="shared" si="119"/>
        <v>0</v>
      </c>
      <c r="AH235" s="124">
        <f t="shared" si="145"/>
        <v>0</v>
      </c>
      <c r="AI235" s="125">
        <f t="shared" si="120"/>
        <v>0</v>
      </c>
      <c r="AJ235" s="125">
        <v>0</v>
      </c>
      <c r="AK235" s="126">
        <f t="shared" si="121"/>
        <v>0</v>
      </c>
      <c r="AL235" s="22">
        <f t="shared" si="122"/>
        <v>453529.52227721852</v>
      </c>
      <c r="AM235" s="22">
        <f t="shared" si="122"/>
        <v>5001.965195310906</v>
      </c>
      <c r="AN235" s="22">
        <f t="shared" si="122"/>
        <v>1074.5577314184111</v>
      </c>
      <c r="AO235" s="23">
        <f t="shared" si="122"/>
        <v>6076.522926729318</v>
      </c>
    </row>
    <row r="236" spans="1:41" x14ac:dyDescent="0.25">
      <c r="A236" s="7">
        <v>215</v>
      </c>
      <c r="B236" s="56">
        <f t="shared" si="123"/>
        <v>166075.35519062422</v>
      </c>
      <c r="C236" s="57">
        <f t="shared" si="124"/>
        <v>1063.6024051112961</v>
      </c>
      <c r="D236" s="57">
        <f t="shared" si="125"/>
        <v>152.23574225807221</v>
      </c>
      <c r="E236" s="58">
        <f t="shared" si="111"/>
        <v>1215.8381473693682</v>
      </c>
      <c r="F236" s="56">
        <f t="shared" si="126"/>
        <v>205403.36675863323</v>
      </c>
      <c r="G236" s="57">
        <f t="shared" si="127"/>
        <v>1094.4897785725018</v>
      </c>
      <c r="H236" s="57">
        <f t="shared" si="128"/>
        <v>684.6778891954441</v>
      </c>
      <c r="I236" s="58">
        <f t="shared" si="112"/>
        <v>1779.1676677679459</v>
      </c>
      <c r="J236" s="56">
        <f t="shared" si="129"/>
        <v>0</v>
      </c>
      <c r="K236" s="57">
        <f t="shared" si="130"/>
        <v>0</v>
      </c>
      <c r="L236" s="57">
        <f t="shared" si="131"/>
        <v>0</v>
      </c>
      <c r="M236" s="58">
        <f t="shared" si="113"/>
        <v>0</v>
      </c>
      <c r="N236" s="56">
        <f t="shared" si="132"/>
        <v>0</v>
      </c>
      <c r="O236" s="57">
        <f t="shared" si="133"/>
        <v>0</v>
      </c>
      <c r="P236" s="57">
        <f t="shared" si="134"/>
        <v>0</v>
      </c>
      <c r="Q236" s="58">
        <f t="shared" si="114"/>
        <v>0</v>
      </c>
      <c r="R236" s="84">
        <f t="shared" si="135"/>
        <v>77177.24985787124</v>
      </c>
      <c r="S236" s="85">
        <f t="shared" si="136"/>
        <v>2861.5526613591992</v>
      </c>
      <c r="T236" s="86">
        <f t="shared" si="115"/>
        <v>225.1003120854578</v>
      </c>
      <c r="U236" s="87">
        <f t="shared" si="137"/>
        <v>3086.6529734446572</v>
      </c>
      <c r="V236" s="84">
        <f t="shared" si="138"/>
        <v>0</v>
      </c>
      <c r="W236" s="85">
        <f t="shared" si="139"/>
        <v>0</v>
      </c>
      <c r="X236" s="86">
        <f t="shared" si="116"/>
        <v>0</v>
      </c>
      <c r="Y236" s="87">
        <f t="shared" si="140"/>
        <v>0</v>
      </c>
      <c r="Z236" s="101">
        <f t="shared" si="141"/>
        <v>0</v>
      </c>
      <c r="AA236" s="85">
        <f t="shared" si="142"/>
        <v>0</v>
      </c>
      <c r="AB236" s="86">
        <f t="shared" si="117"/>
        <v>0</v>
      </c>
      <c r="AC236" s="87">
        <f t="shared" si="143"/>
        <v>0</v>
      </c>
      <c r="AD236" s="132">
        <f t="shared" si="146"/>
        <v>0</v>
      </c>
      <c r="AE236" s="132">
        <f t="shared" si="118"/>
        <v>0</v>
      </c>
      <c r="AF236" s="132">
        <f t="shared" si="144"/>
        <v>0</v>
      </c>
      <c r="AG236" s="133">
        <f t="shared" si="119"/>
        <v>0</v>
      </c>
      <c r="AH236" s="124">
        <f t="shared" si="145"/>
        <v>0</v>
      </c>
      <c r="AI236" s="125">
        <f t="shared" si="120"/>
        <v>0</v>
      </c>
      <c r="AJ236" s="125">
        <v>0</v>
      </c>
      <c r="AK236" s="126">
        <f t="shared" si="121"/>
        <v>0</v>
      </c>
      <c r="AL236" s="22">
        <f t="shared" si="122"/>
        <v>448655.97180712863</v>
      </c>
      <c r="AM236" s="22">
        <f t="shared" si="122"/>
        <v>5019.6448450429971</v>
      </c>
      <c r="AN236" s="22">
        <f t="shared" si="122"/>
        <v>1062.013943538974</v>
      </c>
      <c r="AO236" s="23">
        <f t="shared" si="122"/>
        <v>6081.6587885819717</v>
      </c>
    </row>
    <row r="237" spans="1:41" x14ac:dyDescent="0.25">
      <c r="A237" s="7">
        <v>216</v>
      </c>
      <c r="B237" s="56">
        <f t="shared" si="123"/>
        <v>165011.75278551292</v>
      </c>
      <c r="C237" s="57">
        <f t="shared" si="124"/>
        <v>1064.5773739826482</v>
      </c>
      <c r="D237" s="57">
        <f t="shared" si="125"/>
        <v>151.26077338672016</v>
      </c>
      <c r="E237" s="58">
        <f t="shared" si="111"/>
        <v>1215.8381473693682</v>
      </c>
      <c r="F237" s="56">
        <f t="shared" si="126"/>
        <v>204308.87698006074</v>
      </c>
      <c r="G237" s="57">
        <f t="shared" si="127"/>
        <v>1098.1380778344101</v>
      </c>
      <c r="H237" s="57">
        <f t="shared" si="128"/>
        <v>681.02958993353582</v>
      </c>
      <c r="I237" s="58">
        <f t="shared" si="112"/>
        <v>1779.1676677679459</v>
      </c>
      <c r="J237" s="56">
        <f t="shared" si="129"/>
        <v>0</v>
      </c>
      <c r="K237" s="57">
        <f t="shared" si="130"/>
        <v>0</v>
      </c>
      <c r="L237" s="57">
        <f t="shared" si="131"/>
        <v>0</v>
      </c>
      <c r="M237" s="58">
        <f t="shared" si="113"/>
        <v>0</v>
      </c>
      <c r="N237" s="56">
        <f t="shared" si="132"/>
        <v>0</v>
      </c>
      <c r="O237" s="57">
        <f t="shared" si="133"/>
        <v>0</v>
      </c>
      <c r="P237" s="57">
        <f t="shared" si="134"/>
        <v>0</v>
      </c>
      <c r="Q237" s="58">
        <f t="shared" si="114"/>
        <v>0</v>
      </c>
      <c r="R237" s="84">
        <f t="shared" si="135"/>
        <v>74439.556691839563</v>
      </c>
      <c r="S237" s="85">
        <f t="shared" si="136"/>
        <v>2874.6820213825326</v>
      </c>
      <c r="T237" s="86">
        <f t="shared" si="115"/>
        <v>217.11537368453207</v>
      </c>
      <c r="U237" s="87">
        <f t="shared" si="137"/>
        <v>3091.7973950670648</v>
      </c>
      <c r="V237" s="84">
        <f t="shared" si="138"/>
        <v>0</v>
      </c>
      <c r="W237" s="85">
        <f t="shared" si="139"/>
        <v>0</v>
      </c>
      <c r="X237" s="86">
        <f t="shared" si="116"/>
        <v>0</v>
      </c>
      <c r="Y237" s="87">
        <f t="shared" si="140"/>
        <v>0</v>
      </c>
      <c r="Z237" s="101">
        <f t="shared" si="141"/>
        <v>0</v>
      </c>
      <c r="AA237" s="85">
        <f t="shared" si="142"/>
        <v>0</v>
      </c>
      <c r="AB237" s="86">
        <f t="shared" si="117"/>
        <v>0</v>
      </c>
      <c r="AC237" s="87">
        <f t="shared" si="143"/>
        <v>0</v>
      </c>
      <c r="AD237" s="132">
        <f t="shared" si="146"/>
        <v>0</v>
      </c>
      <c r="AE237" s="132">
        <f t="shared" si="118"/>
        <v>0</v>
      </c>
      <c r="AF237" s="132">
        <f t="shared" si="144"/>
        <v>0</v>
      </c>
      <c r="AG237" s="133">
        <f t="shared" si="119"/>
        <v>0</v>
      </c>
      <c r="AH237" s="124">
        <f t="shared" si="145"/>
        <v>0</v>
      </c>
      <c r="AI237" s="125">
        <f t="shared" si="120"/>
        <v>0</v>
      </c>
      <c r="AJ237" s="125">
        <v>0</v>
      </c>
      <c r="AK237" s="126">
        <f t="shared" si="121"/>
        <v>0</v>
      </c>
      <c r="AL237" s="22">
        <f t="shared" si="122"/>
        <v>443760.18645741325</v>
      </c>
      <c r="AM237" s="22">
        <f t="shared" si="122"/>
        <v>5037.3974731995913</v>
      </c>
      <c r="AN237" s="22">
        <f t="shared" si="122"/>
        <v>1049.4057370047881</v>
      </c>
      <c r="AO237" s="23">
        <f t="shared" si="122"/>
        <v>6086.803210204379</v>
      </c>
    </row>
    <row r="238" spans="1:41" x14ac:dyDescent="0.25">
      <c r="A238" s="7">
        <v>217</v>
      </c>
      <c r="B238" s="56">
        <f t="shared" si="123"/>
        <v>163947.17541153028</v>
      </c>
      <c r="C238" s="57">
        <f t="shared" si="124"/>
        <v>1065.5532365754655</v>
      </c>
      <c r="D238" s="57">
        <f t="shared" si="125"/>
        <v>150.28491079390275</v>
      </c>
      <c r="E238" s="58">
        <f t="shared" si="111"/>
        <v>1215.8381473693682</v>
      </c>
      <c r="F238" s="56">
        <f t="shared" si="126"/>
        <v>203210.73890222632</v>
      </c>
      <c r="G238" s="57">
        <f t="shared" si="127"/>
        <v>1101.798538093858</v>
      </c>
      <c r="H238" s="57">
        <f t="shared" si="128"/>
        <v>677.36912967408784</v>
      </c>
      <c r="I238" s="58">
        <f t="shared" si="112"/>
        <v>1779.1676677679459</v>
      </c>
      <c r="J238" s="56">
        <f t="shared" si="129"/>
        <v>0</v>
      </c>
      <c r="K238" s="57">
        <f t="shared" si="130"/>
        <v>0</v>
      </c>
      <c r="L238" s="57">
        <f t="shared" si="131"/>
        <v>0</v>
      </c>
      <c r="M238" s="58">
        <f t="shared" si="113"/>
        <v>0</v>
      </c>
      <c r="N238" s="56">
        <f t="shared" si="132"/>
        <v>0</v>
      </c>
      <c r="O238" s="57">
        <f t="shared" si="133"/>
        <v>0</v>
      </c>
      <c r="P238" s="57">
        <f t="shared" si="134"/>
        <v>0</v>
      </c>
      <c r="Q238" s="58">
        <f t="shared" si="114"/>
        <v>0</v>
      </c>
      <c r="R238" s="84">
        <f t="shared" si="135"/>
        <v>71684.149461574474</v>
      </c>
      <c r="S238" s="85">
        <f t="shared" si="136"/>
        <v>2887.8716214625847</v>
      </c>
      <c r="T238" s="86">
        <f t="shared" si="115"/>
        <v>209.07876926292556</v>
      </c>
      <c r="U238" s="87">
        <f t="shared" si="137"/>
        <v>3096.9503907255103</v>
      </c>
      <c r="V238" s="84">
        <f t="shared" si="138"/>
        <v>0</v>
      </c>
      <c r="W238" s="85">
        <f t="shared" si="139"/>
        <v>0</v>
      </c>
      <c r="X238" s="86">
        <f t="shared" si="116"/>
        <v>0</v>
      </c>
      <c r="Y238" s="87">
        <f t="shared" si="140"/>
        <v>0</v>
      </c>
      <c r="Z238" s="101">
        <f t="shared" si="141"/>
        <v>0</v>
      </c>
      <c r="AA238" s="85">
        <f t="shared" si="142"/>
        <v>0</v>
      </c>
      <c r="AB238" s="86">
        <f t="shared" si="117"/>
        <v>0</v>
      </c>
      <c r="AC238" s="87">
        <f t="shared" si="143"/>
        <v>0</v>
      </c>
      <c r="AD238" s="132">
        <f t="shared" si="146"/>
        <v>0</v>
      </c>
      <c r="AE238" s="132">
        <f t="shared" si="118"/>
        <v>0</v>
      </c>
      <c r="AF238" s="132">
        <f t="shared" si="144"/>
        <v>0</v>
      </c>
      <c r="AG238" s="133">
        <f t="shared" si="119"/>
        <v>0</v>
      </c>
      <c r="AH238" s="124">
        <f t="shared" si="145"/>
        <v>0</v>
      </c>
      <c r="AI238" s="125">
        <f t="shared" si="120"/>
        <v>0</v>
      </c>
      <c r="AJ238" s="125">
        <v>0</v>
      </c>
      <c r="AK238" s="126">
        <f t="shared" si="121"/>
        <v>0</v>
      </c>
      <c r="AL238" s="22">
        <f t="shared" si="122"/>
        <v>438842.06377533113</v>
      </c>
      <c r="AM238" s="22">
        <f t="shared" si="122"/>
        <v>5055.223396131908</v>
      </c>
      <c r="AN238" s="22">
        <f t="shared" si="122"/>
        <v>1036.7328097309162</v>
      </c>
      <c r="AO238" s="23">
        <f t="shared" si="122"/>
        <v>6091.9562058628244</v>
      </c>
    </row>
    <row r="239" spans="1:41" x14ac:dyDescent="0.25">
      <c r="A239" s="7">
        <v>218</v>
      </c>
      <c r="B239" s="56">
        <f t="shared" si="123"/>
        <v>162881.6221749548</v>
      </c>
      <c r="C239" s="57">
        <f t="shared" si="124"/>
        <v>1066.5299937089931</v>
      </c>
      <c r="D239" s="57">
        <f t="shared" si="125"/>
        <v>149.30815366037524</v>
      </c>
      <c r="E239" s="58">
        <f t="shared" si="111"/>
        <v>1215.8381473693682</v>
      </c>
      <c r="F239" s="56">
        <f t="shared" si="126"/>
        <v>202108.94036413246</v>
      </c>
      <c r="G239" s="57">
        <f t="shared" si="127"/>
        <v>1105.4711998875043</v>
      </c>
      <c r="H239" s="57">
        <f t="shared" si="128"/>
        <v>673.69646788044156</v>
      </c>
      <c r="I239" s="58">
        <f t="shared" si="112"/>
        <v>1779.1676677679459</v>
      </c>
      <c r="J239" s="56">
        <f t="shared" si="129"/>
        <v>0</v>
      </c>
      <c r="K239" s="57">
        <f t="shared" si="130"/>
        <v>0</v>
      </c>
      <c r="L239" s="57">
        <f t="shared" si="131"/>
        <v>0</v>
      </c>
      <c r="M239" s="58">
        <f t="shared" si="113"/>
        <v>0</v>
      </c>
      <c r="N239" s="56">
        <f t="shared" si="132"/>
        <v>0</v>
      </c>
      <c r="O239" s="57">
        <f t="shared" si="133"/>
        <v>0</v>
      </c>
      <c r="P239" s="57">
        <f t="shared" si="134"/>
        <v>0</v>
      </c>
      <c r="Q239" s="58">
        <f t="shared" si="114"/>
        <v>0</v>
      </c>
      <c r="R239" s="84">
        <f t="shared" si="135"/>
        <v>68910.938303178744</v>
      </c>
      <c r="S239" s="85">
        <f t="shared" si="136"/>
        <v>2901.1217379924483</v>
      </c>
      <c r="T239" s="86">
        <f t="shared" si="115"/>
        <v>200.99023671760469</v>
      </c>
      <c r="U239" s="87">
        <f t="shared" si="137"/>
        <v>3102.1119747100529</v>
      </c>
      <c r="V239" s="84">
        <f t="shared" si="138"/>
        <v>0</v>
      </c>
      <c r="W239" s="85">
        <f t="shared" si="139"/>
        <v>0</v>
      </c>
      <c r="X239" s="86">
        <f t="shared" si="116"/>
        <v>0</v>
      </c>
      <c r="Y239" s="87">
        <f t="shared" si="140"/>
        <v>0</v>
      </c>
      <c r="Z239" s="101">
        <f t="shared" si="141"/>
        <v>0</v>
      </c>
      <c r="AA239" s="85">
        <f t="shared" si="142"/>
        <v>0</v>
      </c>
      <c r="AB239" s="86">
        <f t="shared" si="117"/>
        <v>0</v>
      </c>
      <c r="AC239" s="87">
        <f t="shared" si="143"/>
        <v>0</v>
      </c>
      <c r="AD239" s="132">
        <f t="shared" si="146"/>
        <v>0</v>
      </c>
      <c r="AE239" s="132">
        <f t="shared" si="118"/>
        <v>0</v>
      </c>
      <c r="AF239" s="132">
        <f t="shared" si="144"/>
        <v>0</v>
      </c>
      <c r="AG239" s="133">
        <f t="shared" si="119"/>
        <v>0</v>
      </c>
      <c r="AH239" s="124">
        <f t="shared" si="145"/>
        <v>0</v>
      </c>
      <c r="AI239" s="125">
        <f t="shared" si="120"/>
        <v>0</v>
      </c>
      <c r="AJ239" s="125">
        <v>0</v>
      </c>
      <c r="AK239" s="126">
        <f t="shared" si="121"/>
        <v>0</v>
      </c>
      <c r="AL239" s="22">
        <f t="shared" si="122"/>
        <v>433901.50084226602</v>
      </c>
      <c r="AM239" s="22">
        <f t="shared" si="122"/>
        <v>5073.1229315889459</v>
      </c>
      <c r="AN239" s="22">
        <f t="shared" si="122"/>
        <v>1023.9948582584215</v>
      </c>
      <c r="AO239" s="23">
        <f t="shared" si="122"/>
        <v>6097.117789847367</v>
      </c>
    </row>
    <row r="240" spans="1:41" x14ac:dyDescent="0.25">
      <c r="A240" s="7">
        <v>219</v>
      </c>
      <c r="B240" s="56">
        <f t="shared" si="123"/>
        <v>161815.0921812458</v>
      </c>
      <c r="C240" s="57">
        <f t="shared" si="124"/>
        <v>1067.5076462032262</v>
      </c>
      <c r="D240" s="57">
        <f t="shared" si="125"/>
        <v>148.33050116614197</v>
      </c>
      <c r="E240" s="58">
        <f t="shared" si="111"/>
        <v>1215.8381473693682</v>
      </c>
      <c r="F240" s="56">
        <f t="shared" si="126"/>
        <v>201003.46916424495</v>
      </c>
      <c r="G240" s="57">
        <f t="shared" si="127"/>
        <v>1109.1561038871293</v>
      </c>
      <c r="H240" s="57">
        <f t="shared" si="128"/>
        <v>670.01156388081654</v>
      </c>
      <c r="I240" s="58">
        <f t="shared" si="112"/>
        <v>1779.1676677679459</v>
      </c>
      <c r="J240" s="56">
        <f t="shared" si="129"/>
        <v>0</v>
      </c>
      <c r="K240" s="57">
        <f t="shared" si="130"/>
        <v>0</v>
      </c>
      <c r="L240" s="57">
        <f t="shared" si="131"/>
        <v>0</v>
      </c>
      <c r="M240" s="58">
        <f t="shared" si="113"/>
        <v>0</v>
      </c>
      <c r="N240" s="56">
        <f t="shared" si="132"/>
        <v>0</v>
      </c>
      <c r="O240" s="57">
        <f t="shared" si="133"/>
        <v>0</v>
      </c>
      <c r="P240" s="57">
        <f t="shared" si="134"/>
        <v>0</v>
      </c>
      <c r="Q240" s="58">
        <f t="shared" si="114"/>
        <v>0</v>
      </c>
      <c r="R240" s="84">
        <f t="shared" si="135"/>
        <v>66119.832926128278</v>
      </c>
      <c r="S240" s="85">
        <f t="shared" si="136"/>
        <v>2914.4326486333625</v>
      </c>
      <c r="T240" s="86">
        <f t="shared" si="115"/>
        <v>192.84951270120749</v>
      </c>
      <c r="U240" s="87">
        <f t="shared" si="137"/>
        <v>3107.28216133457</v>
      </c>
      <c r="V240" s="84">
        <f t="shared" si="138"/>
        <v>0</v>
      </c>
      <c r="W240" s="85">
        <f t="shared" si="139"/>
        <v>0</v>
      </c>
      <c r="X240" s="86">
        <f t="shared" si="116"/>
        <v>0</v>
      </c>
      <c r="Y240" s="87">
        <f t="shared" si="140"/>
        <v>0</v>
      </c>
      <c r="Z240" s="101">
        <f t="shared" si="141"/>
        <v>0</v>
      </c>
      <c r="AA240" s="85">
        <f t="shared" si="142"/>
        <v>0</v>
      </c>
      <c r="AB240" s="86">
        <f t="shared" si="117"/>
        <v>0</v>
      </c>
      <c r="AC240" s="87">
        <f t="shared" si="143"/>
        <v>0</v>
      </c>
      <c r="AD240" s="132">
        <f t="shared" si="146"/>
        <v>0</v>
      </c>
      <c r="AE240" s="132">
        <f t="shared" si="118"/>
        <v>0</v>
      </c>
      <c r="AF240" s="132">
        <f t="shared" si="144"/>
        <v>0</v>
      </c>
      <c r="AG240" s="133">
        <f t="shared" si="119"/>
        <v>0</v>
      </c>
      <c r="AH240" s="124">
        <f t="shared" si="145"/>
        <v>0</v>
      </c>
      <c r="AI240" s="125">
        <f t="shared" si="120"/>
        <v>0</v>
      </c>
      <c r="AJ240" s="125">
        <v>0</v>
      </c>
      <c r="AK240" s="126">
        <f t="shared" si="121"/>
        <v>0</v>
      </c>
      <c r="AL240" s="22">
        <f t="shared" si="122"/>
        <v>428938.39427161904</v>
      </c>
      <c r="AM240" s="22">
        <f t="shared" si="122"/>
        <v>5091.0963987237174</v>
      </c>
      <c r="AN240" s="22">
        <f t="shared" si="122"/>
        <v>1011.191577748166</v>
      </c>
      <c r="AO240" s="23">
        <f t="shared" si="122"/>
        <v>6102.2879764718837</v>
      </c>
    </row>
    <row r="241" spans="1:41" x14ac:dyDescent="0.25">
      <c r="A241" s="7">
        <v>220</v>
      </c>
      <c r="B241" s="56">
        <f t="shared" si="123"/>
        <v>160747.58453504258</v>
      </c>
      <c r="C241" s="57">
        <f t="shared" si="124"/>
        <v>1068.4861948789126</v>
      </c>
      <c r="D241" s="57">
        <f t="shared" si="125"/>
        <v>147.35195249045569</v>
      </c>
      <c r="E241" s="58">
        <f t="shared" si="111"/>
        <v>1215.8381473693682</v>
      </c>
      <c r="F241" s="56">
        <f t="shared" si="126"/>
        <v>199894.31306035782</v>
      </c>
      <c r="G241" s="57">
        <f t="shared" si="127"/>
        <v>1112.8532909000864</v>
      </c>
      <c r="H241" s="57">
        <f t="shared" si="128"/>
        <v>666.31437686785944</v>
      </c>
      <c r="I241" s="58">
        <f t="shared" si="112"/>
        <v>1779.1676677679459</v>
      </c>
      <c r="J241" s="56">
        <f t="shared" si="129"/>
        <v>0</v>
      </c>
      <c r="K241" s="57">
        <f t="shared" si="130"/>
        <v>0</v>
      </c>
      <c r="L241" s="57">
        <f t="shared" si="131"/>
        <v>0</v>
      </c>
      <c r="M241" s="58">
        <f t="shared" si="113"/>
        <v>0</v>
      </c>
      <c r="N241" s="56">
        <f t="shared" si="132"/>
        <v>0</v>
      </c>
      <c r="O241" s="57">
        <f t="shared" si="133"/>
        <v>0</v>
      </c>
      <c r="P241" s="57">
        <f t="shared" si="134"/>
        <v>0</v>
      </c>
      <c r="Q241" s="58">
        <f t="shared" si="114"/>
        <v>0</v>
      </c>
      <c r="R241" s="84">
        <f t="shared" si="135"/>
        <v>63310.742611290749</v>
      </c>
      <c r="S241" s="85">
        <f t="shared" si="136"/>
        <v>2927.8046323205299</v>
      </c>
      <c r="T241" s="86">
        <f t="shared" si="115"/>
        <v>184.65633261626471</v>
      </c>
      <c r="U241" s="87">
        <f t="shared" si="137"/>
        <v>3112.4609649367944</v>
      </c>
      <c r="V241" s="84">
        <f t="shared" si="138"/>
        <v>0</v>
      </c>
      <c r="W241" s="85">
        <f t="shared" si="139"/>
        <v>0</v>
      </c>
      <c r="X241" s="86">
        <f t="shared" si="116"/>
        <v>0</v>
      </c>
      <c r="Y241" s="87">
        <f t="shared" si="140"/>
        <v>0</v>
      </c>
      <c r="Z241" s="101">
        <f t="shared" si="141"/>
        <v>0</v>
      </c>
      <c r="AA241" s="85">
        <f t="shared" si="142"/>
        <v>0</v>
      </c>
      <c r="AB241" s="86">
        <f t="shared" si="117"/>
        <v>0</v>
      </c>
      <c r="AC241" s="87">
        <f t="shared" si="143"/>
        <v>0</v>
      </c>
      <c r="AD241" s="132">
        <f t="shared" si="146"/>
        <v>0</v>
      </c>
      <c r="AE241" s="132">
        <f t="shared" si="118"/>
        <v>0</v>
      </c>
      <c r="AF241" s="132">
        <f t="shared" si="144"/>
        <v>0</v>
      </c>
      <c r="AG241" s="133">
        <f t="shared" si="119"/>
        <v>0</v>
      </c>
      <c r="AH241" s="124">
        <f t="shared" si="145"/>
        <v>0</v>
      </c>
      <c r="AI241" s="125">
        <f t="shared" si="120"/>
        <v>0</v>
      </c>
      <c r="AJ241" s="125">
        <v>0</v>
      </c>
      <c r="AK241" s="126">
        <f t="shared" si="121"/>
        <v>0</v>
      </c>
      <c r="AL241" s="22">
        <f t="shared" si="122"/>
        <v>423952.64020669117</v>
      </c>
      <c r="AM241" s="22">
        <f t="shared" si="122"/>
        <v>5109.1441180995289</v>
      </c>
      <c r="AN241" s="22">
        <f t="shared" si="122"/>
        <v>998.32266197457989</v>
      </c>
      <c r="AO241" s="23">
        <f t="shared" si="122"/>
        <v>6107.4667800741081</v>
      </c>
    </row>
    <row r="242" spans="1:41" x14ac:dyDescent="0.25">
      <c r="A242" s="7">
        <v>221</v>
      </c>
      <c r="B242" s="56">
        <f t="shared" si="123"/>
        <v>159679.09834016368</v>
      </c>
      <c r="C242" s="57">
        <f t="shared" si="124"/>
        <v>1069.4656405575515</v>
      </c>
      <c r="D242" s="57">
        <f t="shared" si="125"/>
        <v>146.37250681181669</v>
      </c>
      <c r="E242" s="58">
        <f t="shared" si="111"/>
        <v>1215.8381473693682</v>
      </c>
      <c r="F242" s="56">
        <f t="shared" si="126"/>
        <v>198781.45976945772</v>
      </c>
      <c r="G242" s="57">
        <f t="shared" si="127"/>
        <v>1116.5628018697535</v>
      </c>
      <c r="H242" s="57">
        <f t="shared" si="128"/>
        <v>662.60486589819243</v>
      </c>
      <c r="I242" s="58">
        <f t="shared" si="112"/>
        <v>1779.1676677679459</v>
      </c>
      <c r="J242" s="56">
        <f t="shared" si="129"/>
        <v>0</v>
      </c>
      <c r="K242" s="57">
        <f t="shared" si="130"/>
        <v>0</v>
      </c>
      <c r="L242" s="57">
        <f t="shared" si="131"/>
        <v>0</v>
      </c>
      <c r="M242" s="58">
        <f t="shared" si="113"/>
        <v>0</v>
      </c>
      <c r="N242" s="56">
        <f t="shared" si="132"/>
        <v>0</v>
      </c>
      <c r="O242" s="57">
        <f t="shared" si="133"/>
        <v>0</v>
      </c>
      <c r="P242" s="57">
        <f t="shared" si="134"/>
        <v>0</v>
      </c>
      <c r="Q242" s="58">
        <f t="shared" si="114"/>
        <v>0</v>
      </c>
      <c r="R242" s="84">
        <f t="shared" si="135"/>
        <v>60483.576208935177</v>
      </c>
      <c r="S242" s="85">
        <f t="shared" si="136"/>
        <v>2941.2379692689619</v>
      </c>
      <c r="T242" s="86">
        <f t="shared" si="115"/>
        <v>176.41043060939427</v>
      </c>
      <c r="U242" s="87">
        <f t="shared" si="137"/>
        <v>3117.648399878356</v>
      </c>
      <c r="V242" s="84">
        <f t="shared" si="138"/>
        <v>0</v>
      </c>
      <c r="W242" s="85">
        <f t="shared" si="139"/>
        <v>0</v>
      </c>
      <c r="X242" s="86">
        <f t="shared" si="116"/>
        <v>0</v>
      </c>
      <c r="Y242" s="87">
        <f t="shared" si="140"/>
        <v>0</v>
      </c>
      <c r="Z242" s="101">
        <f t="shared" si="141"/>
        <v>0</v>
      </c>
      <c r="AA242" s="85">
        <f t="shared" si="142"/>
        <v>0</v>
      </c>
      <c r="AB242" s="86">
        <f t="shared" si="117"/>
        <v>0</v>
      </c>
      <c r="AC242" s="87">
        <f t="shared" si="143"/>
        <v>0</v>
      </c>
      <c r="AD242" s="132">
        <f t="shared" si="146"/>
        <v>0</v>
      </c>
      <c r="AE242" s="132">
        <f t="shared" si="118"/>
        <v>0</v>
      </c>
      <c r="AF242" s="132">
        <f t="shared" si="144"/>
        <v>0</v>
      </c>
      <c r="AG242" s="133">
        <f t="shared" si="119"/>
        <v>0</v>
      </c>
      <c r="AH242" s="124">
        <f t="shared" si="145"/>
        <v>0</v>
      </c>
      <c r="AI242" s="125">
        <f t="shared" si="120"/>
        <v>0</v>
      </c>
      <c r="AJ242" s="125">
        <v>0</v>
      </c>
      <c r="AK242" s="126">
        <f t="shared" si="121"/>
        <v>0</v>
      </c>
      <c r="AL242" s="22">
        <f t="shared" si="122"/>
        <v>418944.13431855658</v>
      </c>
      <c r="AM242" s="22">
        <f t="shared" si="122"/>
        <v>5127.2664116962669</v>
      </c>
      <c r="AN242" s="22">
        <f t="shared" si="122"/>
        <v>985.38780331940347</v>
      </c>
      <c r="AO242" s="23">
        <f t="shared" si="122"/>
        <v>6112.6542150156702</v>
      </c>
    </row>
    <row r="243" spans="1:41" x14ac:dyDescent="0.25">
      <c r="A243" s="7">
        <v>222</v>
      </c>
      <c r="B243" s="56">
        <f t="shared" si="123"/>
        <v>158609.63269960613</v>
      </c>
      <c r="C243" s="57">
        <f t="shared" si="124"/>
        <v>1070.4459840613958</v>
      </c>
      <c r="D243" s="57">
        <f t="shared" si="125"/>
        <v>145.39216330797228</v>
      </c>
      <c r="E243" s="58">
        <f t="shared" si="111"/>
        <v>1215.8381473693682</v>
      </c>
      <c r="F243" s="56">
        <f t="shared" si="126"/>
        <v>197664.89696758796</v>
      </c>
      <c r="G243" s="57">
        <f t="shared" si="127"/>
        <v>1120.2846778759858</v>
      </c>
      <c r="H243" s="57">
        <f t="shared" si="128"/>
        <v>658.88298989195994</v>
      </c>
      <c r="I243" s="58">
        <f t="shared" si="112"/>
        <v>1779.1676677679459</v>
      </c>
      <c r="J243" s="56">
        <f t="shared" si="129"/>
        <v>0</v>
      </c>
      <c r="K243" s="57">
        <f t="shared" si="130"/>
        <v>0</v>
      </c>
      <c r="L243" s="57">
        <f t="shared" si="131"/>
        <v>0</v>
      </c>
      <c r="M243" s="58">
        <f t="shared" si="113"/>
        <v>0</v>
      </c>
      <c r="N243" s="56">
        <f t="shared" si="132"/>
        <v>0</v>
      </c>
      <c r="O243" s="57">
        <f t="shared" si="133"/>
        <v>0</v>
      </c>
      <c r="P243" s="57">
        <f t="shared" si="134"/>
        <v>0</v>
      </c>
      <c r="Q243" s="58">
        <f t="shared" si="114"/>
        <v>0</v>
      </c>
      <c r="R243" s="84">
        <f t="shared" si="135"/>
        <v>57638.242136732326</v>
      </c>
      <c r="S243" s="85">
        <f t="shared" si="136"/>
        <v>2954.732940979351</v>
      </c>
      <c r="T243" s="86">
        <f t="shared" si="115"/>
        <v>168.11153956546929</v>
      </c>
      <c r="U243" s="87">
        <f t="shared" si="137"/>
        <v>3122.8444805448203</v>
      </c>
      <c r="V243" s="84">
        <f t="shared" si="138"/>
        <v>0</v>
      </c>
      <c r="W243" s="85">
        <f t="shared" si="139"/>
        <v>0</v>
      </c>
      <c r="X243" s="86">
        <f t="shared" si="116"/>
        <v>0</v>
      </c>
      <c r="Y243" s="87">
        <f t="shared" si="140"/>
        <v>0</v>
      </c>
      <c r="Z243" s="101">
        <f t="shared" si="141"/>
        <v>0</v>
      </c>
      <c r="AA243" s="85">
        <f t="shared" si="142"/>
        <v>0</v>
      </c>
      <c r="AB243" s="86">
        <f t="shared" si="117"/>
        <v>0</v>
      </c>
      <c r="AC243" s="87">
        <f t="shared" si="143"/>
        <v>0</v>
      </c>
      <c r="AD243" s="132">
        <f t="shared" si="146"/>
        <v>0</v>
      </c>
      <c r="AE243" s="132">
        <f t="shared" si="118"/>
        <v>0</v>
      </c>
      <c r="AF243" s="132">
        <f t="shared" si="144"/>
        <v>0</v>
      </c>
      <c r="AG243" s="133">
        <f t="shared" si="119"/>
        <v>0</v>
      </c>
      <c r="AH243" s="124">
        <f t="shared" si="145"/>
        <v>0</v>
      </c>
      <c r="AI243" s="125">
        <f t="shared" si="120"/>
        <v>0</v>
      </c>
      <c r="AJ243" s="125">
        <v>0</v>
      </c>
      <c r="AK243" s="126">
        <f t="shared" si="121"/>
        <v>0</v>
      </c>
      <c r="AL243" s="22">
        <f t="shared" si="122"/>
        <v>413912.77180392644</v>
      </c>
      <c r="AM243" s="22">
        <f t="shared" si="122"/>
        <v>5145.4636029167323</v>
      </c>
      <c r="AN243" s="22">
        <f t="shared" si="122"/>
        <v>972.38669276540145</v>
      </c>
      <c r="AO243" s="23">
        <f t="shared" si="122"/>
        <v>6117.8502956821339</v>
      </c>
    </row>
    <row r="244" spans="1:41" x14ac:dyDescent="0.25">
      <c r="A244" s="7">
        <v>223</v>
      </c>
      <c r="B244" s="56">
        <f t="shared" si="123"/>
        <v>157539.18671554473</v>
      </c>
      <c r="C244" s="57">
        <f t="shared" si="124"/>
        <v>1071.4272262134523</v>
      </c>
      <c r="D244" s="57">
        <f t="shared" si="125"/>
        <v>144.41092115591599</v>
      </c>
      <c r="E244" s="58">
        <f t="shared" si="111"/>
        <v>1215.8381473693682</v>
      </c>
      <c r="F244" s="56">
        <f t="shared" si="126"/>
        <v>196544.61228971198</v>
      </c>
      <c r="G244" s="57">
        <f t="shared" si="127"/>
        <v>1124.0189601355726</v>
      </c>
      <c r="H244" s="57">
        <f t="shared" si="128"/>
        <v>655.14870763237332</v>
      </c>
      <c r="I244" s="58">
        <f t="shared" si="112"/>
        <v>1779.1676677679459</v>
      </c>
      <c r="J244" s="56">
        <f t="shared" si="129"/>
        <v>0</v>
      </c>
      <c r="K244" s="57">
        <f t="shared" si="130"/>
        <v>0</v>
      </c>
      <c r="L244" s="57">
        <f t="shared" si="131"/>
        <v>0</v>
      </c>
      <c r="M244" s="58">
        <f t="shared" si="113"/>
        <v>0</v>
      </c>
      <c r="N244" s="56">
        <f t="shared" si="132"/>
        <v>0</v>
      </c>
      <c r="O244" s="57">
        <f t="shared" si="133"/>
        <v>0</v>
      </c>
      <c r="P244" s="57">
        <f t="shared" si="134"/>
        <v>0</v>
      </c>
      <c r="Q244" s="58">
        <f t="shared" si="114"/>
        <v>0</v>
      </c>
      <c r="R244" s="84">
        <f t="shared" si="135"/>
        <v>54774.6483777459</v>
      </c>
      <c r="S244" s="85">
        <f t="shared" si="136"/>
        <v>2968.2898302439694</v>
      </c>
      <c r="T244" s="86">
        <f t="shared" si="115"/>
        <v>159.75939110175889</v>
      </c>
      <c r="U244" s="87">
        <f t="shared" si="137"/>
        <v>3128.0492213457283</v>
      </c>
      <c r="V244" s="84">
        <f t="shared" si="138"/>
        <v>0</v>
      </c>
      <c r="W244" s="85">
        <f t="shared" si="139"/>
        <v>0</v>
      </c>
      <c r="X244" s="86">
        <f t="shared" si="116"/>
        <v>0</v>
      </c>
      <c r="Y244" s="87">
        <f t="shared" si="140"/>
        <v>0</v>
      </c>
      <c r="Z244" s="101">
        <f t="shared" si="141"/>
        <v>0</v>
      </c>
      <c r="AA244" s="85">
        <f t="shared" si="142"/>
        <v>0</v>
      </c>
      <c r="AB244" s="86">
        <f t="shared" si="117"/>
        <v>0</v>
      </c>
      <c r="AC244" s="87">
        <f t="shared" si="143"/>
        <v>0</v>
      </c>
      <c r="AD244" s="132">
        <f t="shared" si="146"/>
        <v>0</v>
      </c>
      <c r="AE244" s="132">
        <f t="shared" si="118"/>
        <v>0</v>
      </c>
      <c r="AF244" s="132">
        <f t="shared" si="144"/>
        <v>0</v>
      </c>
      <c r="AG244" s="133">
        <f t="shared" si="119"/>
        <v>0</v>
      </c>
      <c r="AH244" s="124">
        <f t="shared" si="145"/>
        <v>0</v>
      </c>
      <c r="AI244" s="125">
        <f t="shared" si="120"/>
        <v>0</v>
      </c>
      <c r="AJ244" s="125">
        <v>0</v>
      </c>
      <c r="AK244" s="126">
        <f t="shared" si="121"/>
        <v>0</v>
      </c>
      <c r="AL244" s="22">
        <f t="shared" si="122"/>
        <v>408858.44738300261</v>
      </c>
      <c r="AM244" s="22">
        <f t="shared" si="122"/>
        <v>5163.7360165929949</v>
      </c>
      <c r="AN244" s="22">
        <f t="shared" si="122"/>
        <v>959.31901989004814</v>
      </c>
      <c r="AO244" s="23">
        <f t="shared" si="122"/>
        <v>6123.0550364830424</v>
      </c>
    </row>
    <row r="245" spans="1:41" x14ac:dyDescent="0.25">
      <c r="A245" s="7">
        <v>224</v>
      </c>
      <c r="B245" s="56">
        <f t="shared" si="123"/>
        <v>156467.75948933128</v>
      </c>
      <c r="C245" s="57">
        <f t="shared" si="124"/>
        <v>1072.4093678374813</v>
      </c>
      <c r="D245" s="57">
        <f t="shared" si="125"/>
        <v>143.42877953188699</v>
      </c>
      <c r="E245" s="58">
        <f t="shared" si="111"/>
        <v>1215.8381473693682</v>
      </c>
      <c r="F245" s="56">
        <f t="shared" si="126"/>
        <v>195420.5933295764</v>
      </c>
      <c r="G245" s="57">
        <f t="shared" si="127"/>
        <v>1127.7656900026911</v>
      </c>
      <c r="H245" s="57">
        <f t="shared" si="128"/>
        <v>651.40197776525474</v>
      </c>
      <c r="I245" s="58">
        <f t="shared" si="112"/>
        <v>1779.1676677679459</v>
      </c>
      <c r="J245" s="56">
        <f t="shared" si="129"/>
        <v>0</v>
      </c>
      <c r="K245" s="57">
        <f t="shared" si="130"/>
        <v>0</v>
      </c>
      <c r="L245" s="57">
        <f t="shared" si="131"/>
        <v>0</v>
      </c>
      <c r="M245" s="58">
        <f t="shared" si="113"/>
        <v>0</v>
      </c>
      <c r="N245" s="56">
        <f t="shared" si="132"/>
        <v>0</v>
      </c>
      <c r="O245" s="57">
        <f t="shared" si="133"/>
        <v>0</v>
      </c>
      <c r="P245" s="57">
        <f t="shared" si="134"/>
        <v>0</v>
      </c>
      <c r="Q245" s="58">
        <f t="shared" si="114"/>
        <v>0</v>
      </c>
      <c r="R245" s="84">
        <f t="shared" si="135"/>
        <v>51892.702478414431</v>
      </c>
      <c r="S245" s="85">
        <f t="shared" si="136"/>
        <v>2981.9089211525961</v>
      </c>
      <c r="T245" s="86">
        <f t="shared" si="115"/>
        <v>151.35371556204208</v>
      </c>
      <c r="U245" s="87">
        <f t="shared" si="137"/>
        <v>3133.2626367146381</v>
      </c>
      <c r="V245" s="84">
        <f t="shared" si="138"/>
        <v>0</v>
      </c>
      <c r="W245" s="85">
        <f t="shared" si="139"/>
        <v>0</v>
      </c>
      <c r="X245" s="86">
        <f t="shared" si="116"/>
        <v>0</v>
      </c>
      <c r="Y245" s="87">
        <f t="shared" si="140"/>
        <v>0</v>
      </c>
      <c r="Z245" s="101">
        <f t="shared" si="141"/>
        <v>0</v>
      </c>
      <c r="AA245" s="85">
        <f t="shared" si="142"/>
        <v>0</v>
      </c>
      <c r="AB245" s="86">
        <f t="shared" si="117"/>
        <v>0</v>
      </c>
      <c r="AC245" s="87">
        <f t="shared" si="143"/>
        <v>0</v>
      </c>
      <c r="AD245" s="132">
        <f t="shared" si="146"/>
        <v>0</v>
      </c>
      <c r="AE245" s="132">
        <f t="shared" si="118"/>
        <v>0</v>
      </c>
      <c r="AF245" s="132">
        <f t="shared" si="144"/>
        <v>0</v>
      </c>
      <c r="AG245" s="133">
        <f t="shared" si="119"/>
        <v>0</v>
      </c>
      <c r="AH245" s="124">
        <f t="shared" si="145"/>
        <v>0</v>
      </c>
      <c r="AI245" s="125">
        <f t="shared" si="120"/>
        <v>0</v>
      </c>
      <c r="AJ245" s="125">
        <v>0</v>
      </c>
      <c r="AK245" s="126">
        <f t="shared" si="121"/>
        <v>0</v>
      </c>
      <c r="AL245" s="22">
        <f t="shared" si="122"/>
        <v>403781.05529732211</v>
      </c>
      <c r="AM245" s="22">
        <f t="shared" si="122"/>
        <v>5182.0839789927686</v>
      </c>
      <c r="AN245" s="22">
        <f t="shared" si="122"/>
        <v>946.18447285918387</v>
      </c>
      <c r="AO245" s="23">
        <f t="shared" si="122"/>
        <v>6128.2684518519527</v>
      </c>
    </row>
    <row r="246" spans="1:41" x14ac:dyDescent="0.25">
      <c r="A246" s="7">
        <v>225</v>
      </c>
      <c r="B246" s="56">
        <f t="shared" si="123"/>
        <v>155395.3501214938</v>
      </c>
      <c r="C246" s="57">
        <f t="shared" si="124"/>
        <v>1073.3924097579988</v>
      </c>
      <c r="D246" s="57">
        <f t="shared" si="125"/>
        <v>142.44573761136931</v>
      </c>
      <c r="E246" s="58">
        <f t="shared" si="111"/>
        <v>1215.8381473693682</v>
      </c>
      <c r="F246" s="56">
        <f t="shared" si="126"/>
        <v>194292.82763957372</v>
      </c>
      <c r="G246" s="57">
        <f t="shared" si="127"/>
        <v>1131.5249089693668</v>
      </c>
      <c r="H246" s="57">
        <f t="shared" si="128"/>
        <v>647.64275879857905</v>
      </c>
      <c r="I246" s="58">
        <f t="shared" si="112"/>
        <v>1779.1676677679459</v>
      </c>
      <c r="J246" s="56">
        <f t="shared" si="129"/>
        <v>0</v>
      </c>
      <c r="K246" s="57">
        <f t="shared" si="130"/>
        <v>0</v>
      </c>
      <c r="L246" s="57">
        <f t="shared" si="131"/>
        <v>0</v>
      </c>
      <c r="M246" s="58">
        <f t="shared" si="113"/>
        <v>0</v>
      </c>
      <c r="N246" s="56">
        <f t="shared" si="132"/>
        <v>0</v>
      </c>
      <c r="O246" s="57">
        <f t="shared" si="133"/>
        <v>0</v>
      </c>
      <c r="P246" s="57">
        <f t="shared" si="134"/>
        <v>0</v>
      </c>
      <c r="Q246" s="58">
        <f t="shared" si="114"/>
        <v>0</v>
      </c>
      <c r="R246" s="84">
        <f t="shared" si="135"/>
        <v>48992.311546523939</v>
      </c>
      <c r="S246" s="85">
        <f t="shared" si="136"/>
        <v>2995.5904990984682</v>
      </c>
      <c r="T246" s="86">
        <f t="shared" si="115"/>
        <v>142.89424201069482</v>
      </c>
      <c r="U246" s="87">
        <f t="shared" si="137"/>
        <v>3138.4847411091628</v>
      </c>
      <c r="V246" s="84">
        <f t="shared" si="138"/>
        <v>0</v>
      </c>
      <c r="W246" s="85">
        <f t="shared" si="139"/>
        <v>0</v>
      </c>
      <c r="X246" s="86">
        <f t="shared" si="116"/>
        <v>0</v>
      </c>
      <c r="Y246" s="87">
        <f t="shared" si="140"/>
        <v>0</v>
      </c>
      <c r="Z246" s="101">
        <f t="shared" si="141"/>
        <v>0</v>
      </c>
      <c r="AA246" s="85">
        <f t="shared" si="142"/>
        <v>0</v>
      </c>
      <c r="AB246" s="86">
        <f t="shared" si="117"/>
        <v>0</v>
      </c>
      <c r="AC246" s="87">
        <f t="shared" si="143"/>
        <v>0</v>
      </c>
      <c r="AD246" s="132">
        <f t="shared" si="146"/>
        <v>0</v>
      </c>
      <c r="AE246" s="132">
        <f t="shared" si="118"/>
        <v>0</v>
      </c>
      <c r="AF246" s="132">
        <f t="shared" si="144"/>
        <v>0</v>
      </c>
      <c r="AG246" s="133">
        <f t="shared" si="119"/>
        <v>0</v>
      </c>
      <c r="AH246" s="124">
        <f t="shared" si="145"/>
        <v>0</v>
      </c>
      <c r="AI246" s="125">
        <f t="shared" si="120"/>
        <v>0</v>
      </c>
      <c r="AJ246" s="125">
        <v>0</v>
      </c>
      <c r="AK246" s="126">
        <f t="shared" si="121"/>
        <v>0</v>
      </c>
      <c r="AL246" s="22">
        <f t="shared" si="122"/>
        <v>398680.48930759146</v>
      </c>
      <c r="AM246" s="22">
        <f t="shared" si="122"/>
        <v>5200.5078178258336</v>
      </c>
      <c r="AN246" s="22">
        <f t="shared" si="122"/>
        <v>932.98273842064316</v>
      </c>
      <c r="AO246" s="23">
        <f t="shared" si="122"/>
        <v>6133.4905562464774</v>
      </c>
    </row>
    <row r="247" spans="1:41" x14ac:dyDescent="0.25">
      <c r="A247" s="7">
        <v>226</v>
      </c>
      <c r="B247" s="56">
        <f t="shared" si="123"/>
        <v>154321.9577117358</v>
      </c>
      <c r="C247" s="57">
        <f t="shared" si="124"/>
        <v>1074.3763528002771</v>
      </c>
      <c r="D247" s="57">
        <f t="shared" si="125"/>
        <v>141.46179456909115</v>
      </c>
      <c r="E247" s="58">
        <f t="shared" si="111"/>
        <v>1215.8381473693682</v>
      </c>
      <c r="F247" s="56">
        <f t="shared" si="126"/>
        <v>193161.30273060437</v>
      </c>
      <c r="G247" s="57">
        <f t="shared" si="127"/>
        <v>1135.2966586659313</v>
      </c>
      <c r="H247" s="57">
        <f t="shared" si="128"/>
        <v>643.87100910201457</v>
      </c>
      <c r="I247" s="58">
        <f t="shared" si="112"/>
        <v>1779.1676677679459</v>
      </c>
      <c r="J247" s="56">
        <f t="shared" si="129"/>
        <v>0</v>
      </c>
      <c r="K247" s="57">
        <f t="shared" si="130"/>
        <v>0</v>
      </c>
      <c r="L247" s="57">
        <f t="shared" si="131"/>
        <v>0</v>
      </c>
      <c r="M247" s="58">
        <f t="shared" si="113"/>
        <v>0</v>
      </c>
      <c r="N247" s="56">
        <f t="shared" si="132"/>
        <v>0</v>
      </c>
      <c r="O247" s="57">
        <f t="shared" si="133"/>
        <v>0</v>
      </c>
      <c r="P247" s="57">
        <f t="shared" si="134"/>
        <v>0</v>
      </c>
      <c r="Q247" s="58">
        <f t="shared" si="114"/>
        <v>0</v>
      </c>
      <c r="R247" s="84">
        <f t="shared" si="135"/>
        <v>46073.382249171176</v>
      </c>
      <c r="S247" s="85">
        <f t="shared" si="136"/>
        <v>3009.3348507842625</v>
      </c>
      <c r="T247" s="86">
        <f t="shared" si="115"/>
        <v>134.38069822674927</v>
      </c>
      <c r="U247" s="87">
        <f t="shared" si="137"/>
        <v>3143.7155490110117</v>
      </c>
      <c r="V247" s="84">
        <f t="shared" si="138"/>
        <v>0</v>
      </c>
      <c r="W247" s="85">
        <f t="shared" si="139"/>
        <v>0</v>
      </c>
      <c r="X247" s="86">
        <f t="shared" si="116"/>
        <v>0</v>
      </c>
      <c r="Y247" s="87">
        <f t="shared" si="140"/>
        <v>0</v>
      </c>
      <c r="Z247" s="101">
        <f t="shared" si="141"/>
        <v>0</v>
      </c>
      <c r="AA247" s="85">
        <f t="shared" si="142"/>
        <v>0</v>
      </c>
      <c r="AB247" s="86">
        <f t="shared" si="117"/>
        <v>0</v>
      </c>
      <c r="AC247" s="87">
        <f t="shared" si="143"/>
        <v>0</v>
      </c>
      <c r="AD247" s="132">
        <f t="shared" si="146"/>
        <v>0</v>
      </c>
      <c r="AE247" s="132">
        <f t="shared" si="118"/>
        <v>0</v>
      </c>
      <c r="AF247" s="132">
        <f t="shared" si="144"/>
        <v>0</v>
      </c>
      <c r="AG247" s="133">
        <f t="shared" si="119"/>
        <v>0</v>
      </c>
      <c r="AH247" s="124">
        <f t="shared" si="145"/>
        <v>0</v>
      </c>
      <c r="AI247" s="125">
        <f t="shared" si="120"/>
        <v>0</v>
      </c>
      <c r="AJ247" s="125">
        <v>0</v>
      </c>
      <c r="AK247" s="126">
        <f t="shared" si="121"/>
        <v>0</v>
      </c>
      <c r="AL247" s="22">
        <f t="shared" si="122"/>
        <v>393556.64269151131</v>
      </c>
      <c r="AM247" s="22">
        <f t="shared" si="122"/>
        <v>5219.0078622504716</v>
      </c>
      <c r="AN247" s="22">
        <f t="shared" si="122"/>
        <v>919.71350189785494</v>
      </c>
      <c r="AO247" s="23">
        <f t="shared" si="122"/>
        <v>6138.7213641483258</v>
      </c>
    </row>
    <row r="248" spans="1:41" x14ac:dyDescent="0.25">
      <c r="A248" s="7">
        <v>227</v>
      </c>
      <c r="B248" s="56">
        <f t="shared" si="123"/>
        <v>153247.58135893551</v>
      </c>
      <c r="C248" s="57">
        <f t="shared" si="124"/>
        <v>1075.361197790344</v>
      </c>
      <c r="D248" s="57">
        <f t="shared" si="125"/>
        <v>140.47694957902422</v>
      </c>
      <c r="E248" s="58">
        <f t="shared" si="111"/>
        <v>1215.8381473693682</v>
      </c>
      <c r="F248" s="56">
        <f t="shared" si="126"/>
        <v>192026.00607193843</v>
      </c>
      <c r="G248" s="57">
        <f t="shared" si="127"/>
        <v>1139.0809808614845</v>
      </c>
      <c r="H248" s="57">
        <f t="shared" si="128"/>
        <v>640.08668690646152</v>
      </c>
      <c r="I248" s="58">
        <f t="shared" si="112"/>
        <v>1779.1676677679459</v>
      </c>
      <c r="J248" s="56">
        <f t="shared" si="129"/>
        <v>0</v>
      </c>
      <c r="K248" s="57">
        <f t="shared" si="130"/>
        <v>0</v>
      </c>
      <c r="L248" s="57">
        <f t="shared" si="131"/>
        <v>0</v>
      </c>
      <c r="M248" s="58">
        <f t="shared" si="113"/>
        <v>0</v>
      </c>
      <c r="N248" s="56">
        <f t="shared" si="132"/>
        <v>0</v>
      </c>
      <c r="O248" s="57">
        <f t="shared" si="133"/>
        <v>0</v>
      </c>
      <c r="P248" s="57">
        <f t="shared" si="134"/>
        <v>0</v>
      </c>
      <c r="Q248" s="58">
        <f t="shared" si="114"/>
        <v>0</v>
      </c>
      <c r="R248" s="84">
        <f t="shared" si="135"/>
        <v>43135.82081071756</v>
      </c>
      <c r="S248" s="85">
        <f t="shared" si="136"/>
        <v>3023.1422642281041</v>
      </c>
      <c r="T248" s="86">
        <f t="shared" si="115"/>
        <v>125.81281069792622</v>
      </c>
      <c r="U248" s="87">
        <f t="shared" si="137"/>
        <v>3148.9550749260302</v>
      </c>
      <c r="V248" s="84">
        <f t="shared" si="138"/>
        <v>0</v>
      </c>
      <c r="W248" s="85">
        <f t="shared" si="139"/>
        <v>0</v>
      </c>
      <c r="X248" s="86">
        <f t="shared" si="116"/>
        <v>0</v>
      </c>
      <c r="Y248" s="87">
        <f t="shared" si="140"/>
        <v>0</v>
      </c>
      <c r="Z248" s="101">
        <f t="shared" si="141"/>
        <v>0</v>
      </c>
      <c r="AA248" s="85">
        <f t="shared" si="142"/>
        <v>0</v>
      </c>
      <c r="AB248" s="86">
        <f t="shared" si="117"/>
        <v>0</v>
      </c>
      <c r="AC248" s="87">
        <f t="shared" si="143"/>
        <v>0</v>
      </c>
      <c r="AD248" s="132">
        <f t="shared" si="146"/>
        <v>0</v>
      </c>
      <c r="AE248" s="132">
        <f t="shared" si="118"/>
        <v>0</v>
      </c>
      <c r="AF248" s="132">
        <f t="shared" si="144"/>
        <v>0</v>
      </c>
      <c r="AG248" s="133">
        <f t="shared" si="119"/>
        <v>0</v>
      </c>
      <c r="AH248" s="124">
        <f t="shared" si="145"/>
        <v>0</v>
      </c>
      <c r="AI248" s="125">
        <f t="shared" si="120"/>
        <v>0</v>
      </c>
      <c r="AJ248" s="125">
        <v>0</v>
      </c>
      <c r="AK248" s="126">
        <f t="shared" si="121"/>
        <v>0</v>
      </c>
      <c r="AL248" s="22">
        <f t="shared" si="122"/>
        <v>388409.40824159153</v>
      </c>
      <c r="AM248" s="22">
        <f t="shared" si="122"/>
        <v>5237.5844428799328</v>
      </c>
      <c r="AN248" s="22">
        <f t="shared" si="122"/>
        <v>906.37644718341198</v>
      </c>
      <c r="AO248" s="23">
        <f t="shared" si="122"/>
        <v>6143.9608900633448</v>
      </c>
    </row>
    <row r="249" spans="1:41" x14ac:dyDescent="0.25">
      <c r="A249" s="7">
        <v>228</v>
      </c>
      <c r="B249" s="56">
        <f t="shared" si="123"/>
        <v>152172.22016114517</v>
      </c>
      <c r="C249" s="57">
        <f t="shared" si="124"/>
        <v>1076.3469455549853</v>
      </c>
      <c r="D249" s="57">
        <f t="shared" si="125"/>
        <v>139.49120181438306</v>
      </c>
      <c r="E249" s="58">
        <f t="shared" si="111"/>
        <v>1215.8381473693682</v>
      </c>
      <c r="F249" s="56">
        <f t="shared" si="126"/>
        <v>190886.92509107696</v>
      </c>
      <c r="G249" s="57">
        <f t="shared" si="127"/>
        <v>1142.877917464356</v>
      </c>
      <c r="H249" s="57">
        <f t="shared" si="128"/>
        <v>636.28975030358993</v>
      </c>
      <c r="I249" s="58">
        <f t="shared" si="112"/>
        <v>1779.1676677679459</v>
      </c>
      <c r="J249" s="56">
        <f t="shared" si="129"/>
        <v>0</v>
      </c>
      <c r="K249" s="57">
        <f t="shared" si="130"/>
        <v>0</v>
      </c>
      <c r="L249" s="57">
        <f t="shared" si="131"/>
        <v>0</v>
      </c>
      <c r="M249" s="58">
        <f t="shared" si="113"/>
        <v>0</v>
      </c>
      <c r="N249" s="56">
        <f t="shared" si="132"/>
        <v>0</v>
      </c>
      <c r="O249" s="57">
        <f t="shared" si="133"/>
        <v>0</v>
      </c>
      <c r="P249" s="57">
        <f t="shared" si="134"/>
        <v>0</v>
      </c>
      <c r="Q249" s="58">
        <f t="shared" si="114"/>
        <v>0</v>
      </c>
      <c r="R249" s="84">
        <f t="shared" si="135"/>
        <v>40179.533010733605</v>
      </c>
      <c r="S249" s="85">
        <f t="shared" si="136"/>
        <v>3037.0130287696006</v>
      </c>
      <c r="T249" s="86">
        <f t="shared" si="115"/>
        <v>117.19030461463969</v>
      </c>
      <c r="U249" s="87">
        <f t="shared" si="137"/>
        <v>3154.2033333842405</v>
      </c>
      <c r="V249" s="84">
        <f t="shared" si="138"/>
        <v>0</v>
      </c>
      <c r="W249" s="85">
        <f t="shared" si="139"/>
        <v>0</v>
      </c>
      <c r="X249" s="86">
        <f t="shared" si="116"/>
        <v>0</v>
      </c>
      <c r="Y249" s="87">
        <f t="shared" si="140"/>
        <v>0</v>
      </c>
      <c r="Z249" s="101">
        <f t="shared" si="141"/>
        <v>0</v>
      </c>
      <c r="AA249" s="85">
        <f t="shared" si="142"/>
        <v>0</v>
      </c>
      <c r="AB249" s="86">
        <f t="shared" si="117"/>
        <v>0</v>
      </c>
      <c r="AC249" s="87">
        <f t="shared" si="143"/>
        <v>0</v>
      </c>
      <c r="AD249" s="132">
        <f t="shared" si="146"/>
        <v>0</v>
      </c>
      <c r="AE249" s="132">
        <f t="shared" si="118"/>
        <v>0</v>
      </c>
      <c r="AF249" s="132">
        <f t="shared" si="144"/>
        <v>0</v>
      </c>
      <c r="AG249" s="133">
        <f t="shared" si="119"/>
        <v>0</v>
      </c>
      <c r="AH249" s="124">
        <f t="shared" si="145"/>
        <v>0</v>
      </c>
      <c r="AI249" s="125">
        <f t="shared" si="120"/>
        <v>0</v>
      </c>
      <c r="AJ249" s="125">
        <v>0</v>
      </c>
      <c r="AK249" s="126">
        <f t="shared" si="121"/>
        <v>0</v>
      </c>
      <c r="AL249" s="22">
        <f t="shared" si="122"/>
        <v>383238.67826295574</v>
      </c>
      <c r="AM249" s="22">
        <f t="shared" si="122"/>
        <v>5256.2378917889419</v>
      </c>
      <c r="AN249" s="22">
        <f t="shared" si="122"/>
        <v>892.97125673261269</v>
      </c>
      <c r="AO249" s="23">
        <f t="shared" si="122"/>
        <v>6149.2091485215551</v>
      </c>
    </row>
    <row r="250" spans="1:41" x14ac:dyDescent="0.25">
      <c r="A250" s="7">
        <v>229</v>
      </c>
      <c r="B250" s="56">
        <f t="shared" si="123"/>
        <v>151095.8732155902</v>
      </c>
      <c r="C250" s="57">
        <f t="shared" si="124"/>
        <v>1077.3335969217439</v>
      </c>
      <c r="D250" s="57">
        <f t="shared" si="125"/>
        <v>138.50455044762435</v>
      </c>
      <c r="E250" s="58">
        <f t="shared" si="111"/>
        <v>1215.8381473693682</v>
      </c>
      <c r="F250" s="56">
        <f t="shared" si="126"/>
        <v>189744.04717361261</v>
      </c>
      <c r="G250" s="57">
        <f t="shared" si="127"/>
        <v>1146.6875105225704</v>
      </c>
      <c r="H250" s="57">
        <f t="shared" si="128"/>
        <v>632.48015724537538</v>
      </c>
      <c r="I250" s="58">
        <f t="shared" si="112"/>
        <v>1779.1676677679459</v>
      </c>
      <c r="J250" s="56">
        <f t="shared" si="129"/>
        <v>0</v>
      </c>
      <c r="K250" s="57">
        <f t="shared" si="130"/>
        <v>0</v>
      </c>
      <c r="L250" s="57">
        <f t="shared" si="131"/>
        <v>0</v>
      </c>
      <c r="M250" s="58">
        <f t="shared" si="113"/>
        <v>0</v>
      </c>
      <c r="N250" s="56">
        <f t="shared" si="132"/>
        <v>0</v>
      </c>
      <c r="O250" s="57">
        <f t="shared" si="133"/>
        <v>0</v>
      </c>
      <c r="P250" s="57">
        <f t="shared" si="134"/>
        <v>0</v>
      </c>
      <c r="Q250" s="58">
        <f t="shared" si="114"/>
        <v>0</v>
      </c>
      <c r="R250" s="84">
        <f t="shared" si="135"/>
        <v>37204.424181933944</v>
      </c>
      <c r="S250" s="85">
        <f t="shared" si="136"/>
        <v>3050.9474350759074</v>
      </c>
      <c r="T250" s="86">
        <f t="shared" si="115"/>
        <v>108.512903863974</v>
      </c>
      <c r="U250" s="87">
        <f t="shared" si="137"/>
        <v>3159.4603389398812</v>
      </c>
      <c r="V250" s="84">
        <f t="shared" si="138"/>
        <v>0</v>
      </c>
      <c r="W250" s="85">
        <f t="shared" si="139"/>
        <v>0</v>
      </c>
      <c r="X250" s="86">
        <f t="shared" si="116"/>
        <v>0</v>
      </c>
      <c r="Y250" s="87">
        <f t="shared" si="140"/>
        <v>0</v>
      </c>
      <c r="Z250" s="101">
        <f t="shared" si="141"/>
        <v>0</v>
      </c>
      <c r="AA250" s="85">
        <f t="shared" si="142"/>
        <v>0</v>
      </c>
      <c r="AB250" s="86">
        <f t="shared" si="117"/>
        <v>0</v>
      </c>
      <c r="AC250" s="87">
        <f t="shared" si="143"/>
        <v>0</v>
      </c>
      <c r="AD250" s="132">
        <f t="shared" si="146"/>
        <v>0</v>
      </c>
      <c r="AE250" s="132">
        <f t="shared" si="118"/>
        <v>0</v>
      </c>
      <c r="AF250" s="132">
        <f t="shared" si="144"/>
        <v>0</v>
      </c>
      <c r="AG250" s="133">
        <f t="shared" si="119"/>
        <v>0</v>
      </c>
      <c r="AH250" s="124">
        <f t="shared" si="145"/>
        <v>0</v>
      </c>
      <c r="AI250" s="125">
        <f t="shared" si="120"/>
        <v>0</v>
      </c>
      <c r="AJ250" s="125">
        <v>0</v>
      </c>
      <c r="AK250" s="126">
        <f t="shared" si="121"/>
        <v>0</v>
      </c>
      <c r="AL250" s="22">
        <f t="shared" si="122"/>
        <v>378044.34457113669</v>
      </c>
      <c r="AM250" s="22">
        <f t="shared" si="122"/>
        <v>5274.9685425202215</v>
      </c>
      <c r="AN250" s="22">
        <f t="shared" si="122"/>
        <v>879.49761155697377</v>
      </c>
      <c r="AO250" s="23">
        <f t="shared" si="122"/>
        <v>6154.4661540771958</v>
      </c>
    </row>
    <row r="251" spans="1:41" x14ac:dyDescent="0.25">
      <c r="A251" s="7">
        <v>230</v>
      </c>
      <c r="B251" s="56">
        <f t="shared" si="123"/>
        <v>150018.53961866847</v>
      </c>
      <c r="C251" s="57">
        <f t="shared" si="124"/>
        <v>1078.3211527189221</v>
      </c>
      <c r="D251" s="57">
        <f t="shared" si="125"/>
        <v>137.51699465044609</v>
      </c>
      <c r="E251" s="58">
        <f t="shared" si="111"/>
        <v>1215.8381473693682</v>
      </c>
      <c r="F251" s="56">
        <f t="shared" si="126"/>
        <v>188597.35966309003</v>
      </c>
      <c r="G251" s="57">
        <f t="shared" si="127"/>
        <v>1150.5098022243124</v>
      </c>
      <c r="H251" s="57">
        <f t="shared" si="128"/>
        <v>628.65786554363342</v>
      </c>
      <c r="I251" s="58">
        <f t="shared" si="112"/>
        <v>1779.1676677679459</v>
      </c>
      <c r="J251" s="56">
        <f t="shared" si="129"/>
        <v>0</v>
      </c>
      <c r="K251" s="57">
        <f t="shared" si="130"/>
        <v>0</v>
      </c>
      <c r="L251" s="57">
        <f t="shared" si="131"/>
        <v>0</v>
      </c>
      <c r="M251" s="58">
        <f t="shared" si="113"/>
        <v>0</v>
      </c>
      <c r="N251" s="56">
        <f t="shared" si="132"/>
        <v>0</v>
      </c>
      <c r="O251" s="57">
        <f t="shared" si="133"/>
        <v>0</v>
      </c>
      <c r="P251" s="57">
        <f t="shared" si="134"/>
        <v>0</v>
      </c>
      <c r="Q251" s="58">
        <f t="shared" si="114"/>
        <v>0</v>
      </c>
      <c r="R251" s="84">
        <f t="shared" si="135"/>
        <v>34210.399208102805</v>
      </c>
      <c r="S251" s="85">
        <f t="shared" si="136"/>
        <v>3064.9457751478149</v>
      </c>
      <c r="T251" s="86">
        <f t="shared" si="115"/>
        <v>99.780331023633181</v>
      </c>
      <c r="U251" s="87">
        <f t="shared" si="137"/>
        <v>3164.726106171448</v>
      </c>
      <c r="V251" s="84">
        <f t="shared" si="138"/>
        <v>0</v>
      </c>
      <c r="W251" s="85">
        <f t="shared" si="139"/>
        <v>0</v>
      </c>
      <c r="X251" s="86">
        <f t="shared" si="116"/>
        <v>0</v>
      </c>
      <c r="Y251" s="87">
        <f t="shared" si="140"/>
        <v>0</v>
      </c>
      <c r="Z251" s="101">
        <f t="shared" si="141"/>
        <v>0</v>
      </c>
      <c r="AA251" s="85">
        <f t="shared" si="142"/>
        <v>0</v>
      </c>
      <c r="AB251" s="86">
        <f t="shared" si="117"/>
        <v>0</v>
      </c>
      <c r="AC251" s="87">
        <f t="shared" si="143"/>
        <v>0</v>
      </c>
      <c r="AD251" s="132">
        <f t="shared" si="146"/>
        <v>0</v>
      </c>
      <c r="AE251" s="132">
        <f t="shared" si="118"/>
        <v>0</v>
      </c>
      <c r="AF251" s="132">
        <f t="shared" si="144"/>
        <v>0</v>
      </c>
      <c r="AG251" s="133">
        <f t="shared" si="119"/>
        <v>0</v>
      </c>
      <c r="AH251" s="124">
        <f t="shared" si="145"/>
        <v>0</v>
      </c>
      <c r="AI251" s="125">
        <f t="shared" si="120"/>
        <v>0</v>
      </c>
      <c r="AJ251" s="125">
        <v>0</v>
      </c>
      <c r="AK251" s="126">
        <f t="shared" si="121"/>
        <v>0</v>
      </c>
      <c r="AL251" s="22">
        <f t="shared" si="122"/>
        <v>372826.29848986125</v>
      </c>
      <c r="AM251" s="22">
        <f t="shared" si="122"/>
        <v>5293.7767300910491</v>
      </c>
      <c r="AN251" s="22">
        <f t="shared" si="122"/>
        <v>865.9551912177127</v>
      </c>
      <c r="AO251" s="23">
        <f t="shared" si="122"/>
        <v>6159.7319213087621</v>
      </c>
    </row>
    <row r="252" spans="1:41" x14ac:dyDescent="0.25">
      <c r="A252" s="7">
        <v>231</v>
      </c>
      <c r="B252" s="56">
        <f t="shared" si="123"/>
        <v>148940.21846594955</v>
      </c>
      <c r="C252" s="57">
        <f t="shared" si="124"/>
        <v>1079.3096137755811</v>
      </c>
      <c r="D252" s="57">
        <f t="shared" si="125"/>
        <v>136.5285335937871</v>
      </c>
      <c r="E252" s="58">
        <f t="shared" si="111"/>
        <v>1215.8381473693682</v>
      </c>
      <c r="F252" s="56">
        <f t="shared" si="126"/>
        <v>187446.84986086571</v>
      </c>
      <c r="G252" s="57">
        <f t="shared" si="127"/>
        <v>1154.3448348983934</v>
      </c>
      <c r="H252" s="57">
        <f t="shared" si="128"/>
        <v>624.82283286955237</v>
      </c>
      <c r="I252" s="58">
        <f t="shared" si="112"/>
        <v>1779.1676677679459</v>
      </c>
      <c r="J252" s="56">
        <f t="shared" si="129"/>
        <v>0</v>
      </c>
      <c r="K252" s="57">
        <f t="shared" si="130"/>
        <v>0</v>
      </c>
      <c r="L252" s="57">
        <f t="shared" si="131"/>
        <v>0</v>
      </c>
      <c r="M252" s="58">
        <f t="shared" si="113"/>
        <v>0</v>
      </c>
      <c r="N252" s="56">
        <f t="shared" si="132"/>
        <v>0</v>
      </c>
      <c r="O252" s="57">
        <f t="shared" si="133"/>
        <v>0</v>
      </c>
      <c r="P252" s="57">
        <f t="shared" si="134"/>
        <v>0</v>
      </c>
      <c r="Q252" s="58">
        <f t="shared" si="114"/>
        <v>0</v>
      </c>
      <c r="R252" s="84">
        <f t="shared" si="135"/>
        <v>31197.362522009917</v>
      </c>
      <c r="S252" s="85">
        <f t="shared" si="136"/>
        <v>3079.008342325872</v>
      </c>
      <c r="T252" s="86">
        <f t="shared" si="115"/>
        <v>90.992307355862266</v>
      </c>
      <c r="U252" s="87">
        <f t="shared" si="137"/>
        <v>3170.0006496817341</v>
      </c>
      <c r="V252" s="84">
        <f t="shared" si="138"/>
        <v>0</v>
      </c>
      <c r="W252" s="85">
        <f t="shared" si="139"/>
        <v>0</v>
      </c>
      <c r="X252" s="86">
        <f t="shared" si="116"/>
        <v>0</v>
      </c>
      <c r="Y252" s="87">
        <f t="shared" si="140"/>
        <v>0</v>
      </c>
      <c r="Z252" s="101">
        <f t="shared" si="141"/>
        <v>0</v>
      </c>
      <c r="AA252" s="85">
        <f t="shared" si="142"/>
        <v>0</v>
      </c>
      <c r="AB252" s="86">
        <f t="shared" si="117"/>
        <v>0</v>
      </c>
      <c r="AC252" s="87">
        <f t="shared" si="143"/>
        <v>0</v>
      </c>
      <c r="AD252" s="132">
        <f t="shared" si="146"/>
        <v>0</v>
      </c>
      <c r="AE252" s="132">
        <f t="shared" si="118"/>
        <v>0</v>
      </c>
      <c r="AF252" s="132">
        <f t="shared" si="144"/>
        <v>0</v>
      </c>
      <c r="AG252" s="133">
        <f t="shared" si="119"/>
        <v>0</v>
      </c>
      <c r="AH252" s="124">
        <f t="shared" si="145"/>
        <v>0</v>
      </c>
      <c r="AI252" s="125">
        <f t="shared" si="120"/>
        <v>0</v>
      </c>
      <c r="AJ252" s="125">
        <v>0</v>
      </c>
      <c r="AK252" s="126">
        <f t="shared" si="121"/>
        <v>0</v>
      </c>
      <c r="AL252" s="22">
        <f t="shared" si="122"/>
        <v>367584.4308488252</v>
      </c>
      <c r="AM252" s="22">
        <f t="shared" si="122"/>
        <v>5312.662790999846</v>
      </c>
      <c r="AN252" s="22">
        <f t="shared" si="122"/>
        <v>852.34367381920174</v>
      </c>
      <c r="AO252" s="23">
        <f t="shared" si="122"/>
        <v>6165.0064648190482</v>
      </c>
    </row>
    <row r="253" spans="1:41" x14ac:dyDescent="0.25">
      <c r="A253" s="7">
        <v>232</v>
      </c>
      <c r="B253" s="56">
        <f t="shared" si="123"/>
        <v>147860.90885217398</v>
      </c>
      <c r="C253" s="57">
        <f t="shared" si="124"/>
        <v>1080.2989809215421</v>
      </c>
      <c r="D253" s="57">
        <f t="shared" si="125"/>
        <v>135.53916644782615</v>
      </c>
      <c r="E253" s="58">
        <f t="shared" si="111"/>
        <v>1215.8381473693682</v>
      </c>
      <c r="F253" s="56">
        <f t="shared" si="126"/>
        <v>186292.50502596732</v>
      </c>
      <c r="G253" s="57">
        <f t="shared" si="127"/>
        <v>1158.1926510147214</v>
      </c>
      <c r="H253" s="57">
        <f t="shared" si="128"/>
        <v>620.97501675322439</v>
      </c>
      <c r="I253" s="58">
        <f t="shared" si="112"/>
        <v>1779.1676677679459</v>
      </c>
      <c r="J253" s="56">
        <f t="shared" si="129"/>
        <v>0</v>
      </c>
      <c r="K253" s="57">
        <f t="shared" si="130"/>
        <v>0</v>
      </c>
      <c r="L253" s="57">
        <f t="shared" si="131"/>
        <v>0</v>
      </c>
      <c r="M253" s="58">
        <f t="shared" si="113"/>
        <v>0</v>
      </c>
      <c r="N253" s="56">
        <f t="shared" si="132"/>
        <v>0</v>
      </c>
      <c r="O253" s="57">
        <f t="shared" si="133"/>
        <v>0</v>
      </c>
      <c r="P253" s="57">
        <f t="shared" si="134"/>
        <v>0</v>
      </c>
      <c r="Q253" s="58">
        <f t="shared" si="114"/>
        <v>0</v>
      </c>
      <c r="R253" s="84">
        <f t="shared" si="135"/>
        <v>28165.218103316853</v>
      </c>
      <c r="S253" s="85">
        <f t="shared" si="136"/>
        <v>3093.1354312965295</v>
      </c>
      <c r="T253" s="86">
        <f t="shared" si="115"/>
        <v>82.148552801340827</v>
      </c>
      <c r="U253" s="87">
        <f t="shared" si="137"/>
        <v>3175.2839840978704</v>
      </c>
      <c r="V253" s="84">
        <f t="shared" si="138"/>
        <v>0</v>
      </c>
      <c r="W253" s="85">
        <f t="shared" si="139"/>
        <v>0</v>
      </c>
      <c r="X253" s="86">
        <f t="shared" si="116"/>
        <v>0</v>
      </c>
      <c r="Y253" s="87">
        <f t="shared" si="140"/>
        <v>0</v>
      </c>
      <c r="Z253" s="101">
        <f t="shared" si="141"/>
        <v>0</v>
      </c>
      <c r="AA253" s="85">
        <f t="shared" si="142"/>
        <v>0</v>
      </c>
      <c r="AB253" s="86">
        <f t="shared" si="117"/>
        <v>0</v>
      </c>
      <c r="AC253" s="87">
        <f t="shared" si="143"/>
        <v>0</v>
      </c>
      <c r="AD253" s="132">
        <f t="shared" si="146"/>
        <v>0</v>
      </c>
      <c r="AE253" s="132">
        <f t="shared" si="118"/>
        <v>0</v>
      </c>
      <c r="AF253" s="132">
        <f t="shared" si="144"/>
        <v>0</v>
      </c>
      <c r="AG253" s="133">
        <f t="shared" si="119"/>
        <v>0</v>
      </c>
      <c r="AH253" s="124">
        <f t="shared" si="145"/>
        <v>0</v>
      </c>
      <c r="AI253" s="125">
        <f t="shared" si="120"/>
        <v>0</v>
      </c>
      <c r="AJ253" s="125">
        <v>0</v>
      </c>
      <c r="AK253" s="126">
        <f t="shared" si="121"/>
        <v>0</v>
      </c>
      <c r="AL253" s="22">
        <f t="shared" si="122"/>
        <v>362318.63198145817</v>
      </c>
      <c r="AM253" s="22">
        <f t="shared" si="122"/>
        <v>5331.6270632327933</v>
      </c>
      <c r="AN253" s="22">
        <f t="shared" si="122"/>
        <v>838.66273600239128</v>
      </c>
      <c r="AO253" s="23">
        <f t="shared" si="122"/>
        <v>6170.2897992351845</v>
      </c>
    </row>
    <row r="254" spans="1:41" x14ac:dyDescent="0.25">
      <c r="A254" s="7">
        <v>233</v>
      </c>
      <c r="B254" s="56">
        <f t="shared" si="123"/>
        <v>146780.60987125244</v>
      </c>
      <c r="C254" s="57">
        <f t="shared" si="124"/>
        <v>1081.2892549873868</v>
      </c>
      <c r="D254" s="57">
        <f t="shared" si="125"/>
        <v>134.5488923819814</v>
      </c>
      <c r="E254" s="58">
        <f t="shared" si="111"/>
        <v>1215.8381473693682</v>
      </c>
      <c r="F254" s="56">
        <f t="shared" si="126"/>
        <v>185134.3123749526</v>
      </c>
      <c r="G254" s="57">
        <f t="shared" si="127"/>
        <v>1162.0532931847706</v>
      </c>
      <c r="H254" s="57">
        <f t="shared" si="128"/>
        <v>617.11437458317539</v>
      </c>
      <c r="I254" s="58">
        <f t="shared" si="112"/>
        <v>1779.1676677679459</v>
      </c>
      <c r="J254" s="56">
        <f t="shared" si="129"/>
        <v>0</v>
      </c>
      <c r="K254" s="57">
        <f t="shared" si="130"/>
        <v>0</v>
      </c>
      <c r="L254" s="57">
        <f t="shared" si="131"/>
        <v>0</v>
      </c>
      <c r="M254" s="58">
        <f t="shared" si="113"/>
        <v>0</v>
      </c>
      <c r="N254" s="56">
        <f t="shared" si="132"/>
        <v>0</v>
      </c>
      <c r="O254" s="57">
        <f t="shared" si="133"/>
        <v>0</v>
      </c>
      <c r="P254" s="57">
        <f t="shared" si="134"/>
        <v>0</v>
      </c>
      <c r="Q254" s="58">
        <f t="shared" si="114"/>
        <v>0</v>
      </c>
      <c r="R254" s="84">
        <f t="shared" si="135"/>
        <v>25113.86947647369</v>
      </c>
      <c r="S254" s="85">
        <f t="shared" si="136"/>
        <v>3107.3273380983187</v>
      </c>
      <c r="T254" s="86">
        <f t="shared" si="115"/>
        <v>73.248785973048271</v>
      </c>
      <c r="U254" s="87">
        <f t="shared" si="137"/>
        <v>3180.5761240713668</v>
      </c>
      <c r="V254" s="84">
        <f t="shared" si="138"/>
        <v>0</v>
      </c>
      <c r="W254" s="85">
        <f t="shared" si="139"/>
        <v>0</v>
      </c>
      <c r="X254" s="86">
        <f t="shared" si="116"/>
        <v>0</v>
      </c>
      <c r="Y254" s="87">
        <f t="shared" si="140"/>
        <v>0</v>
      </c>
      <c r="Z254" s="101">
        <f t="shared" si="141"/>
        <v>0</v>
      </c>
      <c r="AA254" s="85">
        <f t="shared" si="142"/>
        <v>0</v>
      </c>
      <c r="AB254" s="86">
        <f t="shared" si="117"/>
        <v>0</v>
      </c>
      <c r="AC254" s="87">
        <f t="shared" si="143"/>
        <v>0</v>
      </c>
      <c r="AD254" s="132">
        <f t="shared" si="146"/>
        <v>0</v>
      </c>
      <c r="AE254" s="132">
        <f t="shared" si="118"/>
        <v>0</v>
      </c>
      <c r="AF254" s="132">
        <f t="shared" si="144"/>
        <v>0</v>
      </c>
      <c r="AG254" s="133">
        <f t="shared" si="119"/>
        <v>0</v>
      </c>
      <c r="AH254" s="124">
        <f t="shared" si="145"/>
        <v>0</v>
      </c>
      <c r="AI254" s="125">
        <f t="shared" si="120"/>
        <v>0</v>
      </c>
      <c r="AJ254" s="125">
        <v>0</v>
      </c>
      <c r="AK254" s="126">
        <f t="shared" si="121"/>
        <v>0</v>
      </c>
      <c r="AL254" s="22">
        <f t="shared" si="122"/>
        <v>357028.79172267875</v>
      </c>
      <c r="AM254" s="22">
        <f t="shared" si="122"/>
        <v>5350.6698862704761</v>
      </c>
      <c r="AN254" s="22">
        <f t="shared" si="122"/>
        <v>824.91205293820508</v>
      </c>
      <c r="AO254" s="23">
        <f t="shared" si="122"/>
        <v>6175.5819392086814</v>
      </c>
    </row>
    <row r="255" spans="1:41" x14ac:dyDescent="0.25">
      <c r="A255" s="7">
        <v>234</v>
      </c>
      <c r="B255" s="56">
        <f t="shared" si="123"/>
        <v>145699.32061626506</v>
      </c>
      <c r="C255" s="57">
        <f t="shared" si="124"/>
        <v>1082.2804368044585</v>
      </c>
      <c r="D255" s="57">
        <f t="shared" si="125"/>
        <v>133.55771056490963</v>
      </c>
      <c r="E255" s="58">
        <f t="shared" si="111"/>
        <v>1215.8381473693682</v>
      </c>
      <c r="F255" s="56">
        <f t="shared" si="126"/>
        <v>183972.25908176781</v>
      </c>
      <c r="G255" s="57">
        <f t="shared" si="127"/>
        <v>1165.926804162053</v>
      </c>
      <c r="H255" s="57">
        <f t="shared" si="128"/>
        <v>613.24086360589274</v>
      </c>
      <c r="I255" s="58">
        <f t="shared" si="112"/>
        <v>1779.1676677679459</v>
      </c>
      <c r="J255" s="56">
        <f t="shared" si="129"/>
        <v>0</v>
      </c>
      <c r="K255" s="57">
        <f t="shared" si="130"/>
        <v>0</v>
      </c>
      <c r="L255" s="57">
        <f t="shared" si="131"/>
        <v>0</v>
      </c>
      <c r="M255" s="58">
        <f t="shared" si="113"/>
        <v>0</v>
      </c>
      <c r="N255" s="56">
        <f t="shared" si="132"/>
        <v>0</v>
      </c>
      <c r="O255" s="57">
        <f t="shared" si="133"/>
        <v>0</v>
      </c>
      <c r="P255" s="57">
        <f t="shared" si="134"/>
        <v>0</v>
      </c>
      <c r="Q255" s="58">
        <f t="shared" si="114"/>
        <v>0</v>
      </c>
      <c r="R255" s="84">
        <f t="shared" si="135"/>
        <v>22043.219708605997</v>
      </c>
      <c r="S255" s="85">
        <f t="shared" si="136"/>
        <v>3121.5843601280521</v>
      </c>
      <c r="T255" s="86">
        <f t="shared" si="115"/>
        <v>64.292724150100824</v>
      </c>
      <c r="U255" s="87">
        <f t="shared" si="137"/>
        <v>3185.8770842781528</v>
      </c>
      <c r="V255" s="84">
        <f t="shared" si="138"/>
        <v>0</v>
      </c>
      <c r="W255" s="85">
        <f t="shared" si="139"/>
        <v>0</v>
      </c>
      <c r="X255" s="86">
        <f t="shared" si="116"/>
        <v>0</v>
      </c>
      <c r="Y255" s="87">
        <f t="shared" si="140"/>
        <v>0</v>
      </c>
      <c r="Z255" s="101">
        <f t="shared" si="141"/>
        <v>0</v>
      </c>
      <c r="AA255" s="85">
        <f t="shared" si="142"/>
        <v>0</v>
      </c>
      <c r="AB255" s="86">
        <f t="shared" si="117"/>
        <v>0</v>
      </c>
      <c r="AC255" s="87">
        <f t="shared" si="143"/>
        <v>0</v>
      </c>
      <c r="AD255" s="132">
        <f t="shared" si="146"/>
        <v>0</v>
      </c>
      <c r="AE255" s="132">
        <f t="shared" si="118"/>
        <v>0</v>
      </c>
      <c r="AF255" s="132">
        <f t="shared" si="144"/>
        <v>0</v>
      </c>
      <c r="AG255" s="133">
        <f t="shared" si="119"/>
        <v>0</v>
      </c>
      <c r="AH255" s="124">
        <f t="shared" si="145"/>
        <v>0</v>
      </c>
      <c r="AI255" s="125">
        <f t="shared" si="120"/>
        <v>0</v>
      </c>
      <c r="AJ255" s="125">
        <v>0</v>
      </c>
      <c r="AK255" s="126">
        <f t="shared" si="121"/>
        <v>0</v>
      </c>
      <c r="AL255" s="22">
        <f t="shared" si="122"/>
        <v>351714.79940663889</v>
      </c>
      <c r="AM255" s="22">
        <f t="shared" si="122"/>
        <v>5369.7916010945637</v>
      </c>
      <c r="AN255" s="22">
        <f t="shared" si="122"/>
        <v>811.09129832090321</v>
      </c>
      <c r="AO255" s="23">
        <f t="shared" si="122"/>
        <v>6180.8828994154665</v>
      </c>
    </row>
    <row r="256" spans="1:41" x14ac:dyDescent="0.25">
      <c r="A256" s="7">
        <v>235</v>
      </c>
      <c r="B256" s="56">
        <f t="shared" si="123"/>
        <v>144617.0401794606</v>
      </c>
      <c r="C256" s="57">
        <f t="shared" si="124"/>
        <v>1083.2725272048626</v>
      </c>
      <c r="D256" s="57">
        <f t="shared" si="125"/>
        <v>132.56562016450556</v>
      </c>
      <c r="E256" s="58">
        <f t="shared" si="111"/>
        <v>1215.8381473693682</v>
      </c>
      <c r="F256" s="56">
        <f t="shared" si="126"/>
        <v>182806.33227760575</v>
      </c>
      <c r="G256" s="57">
        <f t="shared" si="127"/>
        <v>1169.8132268425934</v>
      </c>
      <c r="H256" s="57">
        <f t="shared" si="128"/>
        <v>609.35444092535249</v>
      </c>
      <c r="I256" s="58">
        <f t="shared" si="112"/>
        <v>1779.1676677679459</v>
      </c>
      <c r="J256" s="56">
        <f t="shared" si="129"/>
        <v>0</v>
      </c>
      <c r="K256" s="57">
        <f t="shared" si="130"/>
        <v>0</v>
      </c>
      <c r="L256" s="57">
        <f t="shared" si="131"/>
        <v>0</v>
      </c>
      <c r="M256" s="58">
        <f t="shared" si="113"/>
        <v>0</v>
      </c>
      <c r="N256" s="56">
        <f t="shared" si="132"/>
        <v>0</v>
      </c>
      <c r="O256" s="57">
        <f t="shared" si="133"/>
        <v>0</v>
      </c>
      <c r="P256" s="57">
        <f t="shared" si="134"/>
        <v>0</v>
      </c>
      <c r="Q256" s="58">
        <f t="shared" si="114"/>
        <v>0</v>
      </c>
      <c r="R256" s="84">
        <f t="shared" si="135"/>
        <v>18953.171407392078</v>
      </c>
      <c r="S256" s="85">
        <f t="shared" si="136"/>
        <v>3135.9067961470564</v>
      </c>
      <c r="T256" s="86">
        <f t="shared" si="115"/>
        <v>55.28008327156023</v>
      </c>
      <c r="U256" s="87">
        <f t="shared" si="137"/>
        <v>3191.1868794186166</v>
      </c>
      <c r="V256" s="84">
        <f t="shared" si="138"/>
        <v>0</v>
      </c>
      <c r="W256" s="85">
        <f t="shared" si="139"/>
        <v>0</v>
      </c>
      <c r="X256" s="86">
        <f t="shared" si="116"/>
        <v>0</v>
      </c>
      <c r="Y256" s="87">
        <f t="shared" si="140"/>
        <v>0</v>
      </c>
      <c r="Z256" s="101">
        <f t="shared" si="141"/>
        <v>0</v>
      </c>
      <c r="AA256" s="85">
        <f t="shared" si="142"/>
        <v>0</v>
      </c>
      <c r="AB256" s="86">
        <f t="shared" si="117"/>
        <v>0</v>
      </c>
      <c r="AC256" s="87">
        <f t="shared" si="143"/>
        <v>0</v>
      </c>
      <c r="AD256" s="132">
        <f t="shared" si="146"/>
        <v>0</v>
      </c>
      <c r="AE256" s="132">
        <f t="shared" si="118"/>
        <v>0</v>
      </c>
      <c r="AF256" s="132">
        <f t="shared" si="144"/>
        <v>0</v>
      </c>
      <c r="AG256" s="133">
        <f t="shared" si="119"/>
        <v>0</v>
      </c>
      <c r="AH256" s="124">
        <f t="shared" si="145"/>
        <v>0</v>
      </c>
      <c r="AI256" s="125">
        <f t="shared" si="120"/>
        <v>0</v>
      </c>
      <c r="AJ256" s="125">
        <v>0</v>
      </c>
      <c r="AK256" s="126">
        <f t="shared" si="121"/>
        <v>0</v>
      </c>
      <c r="AL256" s="22">
        <f t="shared" si="122"/>
        <v>346376.54386445839</v>
      </c>
      <c r="AM256" s="22">
        <f t="shared" si="122"/>
        <v>5388.9925501945127</v>
      </c>
      <c r="AN256" s="22">
        <f t="shared" si="122"/>
        <v>797.20014436141832</v>
      </c>
      <c r="AO256" s="23">
        <f t="shared" si="122"/>
        <v>6186.1926945559308</v>
      </c>
    </row>
    <row r="257" spans="1:41" x14ac:dyDescent="0.25">
      <c r="A257" s="7">
        <v>236</v>
      </c>
      <c r="B257" s="56">
        <f t="shared" si="123"/>
        <v>143533.76765225574</v>
      </c>
      <c r="C257" s="57">
        <f t="shared" si="124"/>
        <v>1084.2655270214671</v>
      </c>
      <c r="D257" s="57">
        <f t="shared" si="125"/>
        <v>131.57262034790111</v>
      </c>
      <c r="E257" s="58">
        <f t="shared" si="111"/>
        <v>1215.8381473693682</v>
      </c>
      <c r="F257" s="56">
        <f t="shared" si="126"/>
        <v>181636.51905076316</v>
      </c>
      <c r="G257" s="57">
        <f t="shared" si="127"/>
        <v>1173.712604265402</v>
      </c>
      <c r="H257" s="57">
        <f t="shared" si="128"/>
        <v>605.45506350254391</v>
      </c>
      <c r="I257" s="58">
        <f t="shared" si="112"/>
        <v>1779.1676677679459</v>
      </c>
      <c r="J257" s="56">
        <f t="shared" si="129"/>
        <v>0</v>
      </c>
      <c r="K257" s="57">
        <f t="shared" si="130"/>
        <v>0</v>
      </c>
      <c r="L257" s="57">
        <f t="shared" si="131"/>
        <v>0</v>
      </c>
      <c r="M257" s="58">
        <f t="shared" si="113"/>
        <v>0</v>
      </c>
      <c r="N257" s="56">
        <f t="shared" si="132"/>
        <v>0</v>
      </c>
      <c r="O257" s="57">
        <f t="shared" si="133"/>
        <v>0</v>
      </c>
      <c r="P257" s="57">
        <f t="shared" si="134"/>
        <v>0</v>
      </c>
      <c r="Q257" s="58">
        <f t="shared" si="114"/>
        <v>0</v>
      </c>
      <c r="R257" s="84">
        <f t="shared" si="135"/>
        <v>15843.626718930429</v>
      </c>
      <c r="S257" s="85">
        <f t="shared" si="136"/>
        <v>3150.294946287434</v>
      </c>
      <c r="T257" s="86">
        <f t="shared" si="115"/>
        <v>46.210577930213752</v>
      </c>
      <c r="U257" s="87">
        <f t="shared" si="137"/>
        <v>3196.5055242176477</v>
      </c>
      <c r="V257" s="84">
        <f t="shared" si="138"/>
        <v>0</v>
      </c>
      <c r="W257" s="85">
        <f t="shared" si="139"/>
        <v>0</v>
      </c>
      <c r="X257" s="86">
        <f t="shared" si="116"/>
        <v>0</v>
      </c>
      <c r="Y257" s="87">
        <f t="shared" si="140"/>
        <v>0</v>
      </c>
      <c r="Z257" s="101">
        <f t="shared" si="141"/>
        <v>0</v>
      </c>
      <c r="AA257" s="85">
        <f t="shared" si="142"/>
        <v>0</v>
      </c>
      <c r="AB257" s="86">
        <f t="shared" si="117"/>
        <v>0</v>
      </c>
      <c r="AC257" s="87">
        <f t="shared" si="143"/>
        <v>0</v>
      </c>
      <c r="AD257" s="132">
        <f t="shared" si="146"/>
        <v>0</v>
      </c>
      <c r="AE257" s="132">
        <f t="shared" si="118"/>
        <v>0</v>
      </c>
      <c r="AF257" s="132">
        <f t="shared" si="144"/>
        <v>0</v>
      </c>
      <c r="AG257" s="133">
        <f t="shared" si="119"/>
        <v>0</v>
      </c>
      <c r="AH257" s="124">
        <f t="shared" si="145"/>
        <v>0</v>
      </c>
      <c r="AI257" s="125">
        <f t="shared" si="120"/>
        <v>0</v>
      </c>
      <c r="AJ257" s="125">
        <v>0</v>
      </c>
      <c r="AK257" s="126">
        <f t="shared" si="121"/>
        <v>0</v>
      </c>
      <c r="AL257" s="22">
        <f t="shared" si="122"/>
        <v>341013.91342194937</v>
      </c>
      <c r="AM257" s="22">
        <f t="shared" si="122"/>
        <v>5408.273077574303</v>
      </c>
      <c r="AN257" s="22">
        <f t="shared" si="122"/>
        <v>783.23826178065872</v>
      </c>
      <c r="AO257" s="23">
        <f t="shared" si="122"/>
        <v>6191.5113393549618</v>
      </c>
    </row>
    <row r="258" spans="1:41" x14ac:dyDescent="0.25">
      <c r="A258" s="7">
        <v>237</v>
      </c>
      <c r="B258" s="56">
        <f t="shared" si="123"/>
        <v>142449.50212523428</v>
      </c>
      <c r="C258" s="57">
        <f t="shared" si="124"/>
        <v>1085.2594370879035</v>
      </c>
      <c r="D258" s="57">
        <f t="shared" si="125"/>
        <v>130.57871028146477</v>
      </c>
      <c r="E258" s="58">
        <f t="shared" si="111"/>
        <v>1215.8381473693682</v>
      </c>
      <c r="F258" s="56">
        <f t="shared" si="126"/>
        <v>180462.80644649777</v>
      </c>
      <c r="G258" s="57">
        <f t="shared" si="127"/>
        <v>1177.6249796129532</v>
      </c>
      <c r="H258" s="57">
        <f t="shared" si="128"/>
        <v>601.54268815499256</v>
      </c>
      <c r="I258" s="58">
        <f t="shared" si="112"/>
        <v>1779.1676677679459</v>
      </c>
      <c r="J258" s="56">
        <f t="shared" si="129"/>
        <v>0</v>
      </c>
      <c r="K258" s="57">
        <f t="shared" si="130"/>
        <v>0</v>
      </c>
      <c r="L258" s="57">
        <f t="shared" si="131"/>
        <v>0</v>
      </c>
      <c r="M258" s="58">
        <f t="shared" si="113"/>
        <v>0</v>
      </c>
      <c r="N258" s="56">
        <f t="shared" si="132"/>
        <v>0</v>
      </c>
      <c r="O258" s="57">
        <f t="shared" si="133"/>
        <v>0</v>
      </c>
      <c r="P258" s="57">
        <f t="shared" si="134"/>
        <v>0</v>
      </c>
      <c r="Q258" s="58">
        <f t="shared" si="114"/>
        <v>0</v>
      </c>
      <c r="R258" s="84">
        <f t="shared" si="135"/>
        <v>12714.487325597402</v>
      </c>
      <c r="S258" s="85">
        <f t="shared" si="136"/>
        <v>3164.7491120583513</v>
      </c>
      <c r="T258" s="86">
        <f t="shared" si="115"/>
        <v>37.083921366325754</v>
      </c>
      <c r="U258" s="87">
        <f t="shared" si="137"/>
        <v>3201.8330334246771</v>
      </c>
      <c r="V258" s="84">
        <f t="shared" si="138"/>
        <v>0</v>
      </c>
      <c r="W258" s="85">
        <f t="shared" si="139"/>
        <v>0</v>
      </c>
      <c r="X258" s="86">
        <f t="shared" si="116"/>
        <v>0</v>
      </c>
      <c r="Y258" s="87">
        <f t="shared" si="140"/>
        <v>0</v>
      </c>
      <c r="Z258" s="101">
        <f t="shared" si="141"/>
        <v>0</v>
      </c>
      <c r="AA258" s="85">
        <f t="shared" si="142"/>
        <v>0</v>
      </c>
      <c r="AB258" s="86">
        <f t="shared" si="117"/>
        <v>0</v>
      </c>
      <c r="AC258" s="87">
        <f t="shared" si="143"/>
        <v>0</v>
      </c>
      <c r="AD258" s="132">
        <f t="shared" si="146"/>
        <v>0</v>
      </c>
      <c r="AE258" s="132">
        <f t="shared" si="118"/>
        <v>0</v>
      </c>
      <c r="AF258" s="132">
        <f t="shared" si="144"/>
        <v>0</v>
      </c>
      <c r="AG258" s="133">
        <f t="shared" si="119"/>
        <v>0</v>
      </c>
      <c r="AH258" s="124">
        <f t="shared" si="145"/>
        <v>0</v>
      </c>
      <c r="AI258" s="125">
        <f t="shared" si="120"/>
        <v>0</v>
      </c>
      <c r="AJ258" s="125">
        <v>0</v>
      </c>
      <c r="AK258" s="126">
        <f t="shared" si="121"/>
        <v>0</v>
      </c>
      <c r="AL258" s="22">
        <f t="shared" si="122"/>
        <v>335626.7958973294</v>
      </c>
      <c r="AM258" s="22">
        <f t="shared" si="122"/>
        <v>5427.6335287592083</v>
      </c>
      <c r="AN258" s="22">
        <f t="shared" si="122"/>
        <v>769.20531980278304</v>
      </c>
      <c r="AO258" s="23">
        <f t="shared" si="122"/>
        <v>6196.8388485619907</v>
      </c>
    </row>
    <row r="259" spans="1:41" x14ac:dyDescent="0.25">
      <c r="A259" s="7">
        <v>238</v>
      </c>
      <c r="B259" s="56">
        <f t="shared" si="123"/>
        <v>141364.24268814639</v>
      </c>
      <c r="C259" s="57">
        <f t="shared" si="124"/>
        <v>1086.2542582385674</v>
      </c>
      <c r="D259" s="57">
        <f t="shared" si="125"/>
        <v>129.58388913080086</v>
      </c>
      <c r="E259" s="58">
        <f t="shared" si="111"/>
        <v>1215.8381473693682</v>
      </c>
      <c r="F259" s="56">
        <f t="shared" si="126"/>
        <v>179285.18146688482</v>
      </c>
      <c r="G259" s="57">
        <f t="shared" si="127"/>
        <v>1181.5503962116632</v>
      </c>
      <c r="H259" s="57">
        <f t="shared" si="128"/>
        <v>597.61727155628273</v>
      </c>
      <c r="I259" s="58">
        <f t="shared" si="112"/>
        <v>1779.1676677679459</v>
      </c>
      <c r="J259" s="56">
        <f t="shared" si="129"/>
        <v>0</v>
      </c>
      <c r="K259" s="57">
        <f t="shared" si="130"/>
        <v>0</v>
      </c>
      <c r="L259" s="57">
        <f t="shared" si="131"/>
        <v>0</v>
      </c>
      <c r="M259" s="58">
        <f t="shared" si="113"/>
        <v>0</v>
      </c>
      <c r="N259" s="56">
        <f t="shared" si="132"/>
        <v>0</v>
      </c>
      <c r="O259" s="57">
        <f t="shared" si="133"/>
        <v>0</v>
      </c>
      <c r="P259" s="57">
        <f t="shared" si="134"/>
        <v>0</v>
      </c>
      <c r="Q259" s="58">
        <f t="shared" si="114"/>
        <v>0</v>
      </c>
      <c r="R259" s="84">
        <f t="shared" si="135"/>
        <v>9565.6544438949495</v>
      </c>
      <c r="S259" s="85">
        <f t="shared" si="136"/>
        <v>3179.2695963523579</v>
      </c>
      <c r="T259" s="86">
        <f t="shared" si="115"/>
        <v>27.899825461360269</v>
      </c>
      <c r="U259" s="87">
        <f t="shared" si="137"/>
        <v>3207.1694218137181</v>
      </c>
      <c r="V259" s="84">
        <f t="shared" si="138"/>
        <v>0</v>
      </c>
      <c r="W259" s="85">
        <f t="shared" si="139"/>
        <v>0</v>
      </c>
      <c r="X259" s="86">
        <f t="shared" si="116"/>
        <v>0</v>
      </c>
      <c r="Y259" s="87">
        <f t="shared" si="140"/>
        <v>0</v>
      </c>
      <c r="Z259" s="101">
        <f t="shared" si="141"/>
        <v>0</v>
      </c>
      <c r="AA259" s="85">
        <f t="shared" si="142"/>
        <v>0</v>
      </c>
      <c r="AB259" s="86">
        <f t="shared" si="117"/>
        <v>0</v>
      </c>
      <c r="AC259" s="87">
        <f t="shared" si="143"/>
        <v>0</v>
      </c>
      <c r="AD259" s="132">
        <f t="shared" si="146"/>
        <v>0</v>
      </c>
      <c r="AE259" s="132">
        <f t="shared" si="118"/>
        <v>0</v>
      </c>
      <c r="AF259" s="132">
        <f t="shared" si="144"/>
        <v>0</v>
      </c>
      <c r="AG259" s="133">
        <f t="shared" si="119"/>
        <v>0</v>
      </c>
      <c r="AH259" s="124">
        <f t="shared" si="145"/>
        <v>0</v>
      </c>
      <c r="AI259" s="125">
        <f t="shared" si="120"/>
        <v>0</v>
      </c>
      <c r="AJ259" s="125">
        <v>0</v>
      </c>
      <c r="AK259" s="126">
        <f t="shared" si="121"/>
        <v>0</v>
      </c>
      <c r="AL259" s="22">
        <f t="shared" si="122"/>
        <v>330215.07859892619</v>
      </c>
      <c r="AM259" s="22">
        <f t="shared" si="122"/>
        <v>5447.0742508025887</v>
      </c>
      <c r="AN259" s="22">
        <f t="shared" si="122"/>
        <v>755.10098614844378</v>
      </c>
      <c r="AO259" s="23">
        <f t="shared" si="122"/>
        <v>6202.1752369510323</v>
      </c>
    </row>
    <row r="260" spans="1:41" x14ac:dyDescent="0.25">
      <c r="A260" s="7">
        <v>239</v>
      </c>
      <c r="B260" s="56">
        <f t="shared" si="123"/>
        <v>140277.98842990783</v>
      </c>
      <c r="C260" s="57">
        <f t="shared" si="124"/>
        <v>1087.2499913086194</v>
      </c>
      <c r="D260" s="57">
        <f t="shared" si="125"/>
        <v>128.58815606074884</v>
      </c>
      <c r="E260" s="58">
        <f t="shared" si="111"/>
        <v>1215.8381473693682</v>
      </c>
      <c r="F260" s="56">
        <f t="shared" si="126"/>
        <v>178103.63107067317</v>
      </c>
      <c r="G260" s="57">
        <f t="shared" si="127"/>
        <v>1185.4888975323686</v>
      </c>
      <c r="H260" s="57">
        <f t="shared" si="128"/>
        <v>593.6787702355773</v>
      </c>
      <c r="I260" s="58">
        <f t="shared" si="112"/>
        <v>1779.1676677679459</v>
      </c>
      <c r="J260" s="56">
        <f t="shared" si="129"/>
        <v>0</v>
      </c>
      <c r="K260" s="57">
        <f t="shared" si="130"/>
        <v>0</v>
      </c>
      <c r="L260" s="57">
        <f t="shared" si="131"/>
        <v>0</v>
      </c>
      <c r="M260" s="58">
        <f t="shared" si="113"/>
        <v>0</v>
      </c>
      <c r="N260" s="56">
        <f t="shared" si="132"/>
        <v>0</v>
      </c>
      <c r="O260" s="57">
        <f t="shared" si="133"/>
        <v>0</v>
      </c>
      <c r="P260" s="57">
        <f t="shared" si="134"/>
        <v>0</v>
      </c>
      <c r="Q260" s="58">
        <f t="shared" si="114"/>
        <v>0</v>
      </c>
      <c r="R260" s="84">
        <f t="shared" si="135"/>
        <v>6397.0288222884956</v>
      </c>
      <c r="S260" s="85">
        <f t="shared" si="136"/>
        <v>3193.8567034517332</v>
      </c>
      <c r="T260" s="86">
        <f t="shared" si="115"/>
        <v>18.658000731674779</v>
      </c>
      <c r="U260" s="87">
        <f t="shared" si="137"/>
        <v>3212.514704183408</v>
      </c>
      <c r="V260" s="84">
        <f t="shared" si="138"/>
        <v>0</v>
      </c>
      <c r="W260" s="85">
        <f t="shared" si="139"/>
        <v>0</v>
      </c>
      <c r="X260" s="86">
        <f t="shared" si="116"/>
        <v>0</v>
      </c>
      <c r="Y260" s="87">
        <f t="shared" si="140"/>
        <v>0</v>
      </c>
      <c r="Z260" s="101">
        <f t="shared" si="141"/>
        <v>0</v>
      </c>
      <c r="AA260" s="85">
        <f t="shared" si="142"/>
        <v>0</v>
      </c>
      <c r="AB260" s="86">
        <f t="shared" si="117"/>
        <v>0</v>
      </c>
      <c r="AC260" s="87">
        <f t="shared" si="143"/>
        <v>0</v>
      </c>
      <c r="AD260" s="132">
        <f t="shared" si="146"/>
        <v>0</v>
      </c>
      <c r="AE260" s="132">
        <f t="shared" si="118"/>
        <v>0</v>
      </c>
      <c r="AF260" s="132">
        <f t="shared" si="144"/>
        <v>0</v>
      </c>
      <c r="AG260" s="133">
        <f t="shared" si="119"/>
        <v>0</v>
      </c>
      <c r="AH260" s="124">
        <f t="shared" si="145"/>
        <v>0</v>
      </c>
      <c r="AI260" s="125">
        <f t="shared" si="120"/>
        <v>0</v>
      </c>
      <c r="AJ260" s="125">
        <v>0</v>
      </c>
      <c r="AK260" s="126">
        <f t="shared" si="121"/>
        <v>0</v>
      </c>
      <c r="AL260" s="22">
        <f t="shared" si="122"/>
        <v>324778.6483228695</v>
      </c>
      <c r="AM260" s="22">
        <f t="shared" si="122"/>
        <v>5466.5955922927205</v>
      </c>
      <c r="AN260" s="22">
        <f t="shared" si="122"/>
        <v>740.92492702800087</v>
      </c>
      <c r="AO260" s="23">
        <f t="shared" si="122"/>
        <v>6207.5205193207221</v>
      </c>
    </row>
    <row r="261" spans="1:41" x14ac:dyDescent="0.25">
      <c r="A261" s="7">
        <v>240</v>
      </c>
      <c r="B261" s="56">
        <f t="shared" si="123"/>
        <v>139190.73843859922</v>
      </c>
      <c r="C261" s="57">
        <f t="shared" si="124"/>
        <v>1088.2466371339856</v>
      </c>
      <c r="D261" s="57">
        <f t="shared" si="125"/>
        <v>127.59151023538261</v>
      </c>
      <c r="E261" s="58">
        <f t="shared" si="111"/>
        <v>1215.8381473693682</v>
      </c>
      <c r="F261" s="56">
        <f t="shared" si="126"/>
        <v>176918.1421731408</v>
      </c>
      <c r="G261" s="57">
        <f t="shared" si="127"/>
        <v>1189.4405271908099</v>
      </c>
      <c r="H261" s="57">
        <f t="shared" si="128"/>
        <v>589.72714057713608</v>
      </c>
      <c r="I261" s="58">
        <f t="shared" si="112"/>
        <v>1779.1676677679459</v>
      </c>
      <c r="J261" s="56">
        <f t="shared" si="129"/>
        <v>0</v>
      </c>
      <c r="K261" s="57">
        <f t="shared" si="130"/>
        <v>0</v>
      </c>
      <c r="L261" s="57">
        <f t="shared" si="131"/>
        <v>0</v>
      </c>
      <c r="M261" s="58">
        <f t="shared" si="113"/>
        <v>0</v>
      </c>
      <c r="N261" s="56">
        <f t="shared" si="132"/>
        <v>0</v>
      </c>
      <c r="O261" s="57">
        <f t="shared" si="133"/>
        <v>0</v>
      </c>
      <c r="P261" s="57">
        <f t="shared" si="134"/>
        <v>0</v>
      </c>
      <c r="Q261" s="58">
        <f t="shared" si="114"/>
        <v>0</v>
      </c>
      <c r="R261" s="84">
        <f t="shared" si="135"/>
        <v>3208.5107390348239</v>
      </c>
      <c r="S261" s="85">
        <f t="shared" si="136"/>
        <v>3208.5107390348621</v>
      </c>
      <c r="T261" s="86">
        <f t="shared" si="115"/>
        <v>9.3581563221849038</v>
      </c>
      <c r="U261" s="87">
        <f t="shared" si="137"/>
        <v>3217.8688953570472</v>
      </c>
      <c r="V261" s="84">
        <f t="shared" si="138"/>
        <v>0</v>
      </c>
      <c r="W261" s="85">
        <f t="shared" si="139"/>
        <v>0</v>
      </c>
      <c r="X261" s="86">
        <f t="shared" si="116"/>
        <v>0</v>
      </c>
      <c r="Y261" s="87">
        <f t="shared" si="140"/>
        <v>0</v>
      </c>
      <c r="Z261" s="101">
        <f t="shared" si="141"/>
        <v>0</v>
      </c>
      <c r="AA261" s="85">
        <f t="shared" si="142"/>
        <v>0</v>
      </c>
      <c r="AB261" s="86">
        <f t="shared" si="117"/>
        <v>0</v>
      </c>
      <c r="AC261" s="87">
        <f t="shared" si="143"/>
        <v>0</v>
      </c>
      <c r="AD261" s="132">
        <f t="shared" si="146"/>
        <v>0</v>
      </c>
      <c r="AE261" s="132">
        <f t="shared" si="118"/>
        <v>0</v>
      </c>
      <c r="AF261" s="132">
        <f t="shared" si="144"/>
        <v>0</v>
      </c>
      <c r="AG261" s="133">
        <f t="shared" si="119"/>
        <v>0</v>
      </c>
      <c r="AH261" s="124">
        <f t="shared" si="145"/>
        <v>0</v>
      </c>
      <c r="AI261" s="125">
        <f t="shared" si="120"/>
        <v>0</v>
      </c>
      <c r="AJ261" s="125">
        <v>0</v>
      </c>
      <c r="AK261" s="126">
        <f t="shared" si="121"/>
        <v>0</v>
      </c>
      <c r="AL261" s="22">
        <f t="shared" si="122"/>
        <v>319317.39135077485</v>
      </c>
      <c r="AM261" s="22">
        <f t="shared" si="122"/>
        <v>5486.1979033596581</v>
      </c>
      <c r="AN261" s="22">
        <f t="shared" si="122"/>
        <v>726.67680713470361</v>
      </c>
      <c r="AO261" s="23">
        <f t="shared" si="122"/>
        <v>6212.8747104943614</v>
      </c>
    </row>
    <row r="262" spans="1:41" x14ac:dyDescent="0.25">
      <c r="A262" s="7">
        <v>241</v>
      </c>
      <c r="B262" s="56">
        <f t="shared" si="123"/>
        <v>138102.49180146522</v>
      </c>
      <c r="C262" s="57">
        <f t="shared" si="124"/>
        <v>1089.2441965513585</v>
      </c>
      <c r="D262" s="57">
        <f t="shared" si="125"/>
        <v>126.59395081800979</v>
      </c>
      <c r="E262" s="58">
        <f t="shared" si="111"/>
        <v>1215.8381473693682</v>
      </c>
      <c r="F262" s="56">
        <f t="shared" si="126"/>
        <v>175728.70164595</v>
      </c>
      <c r="G262" s="57">
        <f t="shared" si="127"/>
        <v>1193.4053289481126</v>
      </c>
      <c r="H262" s="57">
        <f t="shared" si="128"/>
        <v>585.76233881983342</v>
      </c>
      <c r="I262" s="58">
        <f t="shared" si="112"/>
        <v>1779.1676677679459</v>
      </c>
      <c r="J262" s="56">
        <f t="shared" si="129"/>
        <v>0</v>
      </c>
      <c r="K262" s="57">
        <f t="shared" si="130"/>
        <v>0</v>
      </c>
      <c r="L262" s="57">
        <f t="shared" si="131"/>
        <v>0</v>
      </c>
      <c r="M262" s="58">
        <f t="shared" si="113"/>
        <v>0</v>
      </c>
      <c r="N262" s="56">
        <f t="shared" si="132"/>
        <v>0</v>
      </c>
      <c r="O262" s="57">
        <f t="shared" si="133"/>
        <v>0</v>
      </c>
      <c r="P262" s="57">
        <f t="shared" si="134"/>
        <v>0</v>
      </c>
      <c r="Q262" s="58">
        <f t="shared" si="114"/>
        <v>0</v>
      </c>
      <c r="R262" s="84">
        <f t="shared" si="135"/>
        <v>-3.8262442103587091E-11</v>
      </c>
      <c r="S262" s="85">
        <f t="shared" si="136"/>
        <v>0</v>
      </c>
      <c r="T262" s="86">
        <f t="shared" si="115"/>
        <v>-1.1159878946879568E-13</v>
      </c>
      <c r="U262" s="87">
        <f t="shared" si="137"/>
        <v>0</v>
      </c>
      <c r="V262" s="84">
        <f t="shared" si="138"/>
        <v>0</v>
      </c>
      <c r="W262" s="85">
        <f t="shared" si="139"/>
        <v>0</v>
      </c>
      <c r="X262" s="86">
        <f t="shared" si="116"/>
        <v>0</v>
      </c>
      <c r="Y262" s="87">
        <f t="shared" si="140"/>
        <v>0</v>
      </c>
      <c r="Z262" s="101">
        <f t="shared" si="141"/>
        <v>0</v>
      </c>
      <c r="AA262" s="85">
        <f t="shared" si="142"/>
        <v>0</v>
      </c>
      <c r="AB262" s="86">
        <f t="shared" si="117"/>
        <v>0</v>
      </c>
      <c r="AC262" s="87">
        <f t="shared" si="143"/>
        <v>0</v>
      </c>
      <c r="AD262" s="132">
        <f t="shared" si="146"/>
        <v>0</v>
      </c>
      <c r="AE262" s="132">
        <f t="shared" si="118"/>
        <v>0</v>
      </c>
      <c r="AF262" s="132">
        <f t="shared" si="144"/>
        <v>0</v>
      </c>
      <c r="AG262" s="133">
        <f t="shared" si="119"/>
        <v>0</v>
      </c>
      <c r="AH262" s="124">
        <f t="shared" si="145"/>
        <v>0</v>
      </c>
      <c r="AI262" s="125">
        <f t="shared" si="120"/>
        <v>0</v>
      </c>
      <c r="AJ262" s="125">
        <v>0</v>
      </c>
      <c r="AK262" s="126">
        <f t="shared" si="121"/>
        <v>0</v>
      </c>
      <c r="AL262" s="22">
        <f t="shared" si="122"/>
        <v>313831.19344741519</v>
      </c>
      <c r="AM262" s="22">
        <f t="shared" si="122"/>
        <v>2282.6495254994711</v>
      </c>
      <c r="AN262" s="22">
        <f t="shared" si="122"/>
        <v>712.35628963784313</v>
      </c>
      <c r="AO262" s="23">
        <f t="shared" si="122"/>
        <v>2995.0058151373141</v>
      </c>
    </row>
    <row r="263" spans="1:41" x14ac:dyDescent="0.25">
      <c r="A263" s="7">
        <v>242</v>
      </c>
      <c r="B263" s="56">
        <f t="shared" si="123"/>
        <v>137013.24760491386</v>
      </c>
      <c r="C263" s="57">
        <f t="shared" si="124"/>
        <v>1090.2426703981971</v>
      </c>
      <c r="D263" s="57">
        <f t="shared" si="125"/>
        <v>125.59547697117104</v>
      </c>
      <c r="E263" s="58">
        <f t="shared" si="111"/>
        <v>1215.8381473693682</v>
      </c>
      <c r="F263" s="56">
        <f t="shared" si="126"/>
        <v>174535.29631700189</v>
      </c>
      <c r="G263" s="57">
        <f t="shared" si="127"/>
        <v>1197.3833467112729</v>
      </c>
      <c r="H263" s="57">
        <f t="shared" si="128"/>
        <v>581.78432105667298</v>
      </c>
      <c r="I263" s="58">
        <f t="shared" si="112"/>
        <v>1779.1676677679459</v>
      </c>
      <c r="J263" s="56">
        <f t="shared" si="129"/>
        <v>0</v>
      </c>
      <c r="K263" s="57">
        <f t="shared" si="130"/>
        <v>0</v>
      </c>
      <c r="L263" s="57">
        <f t="shared" si="131"/>
        <v>0</v>
      </c>
      <c r="M263" s="58">
        <f t="shared" si="113"/>
        <v>0</v>
      </c>
      <c r="N263" s="56">
        <f t="shared" si="132"/>
        <v>0</v>
      </c>
      <c r="O263" s="57">
        <f t="shared" si="133"/>
        <v>0</v>
      </c>
      <c r="P263" s="57">
        <f t="shared" si="134"/>
        <v>0</v>
      </c>
      <c r="Q263" s="58">
        <f t="shared" si="114"/>
        <v>0</v>
      </c>
      <c r="R263" s="84">
        <f t="shared" si="135"/>
        <v>-3.8326212840426407E-11</v>
      </c>
      <c r="S263" s="85">
        <f t="shared" si="136"/>
        <v>0</v>
      </c>
      <c r="T263" s="86">
        <f t="shared" si="115"/>
        <v>-1.1178478745124369E-13</v>
      </c>
      <c r="U263" s="87">
        <f t="shared" si="137"/>
        <v>0</v>
      </c>
      <c r="V263" s="84">
        <f t="shared" si="138"/>
        <v>0</v>
      </c>
      <c r="W263" s="85">
        <f t="shared" si="139"/>
        <v>0</v>
      </c>
      <c r="X263" s="86">
        <f t="shared" si="116"/>
        <v>0</v>
      </c>
      <c r="Y263" s="87">
        <f t="shared" si="140"/>
        <v>0</v>
      </c>
      <c r="Z263" s="101">
        <f t="shared" si="141"/>
        <v>0</v>
      </c>
      <c r="AA263" s="85">
        <f t="shared" si="142"/>
        <v>0</v>
      </c>
      <c r="AB263" s="86">
        <f t="shared" si="117"/>
        <v>0</v>
      </c>
      <c r="AC263" s="87">
        <f t="shared" si="143"/>
        <v>0</v>
      </c>
      <c r="AD263" s="132">
        <f t="shared" si="146"/>
        <v>0</v>
      </c>
      <c r="AE263" s="132">
        <f t="shared" si="118"/>
        <v>0</v>
      </c>
      <c r="AF263" s="132">
        <f t="shared" si="144"/>
        <v>0</v>
      </c>
      <c r="AG263" s="133">
        <f t="shared" si="119"/>
        <v>0</v>
      </c>
      <c r="AH263" s="124">
        <f t="shared" si="145"/>
        <v>0</v>
      </c>
      <c r="AI263" s="125">
        <f t="shared" si="120"/>
        <v>0</v>
      </c>
      <c r="AJ263" s="125">
        <v>0</v>
      </c>
      <c r="AK263" s="126">
        <f t="shared" si="121"/>
        <v>0</v>
      </c>
      <c r="AL263" s="22">
        <f t="shared" si="122"/>
        <v>311548.5439219157</v>
      </c>
      <c r="AM263" s="22">
        <f t="shared" si="122"/>
        <v>2287.62601710947</v>
      </c>
      <c r="AN263" s="22">
        <f t="shared" si="122"/>
        <v>707.37979802784389</v>
      </c>
      <c r="AO263" s="23">
        <f t="shared" si="122"/>
        <v>2995.0058151373141</v>
      </c>
    </row>
    <row r="264" spans="1:41" x14ac:dyDescent="0.25">
      <c r="A264" s="7">
        <v>243</v>
      </c>
      <c r="B264" s="56">
        <f t="shared" si="123"/>
        <v>135923.00493451566</v>
      </c>
      <c r="C264" s="57">
        <f t="shared" si="124"/>
        <v>1091.2420595127289</v>
      </c>
      <c r="D264" s="57">
        <f t="shared" si="125"/>
        <v>124.59608785663936</v>
      </c>
      <c r="E264" s="58">
        <f t="shared" si="111"/>
        <v>1215.8381473693682</v>
      </c>
      <c r="F264" s="56">
        <f t="shared" si="126"/>
        <v>173337.91297029061</v>
      </c>
      <c r="G264" s="57">
        <f t="shared" si="127"/>
        <v>1201.3746245336438</v>
      </c>
      <c r="H264" s="57">
        <f t="shared" si="128"/>
        <v>577.7930432343021</v>
      </c>
      <c r="I264" s="58">
        <f t="shared" si="112"/>
        <v>1779.1676677679459</v>
      </c>
      <c r="J264" s="56">
        <f t="shared" si="129"/>
        <v>0</v>
      </c>
      <c r="K264" s="57">
        <f t="shared" si="130"/>
        <v>0</v>
      </c>
      <c r="L264" s="57">
        <f t="shared" si="131"/>
        <v>0</v>
      </c>
      <c r="M264" s="58">
        <f t="shared" si="113"/>
        <v>0</v>
      </c>
      <c r="N264" s="56">
        <f t="shared" si="132"/>
        <v>0</v>
      </c>
      <c r="O264" s="57">
        <f t="shared" si="133"/>
        <v>0</v>
      </c>
      <c r="P264" s="57">
        <f t="shared" si="134"/>
        <v>0</v>
      </c>
      <c r="Q264" s="58">
        <f t="shared" si="114"/>
        <v>0</v>
      </c>
      <c r="R264" s="84">
        <f t="shared" si="135"/>
        <v>-3.839008986182712E-11</v>
      </c>
      <c r="S264" s="85">
        <f t="shared" si="136"/>
        <v>0</v>
      </c>
      <c r="T264" s="86">
        <f t="shared" si="115"/>
        <v>-1.119710954303291E-13</v>
      </c>
      <c r="U264" s="87">
        <f t="shared" si="137"/>
        <v>0</v>
      </c>
      <c r="V264" s="84">
        <f t="shared" si="138"/>
        <v>0</v>
      </c>
      <c r="W264" s="85">
        <f t="shared" si="139"/>
        <v>0</v>
      </c>
      <c r="X264" s="86">
        <f t="shared" si="116"/>
        <v>0</v>
      </c>
      <c r="Y264" s="87">
        <f t="shared" si="140"/>
        <v>0</v>
      </c>
      <c r="Z264" s="101">
        <f t="shared" si="141"/>
        <v>0</v>
      </c>
      <c r="AA264" s="85">
        <f t="shared" si="142"/>
        <v>0</v>
      </c>
      <c r="AB264" s="86">
        <f t="shared" si="117"/>
        <v>0</v>
      </c>
      <c r="AC264" s="87">
        <f t="shared" si="143"/>
        <v>0</v>
      </c>
      <c r="AD264" s="132">
        <f t="shared" si="146"/>
        <v>0</v>
      </c>
      <c r="AE264" s="132">
        <f t="shared" si="118"/>
        <v>0</v>
      </c>
      <c r="AF264" s="132">
        <f t="shared" si="144"/>
        <v>0</v>
      </c>
      <c r="AG264" s="133">
        <f t="shared" si="119"/>
        <v>0</v>
      </c>
      <c r="AH264" s="124">
        <f t="shared" si="145"/>
        <v>0</v>
      </c>
      <c r="AI264" s="125">
        <f t="shared" si="120"/>
        <v>0</v>
      </c>
      <c r="AJ264" s="125">
        <v>0</v>
      </c>
      <c r="AK264" s="126">
        <f t="shared" si="121"/>
        <v>0</v>
      </c>
      <c r="AL264" s="22">
        <f t="shared" si="122"/>
        <v>309260.91790480621</v>
      </c>
      <c r="AM264" s="22">
        <f t="shared" si="122"/>
        <v>2292.6166840463729</v>
      </c>
      <c r="AN264" s="22">
        <f t="shared" si="122"/>
        <v>702.38913109094131</v>
      </c>
      <c r="AO264" s="23">
        <f t="shared" si="122"/>
        <v>2995.0058151373141</v>
      </c>
    </row>
    <row r="265" spans="1:41" x14ac:dyDescent="0.25">
      <c r="A265" s="7">
        <v>244</v>
      </c>
      <c r="B265" s="56">
        <f t="shared" si="123"/>
        <v>134831.76287500293</v>
      </c>
      <c r="C265" s="57">
        <f t="shared" si="124"/>
        <v>1092.242364733949</v>
      </c>
      <c r="D265" s="57">
        <f t="shared" si="125"/>
        <v>123.59578263541934</v>
      </c>
      <c r="E265" s="58">
        <f t="shared" si="111"/>
        <v>1215.8381473693682</v>
      </c>
      <c r="F265" s="56">
        <f t="shared" si="126"/>
        <v>172136.53834575697</v>
      </c>
      <c r="G265" s="57">
        <f t="shared" si="127"/>
        <v>1205.3792066154226</v>
      </c>
      <c r="H265" s="57">
        <f t="shared" si="128"/>
        <v>573.78846115252327</v>
      </c>
      <c r="I265" s="58">
        <f t="shared" si="112"/>
        <v>1779.1676677679459</v>
      </c>
      <c r="J265" s="56">
        <f t="shared" si="129"/>
        <v>0</v>
      </c>
      <c r="K265" s="57">
        <f t="shared" si="130"/>
        <v>0</v>
      </c>
      <c r="L265" s="57">
        <f t="shared" si="131"/>
        <v>0</v>
      </c>
      <c r="M265" s="58">
        <f t="shared" si="113"/>
        <v>0</v>
      </c>
      <c r="N265" s="56">
        <f t="shared" si="132"/>
        <v>0</v>
      </c>
      <c r="O265" s="57">
        <f t="shared" si="133"/>
        <v>0</v>
      </c>
      <c r="P265" s="57">
        <f t="shared" si="134"/>
        <v>0</v>
      </c>
      <c r="Q265" s="58">
        <f t="shared" si="114"/>
        <v>0</v>
      </c>
      <c r="R265" s="84">
        <f t="shared" si="135"/>
        <v>-3.8454073344930166E-11</v>
      </c>
      <c r="S265" s="85">
        <f t="shared" si="136"/>
        <v>0</v>
      </c>
      <c r="T265" s="86">
        <f t="shared" si="115"/>
        <v>-1.1215771392271299E-13</v>
      </c>
      <c r="U265" s="87">
        <f t="shared" si="137"/>
        <v>0</v>
      </c>
      <c r="V265" s="84">
        <f t="shared" si="138"/>
        <v>0</v>
      </c>
      <c r="W265" s="85">
        <f t="shared" si="139"/>
        <v>0</v>
      </c>
      <c r="X265" s="86">
        <f t="shared" si="116"/>
        <v>0</v>
      </c>
      <c r="Y265" s="87">
        <f t="shared" si="140"/>
        <v>0</v>
      </c>
      <c r="Z265" s="101">
        <f t="shared" si="141"/>
        <v>0</v>
      </c>
      <c r="AA265" s="85">
        <f t="shared" si="142"/>
        <v>0</v>
      </c>
      <c r="AB265" s="86">
        <f t="shared" si="117"/>
        <v>0</v>
      </c>
      <c r="AC265" s="87">
        <f t="shared" si="143"/>
        <v>0</v>
      </c>
      <c r="AD265" s="132">
        <f t="shared" si="146"/>
        <v>0</v>
      </c>
      <c r="AE265" s="132">
        <f t="shared" si="118"/>
        <v>0</v>
      </c>
      <c r="AF265" s="132">
        <f t="shared" si="144"/>
        <v>0</v>
      </c>
      <c r="AG265" s="133">
        <f t="shared" si="119"/>
        <v>0</v>
      </c>
      <c r="AH265" s="124">
        <f t="shared" si="145"/>
        <v>0</v>
      </c>
      <c r="AI265" s="125">
        <f t="shared" si="120"/>
        <v>0</v>
      </c>
      <c r="AJ265" s="125">
        <v>0</v>
      </c>
      <c r="AK265" s="126">
        <f t="shared" si="121"/>
        <v>0</v>
      </c>
      <c r="AL265" s="22">
        <f t="shared" si="122"/>
        <v>306968.30122075981</v>
      </c>
      <c r="AM265" s="22">
        <f t="shared" si="122"/>
        <v>2297.6215713493716</v>
      </c>
      <c r="AN265" s="22">
        <f t="shared" si="122"/>
        <v>697.38424378794252</v>
      </c>
      <c r="AO265" s="23">
        <f t="shared" si="122"/>
        <v>2995.0058151373141</v>
      </c>
    </row>
    <row r="266" spans="1:41" x14ac:dyDescent="0.25">
      <c r="A266" s="7">
        <v>245</v>
      </c>
      <c r="B266" s="56">
        <f t="shared" si="123"/>
        <v>133739.52051026898</v>
      </c>
      <c r="C266" s="57">
        <f t="shared" si="124"/>
        <v>1093.2435869016217</v>
      </c>
      <c r="D266" s="57">
        <f t="shared" si="125"/>
        <v>122.59456046774656</v>
      </c>
      <c r="E266" s="58">
        <f t="shared" si="111"/>
        <v>1215.8381473693682</v>
      </c>
      <c r="F266" s="56">
        <f t="shared" si="126"/>
        <v>170931.15913914156</v>
      </c>
      <c r="G266" s="57">
        <f t="shared" si="127"/>
        <v>1209.3971373041406</v>
      </c>
      <c r="H266" s="57">
        <f t="shared" si="128"/>
        <v>569.77053046380524</v>
      </c>
      <c r="I266" s="58">
        <f t="shared" si="112"/>
        <v>1779.1676677679459</v>
      </c>
      <c r="J266" s="56">
        <f t="shared" si="129"/>
        <v>0</v>
      </c>
      <c r="K266" s="57">
        <f t="shared" si="130"/>
        <v>0</v>
      </c>
      <c r="L266" s="57">
        <f t="shared" si="131"/>
        <v>0</v>
      </c>
      <c r="M266" s="58">
        <f t="shared" si="113"/>
        <v>0</v>
      </c>
      <c r="N266" s="56">
        <f t="shared" si="132"/>
        <v>0</v>
      </c>
      <c r="O266" s="57">
        <f t="shared" si="133"/>
        <v>0</v>
      </c>
      <c r="P266" s="57">
        <f t="shared" si="134"/>
        <v>0</v>
      </c>
      <c r="Q266" s="58">
        <f t="shared" si="114"/>
        <v>0</v>
      </c>
      <c r="R266" s="84">
        <f t="shared" si="135"/>
        <v>-3.8518163467171718E-11</v>
      </c>
      <c r="S266" s="85">
        <f t="shared" si="136"/>
        <v>0</v>
      </c>
      <c r="T266" s="86">
        <f t="shared" si="115"/>
        <v>-1.1234464344591752E-13</v>
      </c>
      <c r="U266" s="87">
        <f t="shared" si="137"/>
        <v>0</v>
      </c>
      <c r="V266" s="84">
        <f t="shared" si="138"/>
        <v>0</v>
      </c>
      <c r="W266" s="85">
        <f t="shared" si="139"/>
        <v>0</v>
      </c>
      <c r="X266" s="86">
        <f t="shared" si="116"/>
        <v>0</v>
      </c>
      <c r="Y266" s="87">
        <f t="shared" si="140"/>
        <v>0</v>
      </c>
      <c r="Z266" s="101">
        <f t="shared" si="141"/>
        <v>0</v>
      </c>
      <c r="AA266" s="85">
        <f t="shared" si="142"/>
        <v>0</v>
      </c>
      <c r="AB266" s="86">
        <f t="shared" si="117"/>
        <v>0</v>
      </c>
      <c r="AC266" s="87">
        <f t="shared" si="143"/>
        <v>0</v>
      </c>
      <c r="AD266" s="132">
        <f t="shared" si="146"/>
        <v>0</v>
      </c>
      <c r="AE266" s="132">
        <f t="shared" si="118"/>
        <v>0</v>
      </c>
      <c r="AF266" s="132">
        <f t="shared" si="144"/>
        <v>0</v>
      </c>
      <c r="AG266" s="133">
        <f t="shared" si="119"/>
        <v>0</v>
      </c>
      <c r="AH266" s="124">
        <f t="shared" si="145"/>
        <v>0</v>
      </c>
      <c r="AI266" s="125">
        <f t="shared" si="120"/>
        <v>0</v>
      </c>
      <c r="AJ266" s="125">
        <v>0</v>
      </c>
      <c r="AK266" s="126">
        <f t="shared" si="121"/>
        <v>0</v>
      </c>
      <c r="AL266" s="22">
        <f t="shared" si="122"/>
        <v>304670.67964941048</v>
      </c>
      <c r="AM266" s="22">
        <f t="shared" si="122"/>
        <v>2302.6407242057621</v>
      </c>
      <c r="AN266" s="22">
        <f t="shared" si="122"/>
        <v>692.36509093155166</v>
      </c>
      <c r="AO266" s="23">
        <f t="shared" si="122"/>
        <v>2995.0058151373141</v>
      </c>
    </row>
    <row r="267" spans="1:41" x14ac:dyDescent="0.25">
      <c r="A267" s="7">
        <v>246</v>
      </c>
      <c r="B267" s="56">
        <f t="shared" si="123"/>
        <v>132646.27692336735</v>
      </c>
      <c r="C267" s="57">
        <f t="shared" si="124"/>
        <v>1094.2457268562814</v>
      </c>
      <c r="D267" s="57">
        <f t="shared" si="125"/>
        <v>121.59242051308674</v>
      </c>
      <c r="E267" s="58">
        <f t="shared" si="111"/>
        <v>1215.8381473693682</v>
      </c>
      <c r="F267" s="56">
        <f t="shared" si="126"/>
        <v>169721.76200183743</v>
      </c>
      <c r="G267" s="57">
        <f t="shared" si="127"/>
        <v>1213.4284610951545</v>
      </c>
      <c r="H267" s="57">
        <f t="shared" si="128"/>
        <v>565.73920667279151</v>
      </c>
      <c r="I267" s="58">
        <f t="shared" si="112"/>
        <v>1779.1676677679459</v>
      </c>
      <c r="J267" s="56">
        <f t="shared" si="129"/>
        <v>0</v>
      </c>
      <c r="K267" s="57">
        <f t="shared" si="130"/>
        <v>0</v>
      </c>
      <c r="L267" s="57">
        <f t="shared" si="131"/>
        <v>0</v>
      </c>
      <c r="M267" s="58">
        <f t="shared" si="113"/>
        <v>0</v>
      </c>
      <c r="N267" s="56">
        <f t="shared" si="132"/>
        <v>0</v>
      </c>
      <c r="O267" s="57">
        <f t="shared" si="133"/>
        <v>0</v>
      </c>
      <c r="P267" s="57">
        <f t="shared" si="134"/>
        <v>0</v>
      </c>
      <c r="Q267" s="58">
        <f t="shared" si="114"/>
        <v>0</v>
      </c>
      <c r="R267" s="84">
        <f t="shared" si="135"/>
        <v>-3.8582360406283674E-11</v>
      </c>
      <c r="S267" s="85">
        <f t="shared" si="136"/>
        <v>0</v>
      </c>
      <c r="T267" s="86">
        <f t="shared" si="115"/>
        <v>-1.1253188451832738E-13</v>
      </c>
      <c r="U267" s="87">
        <f t="shared" si="137"/>
        <v>0</v>
      </c>
      <c r="V267" s="84">
        <f t="shared" si="138"/>
        <v>0</v>
      </c>
      <c r="W267" s="85">
        <f t="shared" si="139"/>
        <v>0</v>
      </c>
      <c r="X267" s="86">
        <f t="shared" si="116"/>
        <v>0</v>
      </c>
      <c r="Y267" s="87">
        <f t="shared" si="140"/>
        <v>0</v>
      </c>
      <c r="Z267" s="101">
        <f t="shared" si="141"/>
        <v>0</v>
      </c>
      <c r="AA267" s="85">
        <f t="shared" si="142"/>
        <v>0</v>
      </c>
      <c r="AB267" s="86">
        <f t="shared" si="117"/>
        <v>0</v>
      </c>
      <c r="AC267" s="87">
        <f t="shared" si="143"/>
        <v>0</v>
      </c>
      <c r="AD267" s="132">
        <f t="shared" si="146"/>
        <v>0</v>
      </c>
      <c r="AE267" s="132">
        <f t="shared" si="118"/>
        <v>0</v>
      </c>
      <c r="AF267" s="132">
        <f t="shared" si="144"/>
        <v>0</v>
      </c>
      <c r="AG267" s="133">
        <f t="shared" si="119"/>
        <v>0</v>
      </c>
      <c r="AH267" s="124">
        <f t="shared" si="145"/>
        <v>0</v>
      </c>
      <c r="AI267" s="125">
        <f t="shared" si="120"/>
        <v>0</v>
      </c>
      <c r="AJ267" s="125">
        <v>0</v>
      </c>
      <c r="AK267" s="126">
        <f t="shared" si="121"/>
        <v>0</v>
      </c>
      <c r="AL267" s="22">
        <f t="shared" si="122"/>
        <v>302368.03892520472</v>
      </c>
      <c r="AM267" s="22">
        <f t="shared" si="122"/>
        <v>2307.6741879514357</v>
      </c>
      <c r="AN267" s="22">
        <f t="shared" si="122"/>
        <v>687.33162718587812</v>
      </c>
      <c r="AO267" s="23">
        <f t="shared" si="122"/>
        <v>2995.0058151373141</v>
      </c>
    </row>
    <row r="268" spans="1:41" x14ac:dyDescent="0.25">
      <c r="A268" s="7">
        <v>247</v>
      </c>
      <c r="B268" s="56">
        <f t="shared" si="123"/>
        <v>131552.03119651106</v>
      </c>
      <c r="C268" s="57">
        <f t="shared" si="124"/>
        <v>1095.2487854392332</v>
      </c>
      <c r="D268" s="57">
        <f t="shared" si="125"/>
        <v>120.58936193013514</v>
      </c>
      <c r="E268" s="58">
        <f t="shared" si="111"/>
        <v>1215.8381473693682</v>
      </c>
      <c r="F268" s="56">
        <f t="shared" si="126"/>
        <v>168508.33354074229</v>
      </c>
      <c r="G268" s="57">
        <f t="shared" si="127"/>
        <v>1217.4732226321382</v>
      </c>
      <c r="H268" s="57">
        <f t="shared" si="128"/>
        <v>561.69444513580765</v>
      </c>
      <c r="I268" s="58">
        <f t="shared" si="112"/>
        <v>1779.1676677679459</v>
      </c>
      <c r="J268" s="56">
        <f t="shared" si="129"/>
        <v>0</v>
      </c>
      <c r="K268" s="57">
        <f t="shared" si="130"/>
        <v>0</v>
      </c>
      <c r="L268" s="57">
        <f t="shared" si="131"/>
        <v>0</v>
      </c>
      <c r="M268" s="58">
        <f t="shared" si="113"/>
        <v>0</v>
      </c>
      <c r="N268" s="56">
        <f t="shared" si="132"/>
        <v>0</v>
      </c>
      <c r="O268" s="57">
        <f t="shared" si="133"/>
        <v>0</v>
      </c>
      <c r="P268" s="57">
        <f t="shared" si="134"/>
        <v>0</v>
      </c>
      <c r="Q268" s="58">
        <f t="shared" si="114"/>
        <v>0</v>
      </c>
      <c r="R268" s="84">
        <f t="shared" si="135"/>
        <v>-3.8646664340294146E-11</v>
      </c>
      <c r="S268" s="85">
        <f t="shared" si="136"/>
        <v>0</v>
      </c>
      <c r="T268" s="86">
        <f t="shared" si="115"/>
        <v>-1.1271943765919126E-13</v>
      </c>
      <c r="U268" s="87">
        <f t="shared" si="137"/>
        <v>0</v>
      </c>
      <c r="V268" s="84">
        <f t="shared" si="138"/>
        <v>0</v>
      </c>
      <c r="W268" s="85">
        <f t="shared" si="139"/>
        <v>0</v>
      </c>
      <c r="X268" s="86">
        <f t="shared" si="116"/>
        <v>0</v>
      </c>
      <c r="Y268" s="87">
        <f t="shared" si="140"/>
        <v>0</v>
      </c>
      <c r="Z268" s="101">
        <f t="shared" si="141"/>
        <v>0</v>
      </c>
      <c r="AA268" s="85">
        <f t="shared" si="142"/>
        <v>0</v>
      </c>
      <c r="AB268" s="86">
        <f t="shared" si="117"/>
        <v>0</v>
      </c>
      <c r="AC268" s="87">
        <f t="shared" si="143"/>
        <v>0</v>
      </c>
      <c r="AD268" s="132">
        <f t="shared" si="146"/>
        <v>0</v>
      </c>
      <c r="AE268" s="132">
        <f t="shared" si="118"/>
        <v>0</v>
      </c>
      <c r="AF268" s="132">
        <f t="shared" si="144"/>
        <v>0</v>
      </c>
      <c r="AG268" s="133">
        <f t="shared" si="119"/>
        <v>0</v>
      </c>
      <c r="AH268" s="124">
        <f t="shared" si="145"/>
        <v>0</v>
      </c>
      <c r="AI268" s="125">
        <f t="shared" si="120"/>
        <v>0</v>
      </c>
      <c r="AJ268" s="125">
        <v>0</v>
      </c>
      <c r="AK268" s="126">
        <f t="shared" si="121"/>
        <v>0</v>
      </c>
      <c r="AL268" s="22">
        <f t="shared" si="122"/>
        <v>300060.36473725329</v>
      </c>
      <c r="AM268" s="22">
        <f t="shared" si="122"/>
        <v>2312.7220080713714</v>
      </c>
      <c r="AN268" s="22">
        <f t="shared" si="122"/>
        <v>682.28380706594271</v>
      </c>
      <c r="AO268" s="23">
        <f t="shared" si="122"/>
        <v>2995.0058151373141</v>
      </c>
    </row>
    <row r="269" spans="1:41" x14ac:dyDescent="0.25">
      <c r="A269" s="7">
        <v>248</v>
      </c>
      <c r="B269" s="56">
        <f t="shared" si="123"/>
        <v>130456.78241107182</v>
      </c>
      <c r="C269" s="57">
        <f t="shared" si="124"/>
        <v>1096.2527634925525</v>
      </c>
      <c r="D269" s="57">
        <f t="shared" si="125"/>
        <v>119.58538387681584</v>
      </c>
      <c r="E269" s="58">
        <f t="shared" si="111"/>
        <v>1215.8381473693682</v>
      </c>
      <c r="F269" s="56">
        <f t="shared" si="126"/>
        <v>167290.86031811015</v>
      </c>
      <c r="G269" s="57">
        <f t="shared" si="127"/>
        <v>1221.5314667075786</v>
      </c>
      <c r="H269" s="57">
        <f t="shared" si="128"/>
        <v>557.63620106036717</v>
      </c>
      <c r="I269" s="58">
        <f t="shared" si="112"/>
        <v>1779.1676677679459</v>
      </c>
      <c r="J269" s="56">
        <f t="shared" si="129"/>
        <v>0</v>
      </c>
      <c r="K269" s="57">
        <f t="shared" si="130"/>
        <v>0</v>
      </c>
      <c r="L269" s="57">
        <f t="shared" si="131"/>
        <v>0</v>
      </c>
      <c r="M269" s="58">
        <f t="shared" si="113"/>
        <v>0</v>
      </c>
      <c r="N269" s="56">
        <f t="shared" si="132"/>
        <v>0</v>
      </c>
      <c r="O269" s="57">
        <f t="shared" si="133"/>
        <v>0</v>
      </c>
      <c r="P269" s="57">
        <f t="shared" si="134"/>
        <v>0</v>
      </c>
      <c r="Q269" s="58">
        <f t="shared" si="114"/>
        <v>0</v>
      </c>
      <c r="R269" s="84">
        <f t="shared" si="135"/>
        <v>-3.8711075447527971E-11</v>
      </c>
      <c r="S269" s="85">
        <f t="shared" si="136"/>
        <v>0</v>
      </c>
      <c r="T269" s="86">
        <f t="shared" si="115"/>
        <v>-1.1290730338862326E-13</v>
      </c>
      <c r="U269" s="87">
        <f t="shared" si="137"/>
        <v>0</v>
      </c>
      <c r="V269" s="84">
        <f t="shared" si="138"/>
        <v>0</v>
      </c>
      <c r="W269" s="85">
        <f t="shared" si="139"/>
        <v>0</v>
      </c>
      <c r="X269" s="86">
        <f t="shared" si="116"/>
        <v>0</v>
      </c>
      <c r="Y269" s="87">
        <f t="shared" si="140"/>
        <v>0</v>
      </c>
      <c r="Z269" s="101">
        <f t="shared" si="141"/>
        <v>0</v>
      </c>
      <c r="AA269" s="85">
        <f t="shared" si="142"/>
        <v>0</v>
      </c>
      <c r="AB269" s="86">
        <f t="shared" si="117"/>
        <v>0</v>
      </c>
      <c r="AC269" s="87">
        <f t="shared" si="143"/>
        <v>0</v>
      </c>
      <c r="AD269" s="132">
        <f t="shared" si="146"/>
        <v>0</v>
      </c>
      <c r="AE269" s="132">
        <f t="shared" si="118"/>
        <v>0</v>
      </c>
      <c r="AF269" s="132">
        <f t="shared" si="144"/>
        <v>0</v>
      </c>
      <c r="AG269" s="133">
        <f t="shared" si="119"/>
        <v>0</v>
      </c>
      <c r="AH269" s="124">
        <f t="shared" si="145"/>
        <v>0</v>
      </c>
      <c r="AI269" s="125">
        <f t="shared" si="120"/>
        <v>0</v>
      </c>
      <c r="AJ269" s="125">
        <v>0</v>
      </c>
      <c r="AK269" s="126">
        <f t="shared" si="121"/>
        <v>0</v>
      </c>
      <c r="AL269" s="22">
        <f t="shared" si="122"/>
        <v>297747.64272918191</v>
      </c>
      <c r="AM269" s="22">
        <f t="shared" si="122"/>
        <v>2317.7842302001309</v>
      </c>
      <c r="AN269" s="22">
        <f t="shared" si="122"/>
        <v>677.22158493718291</v>
      </c>
      <c r="AO269" s="23">
        <f t="shared" si="122"/>
        <v>2995.0058151373141</v>
      </c>
    </row>
    <row r="270" spans="1:41" x14ac:dyDescent="0.25">
      <c r="A270" s="7">
        <v>249</v>
      </c>
      <c r="B270" s="56">
        <f t="shared" si="123"/>
        <v>129360.52964757927</v>
      </c>
      <c r="C270" s="57">
        <f t="shared" si="124"/>
        <v>1097.2576618590872</v>
      </c>
      <c r="D270" s="57">
        <f t="shared" si="125"/>
        <v>118.58048551028099</v>
      </c>
      <c r="E270" s="58">
        <f t="shared" si="111"/>
        <v>1215.8381473693682</v>
      </c>
      <c r="F270" s="56">
        <f t="shared" si="126"/>
        <v>166069.32885140256</v>
      </c>
      <c r="G270" s="57">
        <f t="shared" si="127"/>
        <v>1225.6032382632707</v>
      </c>
      <c r="H270" s="57">
        <f t="shared" si="128"/>
        <v>553.56442950467522</v>
      </c>
      <c r="I270" s="58">
        <f t="shared" si="112"/>
        <v>1779.1676677679459</v>
      </c>
      <c r="J270" s="56">
        <f t="shared" si="129"/>
        <v>0</v>
      </c>
      <c r="K270" s="57">
        <f t="shared" si="130"/>
        <v>0</v>
      </c>
      <c r="L270" s="57">
        <f t="shared" si="131"/>
        <v>0</v>
      </c>
      <c r="M270" s="58">
        <f t="shared" si="113"/>
        <v>0</v>
      </c>
      <c r="N270" s="56">
        <f t="shared" si="132"/>
        <v>0</v>
      </c>
      <c r="O270" s="57">
        <f t="shared" si="133"/>
        <v>0</v>
      </c>
      <c r="P270" s="57">
        <f t="shared" si="134"/>
        <v>0</v>
      </c>
      <c r="Q270" s="58">
        <f t="shared" si="114"/>
        <v>0</v>
      </c>
      <c r="R270" s="84">
        <f t="shared" si="135"/>
        <v>-3.8775593906607183E-11</v>
      </c>
      <c r="S270" s="85">
        <f t="shared" si="136"/>
        <v>0</v>
      </c>
      <c r="T270" s="86">
        <f t="shared" si="115"/>
        <v>-1.1309548222760429E-13</v>
      </c>
      <c r="U270" s="87">
        <f t="shared" si="137"/>
        <v>0</v>
      </c>
      <c r="V270" s="84">
        <f t="shared" si="138"/>
        <v>0</v>
      </c>
      <c r="W270" s="85">
        <f t="shared" si="139"/>
        <v>0</v>
      </c>
      <c r="X270" s="86">
        <f t="shared" si="116"/>
        <v>0</v>
      </c>
      <c r="Y270" s="87">
        <f t="shared" si="140"/>
        <v>0</v>
      </c>
      <c r="Z270" s="101">
        <f t="shared" si="141"/>
        <v>0</v>
      </c>
      <c r="AA270" s="85">
        <f t="shared" si="142"/>
        <v>0</v>
      </c>
      <c r="AB270" s="86">
        <f t="shared" si="117"/>
        <v>0</v>
      </c>
      <c r="AC270" s="87">
        <f t="shared" si="143"/>
        <v>0</v>
      </c>
      <c r="AD270" s="132">
        <f t="shared" si="146"/>
        <v>0</v>
      </c>
      <c r="AE270" s="132">
        <f t="shared" si="118"/>
        <v>0</v>
      </c>
      <c r="AF270" s="132">
        <f t="shared" si="144"/>
        <v>0</v>
      </c>
      <c r="AG270" s="133">
        <f t="shared" si="119"/>
        <v>0</v>
      </c>
      <c r="AH270" s="124">
        <f t="shared" si="145"/>
        <v>0</v>
      </c>
      <c r="AI270" s="125">
        <f t="shared" si="120"/>
        <v>0</v>
      </c>
      <c r="AJ270" s="125">
        <v>0</v>
      </c>
      <c r="AK270" s="126">
        <f t="shared" si="121"/>
        <v>0</v>
      </c>
      <c r="AL270" s="22">
        <f t="shared" si="122"/>
        <v>295429.85849898175</v>
      </c>
      <c r="AM270" s="22">
        <f t="shared" si="122"/>
        <v>2322.8609001223576</v>
      </c>
      <c r="AN270" s="22">
        <f t="shared" si="122"/>
        <v>672.14491501495615</v>
      </c>
      <c r="AO270" s="23">
        <f t="shared" si="122"/>
        <v>2995.0058151373141</v>
      </c>
    </row>
    <row r="271" spans="1:41" x14ac:dyDescent="0.25">
      <c r="A271" s="7">
        <v>250</v>
      </c>
      <c r="B271" s="56">
        <f t="shared" si="123"/>
        <v>128263.27198572019</v>
      </c>
      <c r="C271" s="57">
        <f t="shared" si="124"/>
        <v>1098.2634813824582</v>
      </c>
      <c r="D271" s="57">
        <f t="shared" si="125"/>
        <v>117.57466598691018</v>
      </c>
      <c r="E271" s="58">
        <f t="shared" si="111"/>
        <v>1215.8381473693682</v>
      </c>
      <c r="F271" s="56">
        <f t="shared" si="126"/>
        <v>164843.72561313928</v>
      </c>
      <c r="G271" s="57">
        <f t="shared" si="127"/>
        <v>1229.6885823908149</v>
      </c>
      <c r="H271" s="57">
        <f t="shared" si="128"/>
        <v>549.47908537713101</v>
      </c>
      <c r="I271" s="58">
        <f t="shared" si="112"/>
        <v>1779.1676677679459</v>
      </c>
      <c r="J271" s="56">
        <f t="shared" si="129"/>
        <v>0</v>
      </c>
      <c r="K271" s="57">
        <f t="shared" si="130"/>
        <v>0</v>
      </c>
      <c r="L271" s="57">
        <f t="shared" si="131"/>
        <v>0</v>
      </c>
      <c r="M271" s="58">
        <f t="shared" si="113"/>
        <v>0</v>
      </c>
      <c r="N271" s="56">
        <f t="shared" si="132"/>
        <v>0</v>
      </c>
      <c r="O271" s="57">
        <f t="shared" si="133"/>
        <v>0</v>
      </c>
      <c r="P271" s="57">
        <f t="shared" si="134"/>
        <v>0</v>
      </c>
      <c r="Q271" s="58">
        <f t="shared" si="114"/>
        <v>0</v>
      </c>
      <c r="R271" s="84">
        <f t="shared" si="135"/>
        <v>-3.884021989645153E-11</v>
      </c>
      <c r="S271" s="85">
        <f t="shared" si="136"/>
        <v>0</v>
      </c>
      <c r="T271" s="86">
        <f t="shared" si="115"/>
        <v>-1.1328397469798364E-13</v>
      </c>
      <c r="U271" s="87">
        <f t="shared" si="137"/>
        <v>0</v>
      </c>
      <c r="V271" s="84">
        <f t="shared" si="138"/>
        <v>0</v>
      </c>
      <c r="W271" s="85">
        <f t="shared" si="139"/>
        <v>0</v>
      </c>
      <c r="X271" s="86">
        <f t="shared" si="116"/>
        <v>0</v>
      </c>
      <c r="Y271" s="87">
        <f t="shared" si="140"/>
        <v>0</v>
      </c>
      <c r="Z271" s="101">
        <f t="shared" si="141"/>
        <v>0</v>
      </c>
      <c r="AA271" s="85">
        <f t="shared" si="142"/>
        <v>0</v>
      </c>
      <c r="AB271" s="86">
        <f t="shared" si="117"/>
        <v>0</v>
      </c>
      <c r="AC271" s="87">
        <f t="shared" si="143"/>
        <v>0</v>
      </c>
      <c r="AD271" s="132">
        <f t="shared" si="146"/>
        <v>0</v>
      </c>
      <c r="AE271" s="132">
        <f t="shared" si="118"/>
        <v>0</v>
      </c>
      <c r="AF271" s="132">
        <f t="shared" si="144"/>
        <v>0</v>
      </c>
      <c r="AG271" s="133">
        <f t="shared" si="119"/>
        <v>0</v>
      </c>
      <c r="AH271" s="124">
        <f t="shared" si="145"/>
        <v>0</v>
      </c>
      <c r="AI271" s="125">
        <f t="shared" si="120"/>
        <v>0</v>
      </c>
      <c r="AJ271" s="125">
        <v>0</v>
      </c>
      <c r="AK271" s="126">
        <f t="shared" si="121"/>
        <v>0</v>
      </c>
      <c r="AL271" s="22">
        <f t="shared" si="122"/>
        <v>293106.99759885942</v>
      </c>
      <c r="AM271" s="22">
        <f t="shared" si="122"/>
        <v>2327.952063773273</v>
      </c>
      <c r="AN271" s="22">
        <f t="shared" si="122"/>
        <v>667.05375136404109</v>
      </c>
      <c r="AO271" s="23">
        <f t="shared" si="122"/>
        <v>2995.0058151373141</v>
      </c>
    </row>
    <row r="272" spans="1:41" x14ac:dyDescent="0.25">
      <c r="A272" s="7">
        <v>251</v>
      </c>
      <c r="B272" s="56">
        <f t="shared" si="123"/>
        <v>127165.00850433773</v>
      </c>
      <c r="C272" s="57">
        <f t="shared" si="124"/>
        <v>1099.2702229070587</v>
      </c>
      <c r="D272" s="57">
        <f t="shared" si="125"/>
        <v>116.56792446230959</v>
      </c>
      <c r="E272" s="58">
        <f t="shared" si="111"/>
        <v>1215.8381473693682</v>
      </c>
      <c r="F272" s="56">
        <f t="shared" si="126"/>
        <v>163614.03703074847</v>
      </c>
      <c r="G272" s="57">
        <f t="shared" si="127"/>
        <v>1233.7875443321177</v>
      </c>
      <c r="H272" s="57">
        <f t="shared" si="128"/>
        <v>545.3801234358283</v>
      </c>
      <c r="I272" s="58">
        <f t="shared" si="112"/>
        <v>1779.1676677679459</v>
      </c>
      <c r="J272" s="56">
        <f t="shared" si="129"/>
        <v>0</v>
      </c>
      <c r="K272" s="57">
        <f t="shared" si="130"/>
        <v>0</v>
      </c>
      <c r="L272" s="57">
        <f t="shared" si="131"/>
        <v>0</v>
      </c>
      <c r="M272" s="58">
        <f t="shared" si="113"/>
        <v>0</v>
      </c>
      <c r="N272" s="56">
        <f t="shared" si="132"/>
        <v>0</v>
      </c>
      <c r="O272" s="57">
        <f t="shared" si="133"/>
        <v>0</v>
      </c>
      <c r="P272" s="57">
        <f t="shared" si="134"/>
        <v>0</v>
      </c>
      <c r="Q272" s="58">
        <f t="shared" si="114"/>
        <v>0</v>
      </c>
      <c r="R272" s="84">
        <f t="shared" si="135"/>
        <v>-3.8904953596278953E-11</v>
      </c>
      <c r="S272" s="85">
        <f t="shared" si="136"/>
        <v>0</v>
      </c>
      <c r="T272" s="86">
        <f t="shared" si="115"/>
        <v>-1.1347278132248029E-13</v>
      </c>
      <c r="U272" s="87">
        <f t="shared" si="137"/>
        <v>0</v>
      </c>
      <c r="V272" s="84">
        <f t="shared" si="138"/>
        <v>0</v>
      </c>
      <c r="W272" s="85">
        <f t="shared" si="139"/>
        <v>0</v>
      </c>
      <c r="X272" s="86">
        <f t="shared" si="116"/>
        <v>0</v>
      </c>
      <c r="Y272" s="87">
        <f t="shared" si="140"/>
        <v>0</v>
      </c>
      <c r="Z272" s="101">
        <f t="shared" si="141"/>
        <v>0</v>
      </c>
      <c r="AA272" s="85">
        <f t="shared" si="142"/>
        <v>0</v>
      </c>
      <c r="AB272" s="86">
        <f t="shared" si="117"/>
        <v>0</v>
      </c>
      <c r="AC272" s="87">
        <f t="shared" si="143"/>
        <v>0</v>
      </c>
      <c r="AD272" s="132">
        <f t="shared" si="146"/>
        <v>0</v>
      </c>
      <c r="AE272" s="132">
        <f t="shared" si="118"/>
        <v>0</v>
      </c>
      <c r="AF272" s="132">
        <f t="shared" si="144"/>
        <v>0</v>
      </c>
      <c r="AG272" s="133">
        <f t="shared" si="119"/>
        <v>0</v>
      </c>
      <c r="AH272" s="124">
        <f t="shared" si="145"/>
        <v>0</v>
      </c>
      <c r="AI272" s="125">
        <f t="shared" si="120"/>
        <v>0</v>
      </c>
      <c r="AJ272" s="125">
        <v>0</v>
      </c>
      <c r="AK272" s="126">
        <f t="shared" si="121"/>
        <v>0</v>
      </c>
      <c r="AL272" s="22">
        <f t="shared" si="122"/>
        <v>290779.04553508613</v>
      </c>
      <c r="AM272" s="22">
        <f t="shared" si="122"/>
        <v>2333.0577672391764</v>
      </c>
      <c r="AN272" s="22">
        <f t="shared" si="122"/>
        <v>661.94804789813782</v>
      </c>
      <c r="AO272" s="23">
        <f t="shared" si="122"/>
        <v>2995.0058151373141</v>
      </c>
    </row>
    <row r="273" spans="1:41" x14ac:dyDescent="0.25">
      <c r="A273" s="7">
        <v>252</v>
      </c>
      <c r="B273" s="56">
        <f t="shared" si="123"/>
        <v>126065.73828143068</v>
      </c>
      <c r="C273" s="57">
        <f t="shared" si="124"/>
        <v>1100.2778872780568</v>
      </c>
      <c r="D273" s="57">
        <f t="shared" si="125"/>
        <v>115.56026009131145</v>
      </c>
      <c r="E273" s="58">
        <f t="shared" si="111"/>
        <v>1215.8381473693682</v>
      </c>
      <c r="F273" s="56">
        <f t="shared" si="126"/>
        <v>162380.24948641635</v>
      </c>
      <c r="G273" s="57">
        <f t="shared" si="127"/>
        <v>1237.9001694798912</v>
      </c>
      <c r="H273" s="57">
        <f t="shared" si="128"/>
        <v>541.26749828805453</v>
      </c>
      <c r="I273" s="58">
        <f t="shared" si="112"/>
        <v>1779.1676677679459</v>
      </c>
      <c r="J273" s="56">
        <f t="shared" si="129"/>
        <v>0</v>
      </c>
      <c r="K273" s="57">
        <f t="shared" si="130"/>
        <v>0</v>
      </c>
      <c r="L273" s="57">
        <f t="shared" si="131"/>
        <v>0</v>
      </c>
      <c r="M273" s="58">
        <f t="shared" si="113"/>
        <v>0</v>
      </c>
      <c r="N273" s="56">
        <f t="shared" si="132"/>
        <v>0</v>
      </c>
      <c r="O273" s="57">
        <f t="shared" si="133"/>
        <v>0</v>
      </c>
      <c r="P273" s="57">
        <f t="shared" si="134"/>
        <v>0</v>
      </c>
      <c r="Q273" s="58">
        <f t="shared" si="114"/>
        <v>0</v>
      </c>
      <c r="R273" s="84">
        <f t="shared" si="135"/>
        <v>-3.8969795185606088E-11</v>
      </c>
      <c r="S273" s="85">
        <f t="shared" si="136"/>
        <v>0</v>
      </c>
      <c r="T273" s="86">
        <f t="shared" si="115"/>
        <v>-1.1366190262468443E-13</v>
      </c>
      <c r="U273" s="87">
        <f t="shared" si="137"/>
        <v>0</v>
      </c>
      <c r="V273" s="84">
        <f t="shared" si="138"/>
        <v>0</v>
      </c>
      <c r="W273" s="85">
        <f t="shared" si="139"/>
        <v>0</v>
      </c>
      <c r="X273" s="86">
        <f t="shared" si="116"/>
        <v>0</v>
      </c>
      <c r="Y273" s="87">
        <f t="shared" si="140"/>
        <v>0</v>
      </c>
      <c r="Z273" s="101">
        <f t="shared" si="141"/>
        <v>0</v>
      </c>
      <c r="AA273" s="85">
        <f t="shared" si="142"/>
        <v>0</v>
      </c>
      <c r="AB273" s="86">
        <f t="shared" si="117"/>
        <v>0</v>
      </c>
      <c r="AC273" s="87">
        <f t="shared" si="143"/>
        <v>0</v>
      </c>
      <c r="AD273" s="132">
        <f t="shared" si="146"/>
        <v>0</v>
      </c>
      <c r="AE273" s="132">
        <f t="shared" si="118"/>
        <v>0</v>
      </c>
      <c r="AF273" s="132">
        <f t="shared" si="144"/>
        <v>0</v>
      </c>
      <c r="AG273" s="133">
        <f t="shared" si="119"/>
        <v>0</v>
      </c>
      <c r="AH273" s="124">
        <f t="shared" si="145"/>
        <v>0</v>
      </c>
      <c r="AI273" s="125">
        <f t="shared" si="120"/>
        <v>0</v>
      </c>
      <c r="AJ273" s="125">
        <v>0</v>
      </c>
      <c r="AK273" s="126">
        <f t="shared" si="121"/>
        <v>0</v>
      </c>
      <c r="AL273" s="22">
        <f t="shared" si="122"/>
        <v>288445.98776784696</v>
      </c>
      <c r="AM273" s="22">
        <f t="shared" si="122"/>
        <v>2338.1780567579481</v>
      </c>
      <c r="AN273" s="22">
        <f t="shared" si="122"/>
        <v>656.82775837936583</v>
      </c>
      <c r="AO273" s="23">
        <f t="shared" si="122"/>
        <v>2995.0058151373141</v>
      </c>
    </row>
    <row r="274" spans="1:41" x14ac:dyDescent="0.25">
      <c r="A274" s="7">
        <v>253</v>
      </c>
      <c r="B274" s="56">
        <f t="shared" si="123"/>
        <v>124965.46039415261</v>
      </c>
      <c r="C274" s="57">
        <f t="shared" si="124"/>
        <v>1101.2864753413951</v>
      </c>
      <c r="D274" s="57">
        <f t="shared" si="125"/>
        <v>114.55167202797323</v>
      </c>
      <c r="E274" s="58">
        <f t="shared" si="111"/>
        <v>1215.8381473693682</v>
      </c>
      <c r="F274" s="56">
        <f t="shared" si="126"/>
        <v>161142.34931693645</v>
      </c>
      <c r="G274" s="57">
        <f t="shared" si="127"/>
        <v>1242.0265033781577</v>
      </c>
      <c r="H274" s="57">
        <f t="shared" si="128"/>
        <v>537.14116438978817</v>
      </c>
      <c r="I274" s="58">
        <f t="shared" si="112"/>
        <v>1779.1676677679459</v>
      </c>
      <c r="J274" s="56">
        <f t="shared" si="129"/>
        <v>0</v>
      </c>
      <c r="K274" s="57">
        <f t="shared" si="130"/>
        <v>0</v>
      </c>
      <c r="L274" s="57">
        <f t="shared" si="131"/>
        <v>0</v>
      </c>
      <c r="M274" s="58">
        <f t="shared" si="113"/>
        <v>0</v>
      </c>
      <c r="N274" s="56">
        <f t="shared" si="132"/>
        <v>0</v>
      </c>
      <c r="O274" s="57">
        <f t="shared" si="133"/>
        <v>0</v>
      </c>
      <c r="P274" s="57">
        <f t="shared" si="134"/>
        <v>0</v>
      </c>
      <c r="Q274" s="58">
        <f t="shared" si="114"/>
        <v>0</v>
      </c>
      <c r="R274" s="84">
        <f t="shared" si="135"/>
        <v>-3.9034744844248766E-11</v>
      </c>
      <c r="S274" s="85">
        <f t="shared" si="136"/>
        <v>0</v>
      </c>
      <c r="T274" s="86">
        <f t="shared" si="115"/>
        <v>-1.1385133912905891E-13</v>
      </c>
      <c r="U274" s="87">
        <f t="shared" si="137"/>
        <v>0</v>
      </c>
      <c r="V274" s="84">
        <f t="shared" si="138"/>
        <v>0</v>
      </c>
      <c r="W274" s="85">
        <f t="shared" si="139"/>
        <v>0</v>
      </c>
      <c r="X274" s="86">
        <f t="shared" si="116"/>
        <v>0</v>
      </c>
      <c r="Y274" s="87">
        <f t="shared" si="140"/>
        <v>0</v>
      </c>
      <c r="Z274" s="101">
        <f t="shared" si="141"/>
        <v>0</v>
      </c>
      <c r="AA274" s="85">
        <f t="shared" si="142"/>
        <v>0</v>
      </c>
      <c r="AB274" s="86">
        <f t="shared" si="117"/>
        <v>0</v>
      </c>
      <c r="AC274" s="87">
        <f t="shared" si="143"/>
        <v>0</v>
      </c>
      <c r="AD274" s="132">
        <f t="shared" si="146"/>
        <v>0</v>
      </c>
      <c r="AE274" s="132">
        <f t="shared" si="118"/>
        <v>0</v>
      </c>
      <c r="AF274" s="132">
        <f t="shared" si="144"/>
        <v>0</v>
      </c>
      <c r="AG274" s="133">
        <f t="shared" si="119"/>
        <v>0</v>
      </c>
      <c r="AH274" s="124">
        <f t="shared" si="145"/>
        <v>0</v>
      </c>
      <c r="AI274" s="125">
        <f t="shared" si="120"/>
        <v>0</v>
      </c>
      <c r="AJ274" s="125">
        <v>0</v>
      </c>
      <c r="AK274" s="126">
        <f t="shared" si="121"/>
        <v>0</v>
      </c>
      <c r="AL274" s="22">
        <f t="shared" si="122"/>
        <v>286107.80971108901</v>
      </c>
      <c r="AM274" s="22">
        <f t="shared" si="122"/>
        <v>2343.312978719553</v>
      </c>
      <c r="AN274" s="22">
        <f t="shared" si="122"/>
        <v>651.69283641776133</v>
      </c>
      <c r="AO274" s="23">
        <f t="shared" si="122"/>
        <v>2995.0058151373141</v>
      </c>
    </row>
    <row r="275" spans="1:41" x14ac:dyDescent="0.25">
      <c r="A275" s="7">
        <v>254</v>
      </c>
      <c r="B275" s="56">
        <f t="shared" si="123"/>
        <v>123864.17391881123</v>
      </c>
      <c r="C275" s="57">
        <f t="shared" si="124"/>
        <v>1102.2959879437913</v>
      </c>
      <c r="D275" s="57">
        <f t="shared" si="125"/>
        <v>113.54215942557695</v>
      </c>
      <c r="E275" s="58">
        <f t="shared" si="111"/>
        <v>1215.8381473693682</v>
      </c>
      <c r="F275" s="56">
        <f t="shared" si="126"/>
        <v>159900.3228135583</v>
      </c>
      <c r="G275" s="57">
        <f t="shared" si="127"/>
        <v>1246.1665917227515</v>
      </c>
      <c r="H275" s="57">
        <f t="shared" si="128"/>
        <v>533.0010760451944</v>
      </c>
      <c r="I275" s="58">
        <f t="shared" si="112"/>
        <v>1779.1676677679459</v>
      </c>
      <c r="J275" s="56">
        <f t="shared" si="129"/>
        <v>0</v>
      </c>
      <c r="K275" s="57">
        <f t="shared" si="130"/>
        <v>0</v>
      </c>
      <c r="L275" s="57">
        <f t="shared" si="131"/>
        <v>0</v>
      </c>
      <c r="M275" s="58">
        <f t="shared" si="113"/>
        <v>0</v>
      </c>
      <c r="N275" s="56">
        <f t="shared" si="132"/>
        <v>0</v>
      </c>
      <c r="O275" s="57">
        <f t="shared" si="133"/>
        <v>0</v>
      </c>
      <c r="P275" s="57">
        <f t="shared" si="134"/>
        <v>0</v>
      </c>
      <c r="Q275" s="58">
        <f t="shared" si="114"/>
        <v>0</v>
      </c>
      <c r="R275" s="84">
        <f t="shared" si="135"/>
        <v>-3.9099802752322513E-11</v>
      </c>
      <c r="S275" s="85">
        <f t="shared" si="136"/>
        <v>0</v>
      </c>
      <c r="T275" s="86">
        <f t="shared" si="115"/>
        <v>-1.1404109136094067E-13</v>
      </c>
      <c r="U275" s="87">
        <f t="shared" si="137"/>
        <v>0</v>
      </c>
      <c r="V275" s="84">
        <f t="shared" si="138"/>
        <v>0</v>
      </c>
      <c r="W275" s="85">
        <f t="shared" si="139"/>
        <v>0</v>
      </c>
      <c r="X275" s="86">
        <f t="shared" si="116"/>
        <v>0</v>
      </c>
      <c r="Y275" s="87">
        <f t="shared" si="140"/>
        <v>0</v>
      </c>
      <c r="Z275" s="101">
        <f t="shared" si="141"/>
        <v>0</v>
      </c>
      <c r="AA275" s="85">
        <f t="shared" si="142"/>
        <v>0</v>
      </c>
      <c r="AB275" s="86">
        <f t="shared" si="117"/>
        <v>0</v>
      </c>
      <c r="AC275" s="87">
        <f t="shared" si="143"/>
        <v>0</v>
      </c>
      <c r="AD275" s="132">
        <f t="shared" si="146"/>
        <v>0</v>
      </c>
      <c r="AE275" s="132">
        <f t="shared" si="118"/>
        <v>0</v>
      </c>
      <c r="AF275" s="132">
        <f t="shared" si="144"/>
        <v>0</v>
      </c>
      <c r="AG275" s="133">
        <f t="shared" si="119"/>
        <v>0</v>
      </c>
      <c r="AH275" s="124">
        <f t="shared" si="145"/>
        <v>0</v>
      </c>
      <c r="AI275" s="125">
        <f t="shared" si="120"/>
        <v>0</v>
      </c>
      <c r="AJ275" s="125">
        <v>0</v>
      </c>
      <c r="AK275" s="126">
        <f t="shared" si="121"/>
        <v>0</v>
      </c>
      <c r="AL275" s="22">
        <f t="shared" si="122"/>
        <v>283764.49673236947</v>
      </c>
      <c r="AM275" s="22">
        <f t="shared" si="122"/>
        <v>2348.4625796665428</v>
      </c>
      <c r="AN275" s="22">
        <f t="shared" si="122"/>
        <v>646.54323547077126</v>
      </c>
      <c r="AO275" s="23">
        <f t="shared" si="122"/>
        <v>2995.0058151373141</v>
      </c>
    </row>
    <row r="276" spans="1:41" x14ac:dyDescent="0.25">
      <c r="A276" s="7">
        <v>255</v>
      </c>
      <c r="B276" s="56">
        <f t="shared" si="123"/>
        <v>122761.87793086743</v>
      </c>
      <c r="C276" s="57">
        <f t="shared" si="124"/>
        <v>1103.3064259327398</v>
      </c>
      <c r="D276" s="57">
        <f t="shared" si="125"/>
        <v>112.53172143662847</v>
      </c>
      <c r="E276" s="58">
        <f t="shared" si="111"/>
        <v>1215.8381473693682</v>
      </c>
      <c r="F276" s="56">
        <f t="shared" si="126"/>
        <v>158654.15622183555</v>
      </c>
      <c r="G276" s="57">
        <f t="shared" si="127"/>
        <v>1250.3204803618273</v>
      </c>
      <c r="H276" s="57">
        <f t="shared" si="128"/>
        <v>528.84718740611856</v>
      </c>
      <c r="I276" s="58">
        <f t="shared" si="112"/>
        <v>1779.1676677679459</v>
      </c>
      <c r="J276" s="56">
        <f t="shared" si="129"/>
        <v>0</v>
      </c>
      <c r="K276" s="57">
        <f t="shared" si="130"/>
        <v>0</v>
      </c>
      <c r="L276" s="57">
        <f t="shared" si="131"/>
        <v>0</v>
      </c>
      <c r="M276" s="58">
        <f t="shared" si="113"/>
        <v>0</v>
      </c>
      <c r="N276" s="56">
        <f t="shared" si="132"/>
        <v>0</v>
      </c>
      <c r="O276" s="57">
        <f t="shared" si="133"/>
        <v>0</v>
      </c>
      <c r="P276" s="57">
        <f t="shared" si="134"/>
        <v>0</v>
      </c>
      <c r="Q276" s="58">
        <f t="shared" si="114"/>
        <v>0</v>
      </c>
      <c r="R276" s="84">
        <f t="shared" si="135"/>
        <v>-3.9164969090243055E-11</v>
      </c>
      <c r="S276" s="85">
        <f t="shared" si="136"/>
        <v>0</v>
      </c>
      <c r="T276" s="86">
        <f t="shared" si="115"/>
        <v>-1.1423115984654225E-13</v>
      </c>
      <c r="U276" s="87">
        <f t="shared" si="137"/>
        <v>0</v>
      </c>
      <c r="V276" s="84">
        <f t="shared" si="138"/>
        <v>0</v>
      </c>
      <c r="W276" s="85">
        <f t="shared" si="139"/>
        <v>0</v>
      </c>
      <c r="X276" s="86">
        <f t="shared" si="116"/>
        <v>0</v>
      </c>
      <c r="Y276" s="87">
        <f t="shared" si="140"/>
        <v>0</v>
      </c>
      <c r="Z276" s="101">
        <f t="shared" si="141"/>
        <v>0</v>
      </c>
      <c r="AA276" s="85">
        <f t="shared" si="142"/>
        <v>0</v>
      </c>
      <c r="AB276" s="86">
        <f t="shared" si="117"/>
        <v>0</v>
      </c>
      <c r="AC276" s="87">
        <f t="shared" si="143"/>
        <v>0</v>
      </c>
      <c r="AD276" s="132">
        <f t="shared" si="146"/>
        <v>0</v>
      </c>
      <c r="AE276" s="132">
        <f t="shared" si="118"/>
        <v>0</v>
      </c>
      <c r="AF276" s="132">
        <f t="shared" si="144"/>
        <v>0</v>
      </c>
      <c r="AG276" s="133">
        <f t="shared" si="119"/>
        <v>0</v>
      </c>
      <c r="AH276" s="124">
        <f t="shared" si="145"/>
        <v>0</v>
      </c>
      <c r="AI276" s="125">
        <f t="shared" si="120"/>
        <v>0</v>
      </c>
      <c r="AJ276" s="125">
        <v>0</v>
      </c>
      <c r="AK276" s="126">
        <f t="shared" si="121"/>
        <v>0</v>
      </c>
      <c r="AL276" s="22">
        <f t="shared" si="122"/>
        <v>281416.03415270295</v>
      </c>
      <c r="AM276" s="22">
        <f t="shared" si="122"/>
        <v>2353.6269062945671</v>
      </c>
      <c r="AN276" s="22">
        <f t="shared" si="122"/>
        <v>641.37890884274691</v>
      </c>
      <c r="AO276" s="23">
        <f t="shared" si="122"/>
        <v>2995.0058151373141</v>
      </c>
    </row>
    <row r="277" spans="1:41" x14ac:dyDescent="0.25">
      <c r="A277" s="7">
        <v>256</v>
      </c>
      <c r="B277" s="56">
        <f t="shared" si="123"/>
        <v>121658.57150493469</v>
      </c>
      <c r="C277" s="57">
        <f t="shared" si="124"/>
        <v>1104.3177901565114</v>
      </c>
      <c r="D277" s="57">
        <f t="shared" si="125"/>
        <v>111.52035721285679</v>
      </c>
      <c r="E277" s="58">
        <f t="shared" si="111"/>
        <v>1215.8381473693682</v>
      </c>
      <c r="F277" s="56">
        <f t="shared" si="126"/>
        <v>157403.83574147374</v>
      </c>
      <c r="G277" s="57">
        <f t="shared" si="127"/>
        <v>1254.4882152963669</v>
      </c>
      <c r="H277" s="57">
        <f t="shared" si="128"/>
        <v>524.67945247157911</v>
      </c>
      <c r="I277" s="58">
        <f t="shared" si="112"/>
        <v>1779.1676677679459</v>
      </c>
      <c r="J277" s="56">
        <f t="shared" si="129"/>
        <v>0</v>
      </c>
      <c r="K277" s="57">
        <f t="shared" si="130"/>
        <v>0</v>
      </c>
      <c r="L277" s="57">
        <f t="shared" si="131"/>
        <v>0</v>
      </c>
      <c r="M277" s="58">
        <f t="shared" si="113"/>
        <v>0</v>
      </c>
      <c r="N277" s="56">
        <f t="shared" si="132"/>
        <v>0</v>
      </c>
      <c r="O277" s="57">
        <f t="shared" si="133"/>
        <v>0</v>
      </c>
      <c r="P277" s="57">
        <f t="shared" si="134"/>
        <v>0</v>
      </c>
      <c r="Q277" s="58">
        <f t="shared" si="114"/>
        <v>0</v>
      </c>
      <c r="R277" s="84">
        <f t="shared" si="135"/>
        <v>-3.9230244038726795E-11</v>
      </c>
      <c r="S277" s="85">
        <f t="shared" si="136"/>
        <v>0</v>
      </c>
      <c r="T277" s="86">
        <f t="shared" si="115"/>
        <v>-1.1442154511295317E-13</v>
      </c>
      <c r="U277" s="87">
        <f t="shared" si="137"/>
        <v>0</v>
      </c>
      <c r="V277" s="84">
        <f t="shared" si="138"/>
        <v>0</v>
      </c>
      <c r="W277" s="85">
        <f t="shared" si="139"/>
        <v>0</v>
      </c>
      <c r="X277" s="86">
        <f t="shared" si="116"/>
        <v>0</v>
      </c>
      <c r="Y277" s="87">
        <f t="shared" si="140"/>
        <v>0</v>
      </c>
      <c r="Z277" s="101">
        <f t="shared" si="141"/>
        <v>0</v>
      </c>
      <c r="AA277" s="85">
        <f t="shared" si="142"/>
        <v>0</v>
      </c>
      <c r="AB277" s="86">
        <f t="shared" si="117"/>
        <v>0</v>
      </c>
      <c r="AC277" s="87">
        <f t="shared" si="143"/>
        <v>0</v>
      </c>
      <c r="AD277" s="132">
        <f t="shared" si="146"/>
        <v>0</v>
      </c>
      <c r="AE277" s="132">
        <f t="shared" si="118"/>
        <v>0</v>
      </c>
      <c r="AF277" s="132">
        <f t="shared" si="144"/>
        <v>0</v>
      </c>
      <c r="AG277" s="133">
        <f t="shared" si="119"/>
        <v>0</v>
      </c>
      <c r="AH277" s="124">
        <f t="shared" si="145"/>
        <v>0</v>
      </c>
      <c r="AI277" s="125">
        <f t="shared" si="120"/>
        <v>0</v>
      </c>
      <c r="AJ277" s="125">
        <v>0</v>
      </c>
      <c r="AK277" s="126">
        <f t="shared" si="121"/>
        <v>0</v>
      </c>
      <c r="AL277" s="22">
        <f t="shared" si="122"/>
        <v>279062.40724640834</v>
      </c>
      <c r="AM277" s="22">
        <f t="shared" si="122"/>
        <v>2358.8060054528783</v>
      </c>
      <c r="AN277" s="22">
        <f t="shared" si="122"/>
        <v>636.19980968443576</v>
      </c>
      <c r="AO277" s="23">
        <f t="shared" si="122"/>
        <v>2995.0058151373141</v>
      </c>
    </row>
    <row r="278" spans="1:41" x14ac:dyDescent="0.25">
      <c r="A278" s="7">
        <v>257</v>
      </c>
      <c r="B278" s="56">
        <f t="shared" si="123"/>
        <v>120554.25371477818</v>
      </c>
      <c r="C278" s="57">
        <f t="shared" si="124"/>
        <v>1105.330081464155</v>
      </c>
      <c r="D278" s="57">
        <f t="shared" si="125"/>
        <v>110.50806590521333</v>
      </c>
      <c r="E278" s="58">
        <f t="shared" si="111"/>
        <v>1215.8381473693682</v>
      </c>
      <c r="F278" s="56">
        <f t="shared" si="126"/>
        <v>156149.34752617739</v>
      </c>
      <c r="G278" s="57">
        <f t="shared" si="127"/>
        <v>1258.6698426806879</v>
      </c>
      <c r="H278" s="57">
        <f t="shared" si="128"/>
        <v>520.49782508725798</v>
      </c>
      <c r="I278" s="58">
        <f t="shared" si="112"/>
        <v>1779.1676677679459</v>
      </c>
      <c r="J278" s="56">
        <f t="shared" si="129"/>
        <v>0</v>
      </c>
      <c r="K278" s="57">
        <f t="shared" si="130"/>
        <v>0</v>
      </c>
      <c r="L278" s="57">
        <f t="shared" si="131"/>
        <v>0</v>
      </c>
      <c r="M278" s="58">
        <f t="shared" si="113"/>
        <v>0</v>
      </c>
      <c r="N278" s="56">
        <f t="shared" si="132"/>
        <v>0</v>
      </c>
      <c r="O278" s="57">
        <f t="shared" si="133"/>
        <v>0</v>
      </c>
      <c r="P278" s="57">
        <f t="shared" si="134"/>
        <v>0</v>
      </c>
      <c r="Q278" s="58">
        <f t="shared" si="114"/>
        <v>0</v>
      </c>
      <c r="R278" s="84">
        <f t="shared" si="135"/>
        <v>-3.929562777879134E-11</v>
      </c>
      <c r="S278" s="85">
        <f t="shared" si="136"/>
        <v>0</v>
      </c>
      <c r="T278" s="86">
        <f t="shared" si="115"/>
        <v>-1.1461224768814143E-13</v>
      </c>
      <c r="U278" s="87">
        <f t="shared" si="137"/>
        <v>0</v>
      </c>
      <c r="V278" s="84">
        <f t="shared" si="138"/>
        <v>0</v>
      </c>
      <c r="W278" s="85">
        <f t="shared" si="139"/>
        <v>0</v>
      </c>
      <c r="X278" s="86">
        <f t="shared" si="116"/>
        <v>0</v>
      </c>
      <c r="Y278" s="87">
        <f t="shared" si="140"/>
        <v>0</v>
      </c>
      <c r="Z278" s="101">
        <f t="shared" si="141"/>
        <v>0</v>
      </c>
      <c r="AA278" s="85">
        <f t="shared" si="142"/>
        <v>0</v>
      </c>
      <c r="AB278" s="86">
        <f t="shared" si="117"/>
        <v>0</v>
      </c>
      <c r="AC278" s="87">
        <f t="shared" si="143"/>
        <v>0</v>
      </c>
      <c r="AD278" s="132">
        <f t="shared" si="146"/>
        <v>0</v>
      </c>
      <c r="AE278" s="132">
        <f t="shared" si="118"/>
        <v>0</v>
      </c>
      <c r="AF278" s="132">
        <f t="shared" si="144"/>
        <v>0</v>
      </c>
      <c r="AG278" s="133">
        <f t="shared" si="119"/>
        <v>0</v>
      </c>
      <c r="AH278" s="124">
        <f t="shared" si="145"/>
        <v>0</v>
      </c>
      <c r="AI278" s="125">
        <f t="shared" si="120"/>
        <v>0</v>
      </c>
      <c r="AJ278" s="125">
        <v>0</v>
      </c>
      <c r="AK278" s="126">
        <f t="shared" si="121"/>
        <v>0</v>
      </c>
      <c r="AL278" s="22">
        <f t="shared" si="122"/>
        <v>276703.60124095553</v>
      </c>
      <c r="AM278" s="22">
        <f t="shared" si="122"/>
        <v>2363.9999241448431</v>
      </c>
      <c r="AN278" s="22">
        <f t="shared" si="122"/>
        <v>631.00589099247122</v>
      </c>
      <c r="AO278" s="23">
        <f t="shared" ref="AO278:AO341" si="147">E278+I278+M278+Q278+U278+Y278+AC278+AG278+AK278</f>
        <v>2995.0058151373141</v>
      </c>
    </row>
    <row r="279" spans="1:41" x14ac:dyDescent="0.25">
      <c r="A279" s="7">
        <v>258</v>
      </c>
      <c r="B279" s="56">
        <f t="shared" si="123"/>
        <v>119448.92363331403</v>
      </c>
      <c r="C279" s="57">
        <f t="shared" si="124"/>
        <v>1106.3433007054971</v>
      </c>
      <c r="D279" s="57">
        <f t="shared" si="125"/>
        <v>109.49484666387119</v>
      </c>
      <c r="E279" s="58">
        <f t="shared" ref="E279:E342" si="148">IF($A279&gt;C$7,0,C$12)</f>
        <v>1215.8381473693682</v>
      </c>
      <c r="F279" s="56">
        <f t="shared" si="126"/>
        <v>154890.6776834967</v>
      </c>
      <c r="G279" s="57">
        <f t="shared" si="127"/>
        <v>1262.8654088229569</v>
      </c>
      <c r="H279" s="57">
        <f t="shared" si="128"/>
        <v>516.30225894498903</v>
      </c>
      <c r="I279" s="58">
        <f t="shared" ref="I279:I342" si="149">IF($A279&gt;G$7,0,G$12)</f>
        <v>1779.1676677679459</v>
      </c>
      <c r="J279" s="56">
        <f t="shared" si="129"/>
        <v>0</v>
      </c>
      <c r="K279" s="57">
        <f t="shared" si="130"/>
        <v>0</v>
      </c>
      <c r="L279" s="57">
        <f t="shared" si="131"/>
        <v>0</v>
      </c>
      <c r="M279" s="58">
        <f t="shared" ref="M279:M342" si="150">IF($A279&gt;K$7,0,K$12)</f>
        <v>0</v>
      </c>
      <c r="N279" s="56">
        <f t="shared" si="132"/>
        <v>0</v>
      </c>
      <c r="O279" s="57">
        <f t="shared" si="133"/>
        <v>0</v>
      </c>
      <c r="P279" s="57">
        <f t="shared" si="134"/>
        <v>0</v>
      </c>
      <c r="Q279" s="58">
        <f t="shared" ref="Q279:Q342" si="151">IF($A279&gt;O$7,0,O$12)</f>
        <v>0</v>
      </c>
      <c r="R279" s="84">
        <f t="shared" si="135"/>
        <v>-3.9361120491755993E-11</v>
      </c>
      <c r="S279" s="85">
        <f t="shared" si="136"/>
        <v>0</v>
      </c>
      <c r="T279" s="86">
        <f t="shared" ref="T279:T342" si="152">R279*S$9</f>
        <v>-1.1480326810095498E-13</v>
      </c>
      <c r="U279" s="87">
        <f t="shared" si="137"/>
        <v>0</v>
      </c>
      <c r="V279" s="84">
        <f t="shared" si="138"/>
        <v>0</v>
      </c>
      <c r="W279" s="85">
        <f t="shared" si="139"/>
        <v>0</v>
      </c>
      <c r="X279" s="86">
        <f t="shared" ref="X279:X342" si="153">V279*W$9</f>
        <v>0</v>
      </c>
      <c r="Y279" s="87">
        <f t="shared" si="140"/>
        <v>0</v>
      </c>
      <c r="Z279" s="101">
        <f t="shared" si="141"/>
        <v>0</v>
      </c>
      <c r="AA279" s="85">
        <f t="shared" si="142"/>
        <v>0</v>
      </c>
      <c r="AB279" s="86">
        <f t="shared" ref="AB279:AB342" si="154">Z279*AA$9</f>
        <v>0</v>
      </c>
      <c r="AC279" s="87">
        <f t="shared" si="143"/>
        <v>0</v>
      </c>
      <c r="AD279" s="132">
        <f t="shared" si="146"/>
        <v>0</v>
      </c>
      <c r="AE279" s="132">
        <f t="shared" ref="AE279:AE342" si="155">IF(A279&lt;&gt;AE$7,0,AD279)</f>
        <v>0</v>
      </c>
      <c r="AF279" s="132">
        <f t="shared" si="144"/>
        <v>0</v>
      </c>
      <c r="AG279" s="133">
        <f t="shared" ref="AG279:AG342" si="156">AF279+AE279</f>
        <v>0</v>
      </c>
      <c r="AH279" s="124">
        <f t="shared" si="145"/>
        <v>0</v>
      </c>
      <c r="AI279" s="125">
        <f t="shared" ref="AI279:AI342" si="157">IF($A279=AI$7,$AH279,0)</f>
        <v>0</v>
      </c>
      <c r="AJ279" s="125">
        <v>0</v>
      </c>
      <c r="AK279" s="126">
        <f t="shared" ref="AK279:AK342" si="158">IF(A279=AI$7,AI279,0)</f>
        <v>0</v>
      </c>
      <c r="AL279" s="22">
        <f t="shared" ref="AL279:AO342" si="159">B279+F279+J279+N279+R279+V279+Z279+AD279+AH279</f>
        <v>274339.60131681064</v>
      </c>
      <c r="AM279" s="22">
        <f t="shared" si="159"/>
        <v>2369.2087095284542</v>
      </c>
      <c r="AN279" s="22">
        <f t="shared" si="159"/>
        <v>625.79710560886008</v>
      </c>
      <c r="AO279" s="23">
        <f t="shared" si="147"/>
        <v>2995.0058151373141</v>
      </c>
    </row>
    <row r="280" spans="1:41" x14ac:dyDescent="0.25">
      <c r="A280" s="7">
        <v>259</v>
      </c>
      <c r="B280" s="56">
        <f t="shared" ref="B280:B343" si="160">B279-C279</f>
        <v>118342.58033260853</v>
      </c>
      <c r="C280" s="57">
        <f t="shared" ref="C280:C343" si="161">E280-D280</f>
        <v>1107.3574487311437</v>
      </c>
      <c r="D280" s="57">
        <f t="shared" ref="D280:D343" si="162">C$9*B280</f>
        <v>108.48069863822448</v>
      </c>
      <c r="E280" s="58">
        <f t="shared" si="148"/>
        <v>1215.8381473693682</v>
      </c>
      <c r="F280" s="56">
        <f t="shared" ref="F280:F343" si="163">F279-G279</f>
        <v>153627.81227467375</v>
      </c>
      <c r="G280" s="57">
        <f t="shared" ref="G280:G343" si="164">I280-H280</f>
        <v>1267.0749601857001</v>
      </c>
      <c r="H280" s="57">
        <f t="shared" ref="H280:H343" si="165">G$9*F280</f>
        <v>512.09270758224591</v>
      </c>
      <c r="I280" s="58">
        <f t="shared" si="149"/>
        <v>1779.1676677679459</v>
      </c>
      <c r="J280" s="56">
        <f t="shared" ref="J280:J343" si="166">J279-K279</f>
        <v>0</v>
      </c>
      <c r="K280" s="57">
        <f t="shared" ref="K280:K343" si="167">M280-L280</f>
        <v>0</v>
      </c>
      <c r="L280" s="57">
        <f t="shared" ref="L280:L343" si="168">K$9*J280</f>
        <v>0</v>
      </c>
      <c r="M280" s="58">
        <f t="shared" si="150"/>
        <v>0</v>
      </c>
      <c r="N280" s="56">
        <f t="shared" ref="N280:N343" si="169">N279-O279</f>
        <v>0</v>
      </c>
      <c r="O280" s="57">
        <f t="shared" ref="O280:O343" si="170">Q280-P280</f>
        <v>0</v>
      </c>
      <c r="P280" s="57">
        <f t="shared" ref="P280:P343" si="171">O$9*N280</f>
        <v>0</v>
      </c>
      <c r="Q280" s="58">
        <f t="shared" si="151"/>
        <v>0</v>
      </c>
      <c r="R280" s="84">
        <f t="shared" ref="R280:R343" si="172">(R279-S279)*(1+S$11)</f>
        <v>-3.9426722359242253E-11</v>
      </c>
      <c r="S280" s="85">
        <f t="shared" ref="S280:S343" si="173">IF(R280&gt;1,U280-T280,0)</f>
        <v>0</v>
      </c>
      <c r="T280" s="86">
        <f t="shared" si="152"/>
        <v>-1.1499460688112324E-13</v>
      </c>
      <c r="U280" s="87">
        <f t="shared" ref="U280:U343" si="174">IF(R280&lt;1,0,U279*(1+S$11))</f>
        <v>0</v>
      </c>
      <c r="V280" s="84">
        <f t="shared" ref="V280:V343" si="175">(V279-W279)*(1+W$11)</f>
        <v>0</v>
      </c>
      <c r="W280" s="85">
        <f t="shared" ref="W280:W343" si="176">IF(V280&gt;1,Y280-X280,0)</f>
        <v>0</v>
      </c>
      <c r="X280" s="86">
        <f t="shared" si="153"/>
        <v>0</v>
      </c>
      <c r="Y280" s="87">
        <f t="shared" ref="Y280:Y343" si="177">IF(V280&lt;1,0,Y279*(1+W$11))</f>
        <v>0</v>
      </c>
      <c r="Z280" s="101">
        <f t="shared" ref="Z280:Z343" si="178">(Z279-AA279)*(1+AA$11)</f>
        <v>0</v>
      </c>
      <c r="AA280" s="85">
        <f t="shared" ref="AA280:AA343" si="179">IF(Z280&gt;1,AC280-AB280,0)</f>
        <v>0</v>
      </c>
      <c r="AB280" s="86">
        <f t="shared" si="154"/>
        <v>0</v>
      </c>
      <c r="AC280" s="87">
        <f t="shared" ref="AC280:AC343" si="180">IF(Z280&lt;1,0,AC279*(1+AA$11))</f>
        <v>0</v>
      </c>
      <c r="AD280" s="132">
        <f t="shared" si="146"/>
        <v>0</v>
      </c>
      <c r="AE280" s="132">
        <f t="shared" si="155"/>
        <v>0</v>
      </c>
      <c r="AF280" s="132">
        <f t="shared" ref="AF280:AF343" si="181">IF(A280&lt;=AE$7,AE$9*AD280,0)</f>
        <v>0</v>
      </c>
      <c r="AG280" s="133">
        <f t="shared" si="156"/>
        <v>0</v>
      </c>
      <c r="AH280" s="124">
        <f t="shared" ref="AH280:AH343" si="182">IF(A280&lt;=AI$7,AH279*(1+AI$9)*(1+AI$11),0)</f>
        <v>0</v>
      </c>
      <c r="AI280" s="125">
        <f t="shared" si="157"/>
        <v>0</v>
      </c>
      <c r="AJ280" s="125">
        <v>0</v>
      </c>
      <c r="AK280" s="126">
        <f t="shared" si="158"/>
        <v>0</v>
      </c>
      <c r="AL280" s="22">
        <f t="shared" si="159"/>
        <v>271970.39260728221</v>
      </c>
      <c r="AM280" s="22">
        <f t="shared" si="159"/>
        <v>2374.432408916844</v>
      </c>
      <c r="AN280" s="22">
        <f t="shared" si="159"/>
        <v>620.57340622047025</v>
      </c>
      <c r="AO280" s="23">
        <f t="shared" si="147"/>
        <v>2995.0058151373141</v>
      </c>
    </row>
    <row r="281" spans="1:41" x14ac:dyDescent="0.25">
      <c r="A281" s="7">
        <v>260</v>
      </c>
      <c r="B281" s="56">
        <f t="shared" si="160"/>
        <v>117235.22288387739</v>
      </c>
      <c r="C281" s="57">
        <f t="shared" si="161"/>
        <v>1108.3725263924807</v>
      </c>
      <c r="D281" s="57">
        <f t="shared" si="162"/>
        <v>107.46562097688761</v>
      </c>
      <c r="E281" s="58">
        <f t="shared" si="148"/>
        <v>1215.8381473693682</v>
      </c>
      <c r="F281" s="56">
        <f t="shared" si="163"/>
        <v>152360.73731448804</v>
      </c>
      <c r="G281" s="57">
        <f t="shared" si="164"/>
        <v>1271.2985433863191</v>
      </c>
      <c r="H281" s="57">
        <f t="shared" si="165"/>
        <v>507.86912438162682</v>
      </c>
      <c r="I281" s="58">
        <f t="shared" si="149"/>
        <v>1779.1676677679459</v>
      </c>
      <c r="J281" s="56">
        <f t="shared" si="166"/>
        <v>0</v>
      </c>
      <c r="K281" s="57">
        <f t="shared" si="167"/>
        <v>0</v>
      </c>
      <c r="L281" s="57">
        <f t="shared" si="168"/>
        <v>0</v>
      </c>
      <c r="M281" s="58">
        <f t="shared" si="150"/>
        <v>0</v>
      </c>
      <c r="N281" s="56">
        <f t="shared" si="169"/>
        <v>0</v>
      </c>
      <c r="O281" s="57">
        <f t="shared" si="170"/>
        <v>0</v>
      </c>
      <c r="P281" s="57">
        <f t="shared" si="171"/>
        <v>0</v>
      </c>
      <c r="Q281" s="58">
        <f t="shared" si="151"/>
        <v>0</v>
      </c>
      <c r="R281" s="84">
        <f t="shared" si="172"/>
        <v>-3.9492433563174326E-11</v>
      </c>
      <c r="S281" s="85">
        <f t="shared" si="173"/>
        <v>0</v>
      </c>
      <c r="T281" s="86">
        <f t="shared" si="152"/>
        <v>-1.1518626455925846E-13</v>
      </c>
      <c r="U281" s="87">
        <f t="shared" si="174"/>
        <v>0</v>
      </c>
      <c r="V281" s="84">
        <f t="shared" si="175"/>
        <v>0</v>
      </c>
      <c r="W281" s="85">
        <f t="shared" si="176"/>
        <v>0</v>
      </c>
      <c r="X281" s="86">
        <f t="shared" si="153"/>
        <v>0</v>
      </c>
      <c r="Y281" s="87">
        <f t="shared" si="177"/>
        <v>0</v>
      </c>
      <c r="Z281" s="101">
        <f t="shared" si="178"/>
        <v>0</v>
      </c>
      <c r="AA281" s="85">
        <f t="shared" si="179"/>
        <v>0</v>
      </c>
      <c r="AB281" s="86">
        <f t="shared" si="154"/>
        <v>0</v>
      </c>
      <c r="AC281" s="87">
        <f t="shared" si="180"/>
        <v>0</v>
      </c>
      <c r="AD281" s="132">
        <f t="shared" ref="AD281:AD344" si="183">IF(A281&lt;=AE$7,(1+AE$11)*AD280,0)</f>
        <v>0</v>
      </c>
      <c r="AE281" s="132">
        <f t="shared" si="155"/>
        <v>0</v>
      </c>
      <c r="AF281" s="132">
        <f t="shared" si="181"/>
        <v>0</v>
      </c>
      <c r="AG281" s="133">
        <f t="shared" si="156"/>
        <v>0</v>
      </c>
      <c r="AH281" s="124">
        <f t="shared" si="182"/>
        <v>0</v>
      </c>
      <c r="AI281" s="125">
        <f t="shared" si="157"/>
        <v>0</v>
      </c>
      <c r="AJ281" s="125">
        <v>0</v>
      </c>
      <c r="AK281" s="126">
        <f t="shared" si="158"/>
        <v>0</v>
      </c>
      <c r="AL281" s="22">
        <f t="shared" si="159"/>
        <v>269595.96019836538</v>
      </c>
      <c r="AM281" s="22">
        <f t="shared" si="159"/>
        <v>2379.6710697787998</v>
      </c>
      <c r="AN281" s="22">
        <f t="shared" si="159"/>
        <v>615.33474535851428</v>
      </c>
      <c r="AO281" s="23">
        <f t="shared" si="147"/>
        <v>2995.0058151373141</v>
      </c>
    </row>
    <row r="282" spans="1:41" x14ac:dyDescent="0.25">
      <c r="A282" s="7">
        <v>261</v>
      </c>
      <c r="B282" s="56">
        <f t="shared" si="160"/>
        <v>116126.8503574849</v>
      </c>
      <c r="C282" s="57">
        <f t="shared" si="161"/>
        <v>1109.3885345416738</v>
      </c>
      <c r="D282" s="57">
        <f t="shared" si="162"/>
        <v>106.44961282769449</v>
      </c>
      <c r="E282" s="58">
        <f t="shared" si="148"/>
        <v>1215.8381473693682</v>
      </c>
      <c r="F282" s="56">
        <f t="shared" si="163"/>
        <v>151089.43877110173</v>
      </c>
      <c r="G282" s="57">
        <f t="shared" si="164"/>
        <v>1275.5362051976067</v>
      </c>
      <c r="H282" s="57">
        <f t="shared" si="165"/>
        <v>503.63146257033912</v>
      </c>
      <c r="I282" s="58">
        <f t="shared" si="149"/>
        <v>1779.1676677679459</v>
      </c>
      <c r="J282" s="56">
        <f t="shared" si="166"/>
        <v>0</v>
      </c>
      <c r="K282" s="57">
        <f t="shared" si="167"/>
        <v>0</v>
      </c>
      <c r="L282" s="57">
        <f t="shared" si="168"/>
        <v>0</v>
      </c>
      <c r="M282" s="58">
        <f t="shared" si="150"/>
        <v>0</v>
      </c>
      <c r="N282" s="56">
        <f t="shared" si="169"/>
        <v>0</v>
      </c>
      <c r="O282" s="57">
        <f t="shared" si="170"/>
        <v>0</v>
      </c>
      <c r="P282" s="57">
        <f t="shared" si="171"/>
        <v>0</v>
      </c>
      <c r="Q282" s="58">
        <f t="shared" si="151"/>
        <v>0</v>
      </c>
      <c r="R282" s="84">
        <f t="shared" si="172"/>
        <v>-3.9558254285779616E-11</v>
      </c>
      <c r="S282" s="85">
        <f t="shared" si="173"/>
        <v>0</v>
      </c>
      <c r="T282" s="86">
        <f t="shared" si="152"/>
        <v>-1.1537824166685721E-13</v>
      </c>
      <c r="U282" s="87">
        <f t="shared" si="174"/>
        <v>0</v>
      </c>
      <c r="V282" s="84">
        <f t="shared" si="175"/>
        <v>0</v>
      </c>
      <c r="W282" s="85">
        <f t="shared" si="176"/>
        <v>0</v>
      </c>
      <c r="X282" s="86">
        <f t="shared" si="153"/>
        <v>0</v>
      </c>
      <c r="Y282" s="87">
        <f t="shared" si="177"/>
        <v>0</v>
      </c>
      <c r="Z282" s="101">
        <f t="shared" si="178"/>
        <v>0</v>
      </c>
      <c r="AA282" s="85">
        <f t="shared" si="179"/>
        <v>0</v>
      </c>
      <c r="AB282" s="86">
        <f t="shared" si="154"/>
        <v>0</v>
      </c>
      <c r="AC282" s="87">
        <f t="shared" si="180"/>
        <v>0</v>
      </c>
      <c r="AD282" s="132">
        <f t="shared" si="183"/>
        <v>0</v>
      </c>
      <c r="AE282" s="132">
        <f t="shared" si="155"/>
        <v>0</v>
      </c>
      <c r="AF282" s="132">
        <f t="shared" si="181"/>
        <v>0</v>
      </c>
      <c r="AG282" s="133">
        <f t="shared" si="156"/>
        <v>0</v>
      </c>
      <c r="AH282" s="124">
        <f t="shared" si="182"/>
        <v>0</v>
      </c>
      <c r="AI282" s="125">
        <f t="shared" si="157"/>
        <v>0</v>
      </c>
      <c r="AJ282" s="125">
        <v>0</v>
      </c>
      <c r="AK282" s="126">
        <f t="shared" si="158"/>
        <v>0</v>
      </c>
      <c r="AL282" s="22">
        <f t="shared" si="159"/>
        <v>267216.28912858659</v>
      </c>
      <c r="AM282" s="22">
        <f t="shared" si="159"/>
        <v>2384.9247397392805</v>
      </c>
      <c r="AN282" s="22">
        <f t="shared" si="159"/>
        <v>610.08107539803348</v>
      </c>
      <c r="AO282" s="23">
        <f t="shared" si="147"/>
        <v>2995.0058151373141</v>
      </c>
    </row>
    <row r="283" spans="1:41" x14ac:dyDescent="0.25">
      <c r="A283" s="7">
        <v>262</v>
      </c>
      <c r="B283" s="56">
        <f t="shared" si="160"/>
        <v>115017.46182294322</v>
      </c>
      <c r="C283" s="57">
        <f t="shared" si="161"/>
        <v>1110.4054740316703</v>
      </c>
      <c r="D283" s="57">
        <f t="shared" si="162"/>
        <v>105.43267333769795</v>
      </c>
      <c r="E283" s="58">
        <f t="shared" si="148"/>
        <v>1215.8381473693682</v>
      </c>
      <c r="F283" s="56">
        <f t="shared" si="163"/>
        <v>149813.90256590414</v>
      </c>
      <c r="G283" s="57">
        <f t="shared" si="164"/>
        <v>1279.7879925482653</v>
      </c>
      <c r="H283" s="57">
        <f t="shared" si="165"/>
        <v>499.37967521968051</v>
      </c>
      <c r="I283" s="58">
        <f t="shared" si="149"/>
        <v>1779.1676677679459</v>
      </c>
      <c r="J283" s="56">
        <f t="shared" si="166"/>
        <v>0</v>
      </c>
      <c r="K283" s="57">
        <f t="shared" si="167"/>
        <v>0</v>
      </c>
      <c r="L283" s="57">
        <f t="shared" si="168"/>
        <v>0</v>
      </c>
      <c r="M283" s="58">
        <f t="shared" si="150"/>
        <v>0</v>
      </c>
      <c r="N283" s="56">
        <f t="shared" si="169"/>
        <v>0</v>
      </c>
      <c r="O283" s="57">
        <f t="shared" si="170"/>
        <v>0</v>
      </c>
      <c r="P283" s="57">
        <f t="shared" si="171"/>
        <v>0</v>
      </c>
      <c r="Q283" s="58">
        <f t="shared" si="151"/>
        <v>0</v>
      </c>
      <c r="R283" s="84">
        <f t="shared" si="172"/>
        <v>-3.962418470958925E-11</v>
      </c>
      <c r="S283" s="85">
        <f t="shared" si="173"/>
        <v>0</v>
      </c>
      <c r="T283" s="86">
        <f t="shared" si="152"/>
        <v>-1.1557053873630199E-13</v>
      </c>
      <c r="U283" s="87">
        <f t="shared" si="174"/>
        <v>0</v>
      </c>
      <c r="V283" s="84">
        <f t="shared" si="175"/>
        <v>0</v>
      </c>
      <c r="W283" s="85">
        <f t="shared" si="176"/>
        <v>0</v>
      </c>
      <c r="X283" s="86">
        <f t="shared" si="153"/>
        <v>0</v>
      </c>
      <c r="Y283" s="87">
        <f t="shared" si="177"/>
        <v>0</v>
      </c>
      <c r="Z283" s="101">
        <f t="shared" si="178"/>
        <v>0</v>
      </c>
      <c r="AA283" s="85">
        <f t="shared" si="179"/>
        <v>0</v>
      </c>
      <c r="AB283" s="86">
        <f t="shared" si="154"/>
        <v>0</v>
      </c>
      <c r="AC283" s="87">
        <f t="shared" si="180"/>
        <v>0</v>
      </c>
      <c r="AD283" s="132">
        <f t="shared" si="183"/>
        <v>0</v>
      </c>
      <c r="AE283" s="132">
        <f t="shared" si="155"/>
        <v>0</v>
      </c>
      <c r="AF283" s="132">
        <f t="shared" si="181"/>
        <v>0</v>
      </c>
      <c r="AG283" s="133">
        <f t="shared" si="156"/>
        <v>0</v>
      </c>
      <c r="AH283" s="124">
        <f t="shared" si="182"/>
        <v>0</v>
      </c>
      <c r="AI283" s="125">
        <f t="shared" si="157"/>
        <v>0</v>
      </c>
      <c r="AJ283" s="125">
        <v>0</v>
      </c>
      <c r="AK283" s="126">
        <f t="shared" si="158"/>
        <v>0</v>
      </c>
      <c r="AL283" s="22">
        <f t="shared" si="159"/>
        <v>264831.36438884732</v>
      </c>
      <c r="AM283" s="22">
        <f t="shared" si="159"/>
        <v>2390.1934665799354</v>
      </c>
      <c r="AN283" s="22">
        <f t="shared" si="159"/>
        <v>604.8123485573783</v>
      </c>
      <c r="AO283" s="23">
        <f t="shared" si="147"/>
        <v>2995.0058151373141</v>
      </c>
    </row>
    <row r="284" spans="1:41" x14ac:dyDescent="0.25">
      <c r="A284" s="7">
        <v>263</v>
      </c>
      <c r="B284" s="56">
        <f t="shared" si="160"/>
        <v>113907.05634891156</v>
      </c>
      <c r="C284" s="57">
        <f t="shared" si="161"/>
        <v>1111.4233457161993</v>
      </c>
      <c r="D284" s="57">
        <f t="shared" si="162"/>
        <v>104.41480165316892</v>
      </c>
      <c r="E284" s="58">
        <f t="shared" si="148"/>
        <v>1215.8381473693682</v>
      </c>
      <c r="F284" s="56">
        <f t="shared" si="163"/>
        <v>148534.11457335588</v>
      </c>
      <c r="G284" s="57">
        <f t="shared" si="164"/>
        <v>1284.0539525234262</v>
      </c>
      <c r="H284" s="57">
        <f t="shared" si="165"/>
        <v>495.11371524451965</v>
      </c>
      <c r="I284" s="58">
        <f t="shared" si="149"/>
        <v>1779.1676677679459</v>
      </c>
      <c r="J284" s="56">
        <f t="shared" si="166"/>
        <v>0</v>
      </c>
      <c r="K284" s="57">
        <f t="shared" si="167"/>
        <v>0</v>
      </c>
      <c r="L284" s="57">
        <f t="shared" si="168"/>
        <v>0</v>
      </c>
      <c r="M284" s="58">
        <f t="shared" si="150"/>
        <v>0</v>
      </c>
      <c r="N284" s="56">
        <f t="shared" si="169"/>
        <v>0</v>
      </c>
      <c r="O284" s="57">
        <f t="shared" si="170"/>
        <v>0</v>
      </c>
      <c r="P284" s="57">
        <f t="shared" si="171"/>
        <v>0</v>
      </c>
      <c r="Q284" s="58">
        <f t="shared" si="151"/>
        <v>0</v>
      </c>
      <c r="R284" s="84">
        <f t="shared" si="172"/>
        <v>-3.9690225017438565E-11</v>
      </c>
      <c r="S284" s="85">
        <f t="shared" si="173"/>
        <v>0</v>
      </c>
      <c r="T284" s="86">
        <f t="shared" si="152"/>
        <v>-1.1576315630086248E-13</v>
      </c>
      <c r="U284" s="87">
        <f t="shared" si="174"/>
        <v>0</v>
      </c>
      <c r="V284" s="84">
        <f t="shared" si="175"/>
        <v>0</v>
      </c>
      <c r="W284" s="85">
        <f t="shared" si="176"/>
        <v>0</v>
      </c>
      <c r="X284" s="86">
        <f t="shared" si="153"/>
        <v>0</v>
      </c>
      <c r="Y284" s="87">
        <f t="shared" si="177"/>
        <v>0</v>
      </c>
      <c r="Z284" s="101">
        <f t="shared" si="178"/>
        <v>0</v>
      </c>
      <c r="AA284" s="85">
        <f t="shared" si="179"/>
        <v>0</v>
      </c>
      <c r="AB284" s="86">
        <f t="shared" si="154"/>
        <v>0</v>
      </c>
      <c r="AC284" s="87">
        <f t="shared" si="180"/>
        <v>0</v>
      </c>
      <c r="AD284" s="132">
        <f t="shared" si="183"/>
        <v>0</v>
      </c>
      <c r="AE284" s="132">
        <f t="shared" si="155"/>
        <v>0</v>
      </c>
      <c r="AF284" s="132">
        <f t="shared" si="181"/>
        <v>0</v>
      </c>
      <c r="AG284" s="133">
        <f t="shared" si="156"/>
        <v>0</v>
      </c>
      <c r="AH284" s="124">
        <f t="shared" si="182"/>
        <v>0</v>
      </c>
      <c r="AI284" s="125">
        <f t="shared" si="157"/>
        <v>0</v>
      </c>
      <c r="AJ284" s="125">
        <v>0</v>
      </c>
      <c r="AK284" s="126">
        <f t="shared" si="158"/>
        <v>0</v>
      </c>
      <c r="AL284" s="22">
        <f t="shared" si="159"/>
        <v>262441.17092226737</v>
      </c>
      <c r="AM284" s="22">
        <f t="shared" si="159"/>
        <v>2395.4772982396253</v>
      </c>
      <c r="AN284" s="22">
        <f t="shared" si="159"/>
        <v>599.52851689768852</v>
      </c>
      <c r="AO284" s="23">
        <f t="shared" si="147"/>
        <v>2995.0058151373141</v>
      </c>
    </row>
    <row r="285" spans="1:41" x14ac:dyDescent="0.25">
      <c r="A285" s="7">
        <v>264</v>
      </c>
      <c r="B285" s="56">
        <f t="shared" si="160"/>
        <v>112795.63300319535</v>
      </c>
      <c r="C285" s="57">
        <f t="shared" si="161"/>
        <v>1112.4421504497725</v>
      </c>
      <c r="D285" s="57">
        <f t="shared" si="162"/>
        <v>103.39599691959575</v>
      </c>
      <c r="E285" s="58">
        <f t="shared" si="148"/>
        <v>1215.8381473693682</v>
      </c>
      <c r="F285" s="56">
        <f t="shared" si="163"/>
        <v>147250.06062083246</v>
      </c>
      <c r="G285" s="57">
        <f t="shared" si="164"/>
        <v>1288.3341323651709</v>
      </c>
      <c r="H285" s="57">
        <f t="shared" si="165"/>
        <v>490.83353540277488</v>
      </c>
      <c r="I285" s="58">
        <f t="shared" si="149"/>
        <v>1779.1676677679459</v>
      </c>
      <c r="J285" s="56">
        <f t="shared" si="166"/>
        <v>0</v>
      </c>
      <c r="K285" s="57">
        <f t="shared" si="167"/>
        <v>0</v>
      </c>
      <c r="L285" s="57">
        <f t="shared" si="168"/>
        <v>0</v>
      </c>
      <c r="M285" s="58">
        <f t="shared" si="150"/>
        <v>0</v>
      </c>
      <c r="N285" s="56">
        <f t="shared" si="169"/>
        <v>0</v>
      </c>
      <c r="O285" s="57">
        <f t="shared" si="170"/>
        <v>0</v>
      </c>
      <c r="P285" s="57">
        <f t="shared" si="171"/>
        <v>0</v>
      </c>
      <c r="Q285" s="58">
        <f t="shared" si="151"/>
        <v>0</v>
      </c>
      <c r="R285" s="84">
        <f t="shared" si="172"/>
        <v>-3.975637539246763E-11</v>
      </c>
      <c r="S285" s="85">
        <f t="shared" si="173"/>
        <v>0</v>
      </c>
      <c r="T285" s="86">
        <f t="shared" si="152"/>
        <v>-1.1595609489469726E-13</v>
      </c>
      <c r="U285" s="87">
        <f t="shared" si="174"/>
        <v>0</v>
      </c>
      <c r="V285" s="84">
        <f t="shared" si="175"/>
        <v>0</v>
      </c>
      <c r="W285" s="85">
        <f t="shared" si="176"/>
        <v>0</v>
      </c>
      <c r="X285" s="86">
        <f t="shared" si="153"/>
        <v>0</v>
      </c>
      <c r="Y285" s="87">
        <f t="shared" si="177"/>
        <v>0</v>
      </c>
      <c r="Z285" s="101">
        <f t="shared" si="178"/>
        <v>0</v>
      </c>
      <c r="AA285" s="85">
        <f t="shared" si="179"/>
        <v>0</v>
      </c>
      <c r="AB285" s="86">
        <f t="shared" si="154"/>
        <v>0</v>
      </c>
      <c r="AC285" s="87">
        <f t="shared" si="180"/>
        <v>0</v>
      </c>
      <c r="AD285" s="132">
        <f t="shared" si="183"/>
        <v>0</v>
      </c>
      <c r="AE285" s="132">
        <f t="shared" si="155"/>
        <v>0</v>
      </c>
      <c r="AF285" s="132">
        <f t="shared" si="181"/>
        <v>0</v>
      </c>
      <c r="AG285" s="133">
        <f t="shared" si="156"/>
        <v>0</v>
      </c>
      <c r="AH285" s="124">
        <f t="shared" si="182"/>
        <v>0</v>
      </c>
      <c r="AI285" s="125">
        <f t="shared" si="157"/>
        <v>0</v>
      </c>
      <c r="AJ285" s="125">
        <v>0</v>
      </c>
      <c r="AK285" s="126">
        <f t="shared" si="158"/>
        <v>0</v>
      </c>
      <c r="AL285" s="22">
        <f t="shared" si="159"/>
        <v>260045.6936240278</v>
      </c>
      <c r="AM285" s="22">
        <f t="shared" si="159"/>
        <v>2400.7762828149434</v>
      </c>
      <c r="AN285" s="22">
        <f t="shared" si="159"/>
        <v>594.22953232237057</v>
      </c>
      <c r="AO285" s="23">
        <f t="shared" si="147"/>
        <v>2995.0058151373141</v>
      </c>
    </row>
    <row r="286" spans="1:41" x14ac:dyDescent="0.25">
      <c r="A286" s="7">
        <v>265</v>
      </c>
      <c r="B286" s="56">
        <f t="shared" si="160"/>
        <v>111683.19085274558</v>
      </c>
      <c r="C286" s="57">
        <f t="shared" si="161"/>
        <v>1113.4618890876848</v>
      </c>
      <c r="D286" s="57">
        <f t="shared" si="162"/>
        <v>102.37625828168345</v>
      </c>
      <c r="E286" s="58">
        <f t="shared" si="148"/>
        <v>1215.8381473693682</v>
      </c>
      <c r="F286" s="56">
        <f t="shared" si="163"/>
        <v>145961.72648846728</v>
      </c>
      <c r="G286" s="57">
        <f t="shared" si="164"/>
        <v>1292.628579473055</v>
      </c>
      <c r="H286" s="57">
        <f t="shared" si="165"/>
        <v>486.53908829489097</v>
      </c>
      <c r="I286" s="58">
        <f t="shared" si="149"/>
        <v>1779.1676677679459</v>
      </c>
      <c r="J286" s="56">
        <f t="shared" si="166"/>
        <v>0</v>
      </c>
      <c r="K286" s="57">
        <f t="shared" si="167"/>
        <v>0</v>
      </c>
      <c r="L286" s="57">
        <f t="shared" si="168"/>
        <v>0</v>
      </c>
      <c r="M286" s="58">
        <f t="shared" si="150"/>
        <v>0</v>
      </c>
      <c r="N286" s="56">
        <f t="shared" si="169"/>
        <v>0</v>
      </c>
      <c r="O286" s="57">
        <f t="shared" si="170"/>
        <v>0</v>
      </c>
      <c r="P286" s="57">
        <f t="shared" si="171"/>
        <v>0</v>
      </c>
      <c r="Q286" s="58">
        <f t="shared" si="151"/>
        <v>0</v>
      </c>
      <c r="R286" s="84">
        <f t="shared" si="172"/>
        <v>-3.9822636018121745E-11</v>
      </c>
      <c r="S286" s="85">
        <f t="shared" si="173"/>
        <v>0</v>
      </c>
      <c r="T286" s="86">
        <f t="shared" si="152"/>
        <v>-1.1614935505285511E-13</v>
      </c>
      <c r="U286" s="87">
        <f t="shared" si="174"/>
        <v>0</v>
      </c>
      <c r="V286" s="84">
        <f t="shared" si="175"/>
        <v>0</v>
      </c>
      <c r="W286" s="85">
        <f t="shared" si="176"/>
        <v>0</v>
      </c>
      <c r="X286" s="86">
        <f t="shared" si="153"/>
        <v>0</v>
      </c>
      <c r="Y286" s="87">
        <f t="shared" si="177"/>
        <v>0</v>
      </c>
      <c r="Z286" s="101">
        <f t="shared" si="178"/>
        <v>0</v>
      </c>
      <c r="AA286" s="85">
        <f t="shared" si="179"/>
        <v>0</v>
      </c>
      <c r="AB286" s="86">
        <f t="shared" si="154"/>
        <v>0</v>
      </c>
      <c r="AC286" s="87">
        <f t="shared" si="180"/>
        <v>0</v>
      </c>
      <c r="AD286" s="132">
        <f t="shared" si="183"/>
        <v>0</v>
      </c>
      <c r="AE286" s="132">
        <f t="shared" si="155"/>
        <v>0</v>
      </c>
      <c r="AF286" s="132">
        <f t="shared" si="181"/>
        <v>0</v>
      </c>
      <c r="AG286" s="133">
        <f t="shared" si="156"/>
        <v>0</v>
      </c>
      <c r="AH286" s="124">
        <f t="shared" si="182"/>
        <v>0</v>
      </c>
      <c r="AI286" s="125">
        <f t="shared" si="157"/>
        <v>0</v>
      </c>
      <c r="AJ286" s="125">
        <v>0</v>
      </c>
      <c r="AK286" s="126">
        <f t="shared" si="158"/>
        <v>0</v>
      </c>
      <c r="AL286" s="22">
        <f t="shared" si="159"/>
        <v>257644.91734121283</v>
      </c>
      <c r="AM286" s="22">
        <f t="shared" si="159"/>
        <v>2406.0904685607397</v>
      </c>
      <c r="AN286" s="22">
        <f t="shared" si="159"/>
        <v>588.91534657657428</v>
      </c>
      <c r="AO286" s="23">
        <f t="shared" si="147"/>
        <v>2995.0058151373141</v>
      </c>
    </row>
    <row r="287" spans="1:41" x14ac:dyDescent="0.25">
      <c r="A287" s="7">
        <v>266</v>
      </c>
      <c r="B287" s="56">
        <f t="shared" si="160"/>
        <v>110569.72896365789</v>
      </c>
      <c r="C287" s="57">
        <f t="shared" si="161"/>
        <v>1114.4825624860152</v>
      </c>
      <c r="D287" s="57">
        <f t="shared" si="162"/>
        <v>101.35558488335306</v>
      </c>
      <c r="E287" s="58">
        <f t="shared" si="148"/>
        <v>1215.8381473693682</v>
      </c>
      <c r="F287" s="56">
        <f t="shared" si="163"/>
        <v>144669.09790899421</v>
      </c>
      <c r="G287" s="57">
        <f t="shared" si="164"/>
        <v>1296.9373414046318</v>
      </c>
      <c r="H287" s="57">
        <f t="shared" si="165"/>
        <v>482.23032636331408</v>
      </c>
      <c r="I287" s="58">
        <f t="shared" si="149"/>
        <v>1779.1676677679459</v>
      </c>
      <c r="J287" s="56">
        <f t="shared" si="166"/>
        <v>0</v>
      </c>
      <c r="K287" s="57">
        <f t="shared" si="167"/>
        <v>0</v>
      </c>
      <c r="L287" s="57">
        <f t="shared" si="168"/>
        <v>0</v>
      </c>
      <c r="M287" s="58">
        <f t="shared" si="150"/>
        <v>0</v>
      </c>
      <c r="N287" s="56">
        <f t="shared" si="169"/>
        <v>0</v>
      </c>
      <c r="O287" s="57">
        <f t="shared" si="170"/>
        <v>0</v>
      </c>
      <c r="P287" s="57">
        <f t="shared" si="171"/>
        <v>0</v>
      </c>
      <c r="Q287" s="58">
        <f t="shared" si="151"/>
        <v>0</v>
      </c>
      <c r="R287" s="84">
        <f t="shared" si="172"/>
        <v>-3.9889007078151946E-11</v>
      </c>
      <c r="S287" s="85">
        <f t="shared" si="173"/>
        <v>0</v>
      </c>
      <c r="T287" s="86">
        <f t="shared" si="152"/>
        <v>-1.1634293731127652E-13</v>
      </c>
      <c r="U287" s="87">
        <f t="shared" si="174"/>
        <v>0</v>
      </c>
      <c r="V287" s="84">
        <f t="shared" si="175"/>
        <v>0</v>
      </c>
      <c r="W287" s="85">
        <f t="shared" si="176"/>
        <v>0</v>
      </c>
      <c r="X287" s="86">
        <f t="shared" si="153"/>
        <v>0</v>
      </c>
      <c r="Y287" s="87">
        <f t="shared" si="177"/>
        <v>0</v>
      </c>
      <c r="Z287" s="101">
        <f t="shared" si="178"/>
        <v>0</v>
      </c>
      <c r="AA287" s="85">
        <f t="shared" si="179"/>
        <v>0</v>
      </c>
      <c r="AB287" s="86">
        <f t="shared" si="154"/>
        <v>0</v>
      </c>
      <c r="AC287" s="87">
        <f t="shared" si="180"/>
        <v>0</v>
      </c>
      <c r="AD287" s="132">
        <f t="shared" si="183"/>
        <v>0</v>
      </c>
      <c r="AE287" s="132">
        <f t="shared" si="155"/>
        <v>0</v>
      </c>
      <c r="AF287" s="132">
        <f t="shared" si="181"/>
        <v>0</v>
      </c>
      <c r="AG287" s="133">
        <f t="shared" si="156"/>
        <v>0</v>
      </c>
      <c r="AH287" s="124">
        <f t="shared" si="182"/>
        <v>0</v>
      </c>
      <c r="AI287" s="125">
        <f t="shared" si="157"/>
        <v>0</v>
      </c>
      <c r="AJ287" s="125">
        <v>0</v>
      </c>
      <c r="AK287" s="126">
        <f t="shared" si="158"/>
        <v>0</v>
      </c>
      <c r="AL287" s="22">
        <f t="shared" si="159"/>
        <v>255238.82687265208</v>
      </c>
      <c r="AM287" s="22">
        <f t="shared" si="159"/>
        <v>2411.4199038906472</v>
      </c>
      <c r="AN287" s="22">
        <f t="shared" si="159"/>
        <v>583.58591124666702</v>
      </c>
      <c r="AO287" s="23">
        <f t="shared" si="147"/>
        <v>2995.0058151373141</v>
      </c>
    </row>
    <row r="288" spans="1:41" x14ac:dyDescent="0.25">
      <c r="A288" s="7">
        <v>267</v>
      </c>
      <c r="B288" s="56">
        <f t="shared" si="160"/>
        <v>109455.24640117188</v>
      </c>
      <c r="C288" s="57">
        <f t="shared" si="161"/>
        <v>1115.5041715016273</v>
      </c>
      <c r="D288" s="57">
        <f t="shared" si="162"/>
        <v>100.33397586774089</v>
      </c>
      <c r="E288" s="58">
        <f t="shared" si="148"/>
        <v>1215.8381473693682</v>
      </c>
      <c r="F288" s="56">
        <f t="shared" si="163"/>
        <v>143372.16056758957</v>
      </c>
      <c r="G288" s="57">
        <f t="shared" si="164"/>
        <v>1301.2604658759806</v>
      </c>
      <c r="H288" s="57">
        <f t="shared" si="165"/>
        <v>477.90720189196526</v>
      </c>
      <c r="I288" s="58">
        <f t="shared" si="149"/>
        <v>1779.1676677679459</v>
      </c>
      <c r="J288" s="56">
        <f t="shared" si="166"/>
        <v>0</v>
      </c>
      <c r="K288" s="57">
        <f t="shared" si="167"/>
        <v>0</v>
      </c>
      <c r="L288" s="57">
        <f t="shared" si="168"/>
        <v>0</v>
      </c>
      <c r="M288" s="58">
        <f t="shared" si="150"/>
        <v>0</v>
      </c>
      <c r="N288" s="56">
        <f t="shared" si="169"/>
        <v>0</v>
      </c>
      <c r="O288" s="57">
        <f t="shared" si="170"/>
        <v>0</v>
      </c>
      <c r="P288" s="57">
        <f t="shared" si="171"/>
        <v>0</v>
      </c>
      <c r="Q288" s="58">
        <f t="shared" si="151"/>
        <v>0</v>
      </c>
      <c r="R288" s="84">
        <f t="shared" si="172"/>
        <v>-3.9955488756615537E-11</v>
      </c>
      <c r="S288" s="85">
        <f t="shared" si="173"/>
        <v>0</v>
      </c>
      <c r="T288" s="86">
        <f t="shared" si="152"/>
        <v>-1.1653684220679533E-13</v>
      </c>
      <c r="U288" s="87">
        <f t="shared" si="174"/>
        <v>0</v>
      </c>
      <c r="V288" s="84">
        <f t="shared" si="175"/>
        <v>0</v>
      </c>
      <c r="W288" s="85">
        <f t="shared" si="176"/>
        <v>0</v>
      </c>
      <c r="X288" s="86">
        <f t="shared" si="153"/>
        <v>0</v>
      </c>
      <c r="Y288" s="87">
        <f t="shared" si="177"/>
        <v>0</v>
      </c>
      <c r="Z288" s="101">
        <f t="shared" si="178"/>
        <v>0</v>
      </c>
      <c r="AA288" s="85">
        <f t="shared" si="179"/>
        <v>0</v>
      </c>
      <c r="AB288" s="86">
        <f t="shared" si="154"/>
        <v>0</v>
      </c>
      <c r="AC288" s="87">
        <f t="shared" si="180"/>
        <v>0</v>
      </c>
      <c r="AD288" s="132">
        <f t="shared" si="183"/>
        <v>0</v>
      </c>
      <c r="AE288" s="132">
        <f t="shared" si="155"/>
        <v>0</v>
      </c>
      <c r="AF288" s="132">
        <f t="shared" si="181"/>
        <v>0</v>
      </c>
      <c r="AG288" s="133">
        <f t="shared" si="156"/>
        <v>0</v>
      </c>
      <c r="AH288" s="124">
        <f t="shared" si="182"/>
        <v>0</v>
      </c>
      <c r="AI288" s="125">
        <f t="shared" si="157"/>
        <v>0</v>
      </c>
      <c r="AJ288" s="125">
        <v>0</v>
      </c>
      <c r="AK288" s="126">
        <f t="shared" si="158"/>
        <v>0</v>
      </c>
      <c r="AL288" s="22">
        <f t="shared" si="159"/>
        <v>252827.40696876144</v>
      </c>
      <c r="AM288" s="22">
        <f t="shared" si="159"/>
        <v>2416.7646373776079</v>
      </c>
      <c r="AN288" s="22">
        <f t="shared" si="159"/>
        <v>578.24117775970603</v>
      </c>
      <c r="AO288" s="23">
        <f t="shared" si="147"/>
        <v>2995.0058151373141</v>
      </c>
    </row>
    <row r="289" spans="1:41" x14ac:dyDescent="0.25">
      <c r="A289" s="7">
        <v>268</v>
      </c>
      <c r="B289" s="56">
        <f t="shared" si="160"/>
        <v>108339.74222967026</v>
      </c>
      <c r="C289" s="57">
        <f t="shared" si="161"/>
        <v>1116.5267169921706</v>
      </c>
      <c r="D289" s="57">
        <f t="shared" si="162"/>
        <v>99.311430377197738</v>
      </c>
      <c r="E289" s="58">
        <f t="shared" si="148"/>
        <v>1215.8381473693682</v>
      </c>
      <c r="F289" s="56">
        <f t="shared" si="163"/>
        <v>142070.9001017136</v>
      </c>
      <c r="G289" s="57">
        <f t="shared" si="164"/>
        <v>1305.5980007622338</v>
      </c>
      <c r="H289" s="57">
        <f t="shared" si="165"/>
        <v>473.56966700571206</v>
      </c>
      <c r="I289" s="58">
        <f t="shared" si="149"/>
        <v>1779.1676677679459</v>
      </c>
      <c r="J289" s="56">
        <f t="shared" si="166"/>
        <v>0</v>
      </c>
      <c r="K289" s="57">
        <f t="shared" si="167"/>
        <v>0</v>
      </c>
      <c r="L289" s="57">
        <f t="shared" si="168"/>
        <v>0</v>
      </c>
      <c r="M289" s="58">
        <f t="shared" si="150"/>
        <v>0</v>
      </c>
      <c r="N289" s="56">
        <f t="shared" si="169"/>
        <v>0</v>
      </c>
      <c r="O289" s="57">
        <f t="shared" si="170"/>
        <v>0</v>
      </c>
      <c r="P289" s="57">
        <f t="shared" si="171"/>
        <v>0</v>
      </c>
      <c r="Q289" s="58">
        <f t="shared" si="151"/>
        <v>0</v>
      </c>
      <c r="R289" s="84">
        <f t="shared" si="172"/>
        <v>-4.0022081237876562E-11</v>
      </c>
      <c r="S289" s="85">
        <f t="shared" si="173"/>
        <v>0</v>
      </c>
      <c r="T289" s="86">
        <f t="shared" si="152"/>
        <v>-1.1673107027713998E-13</v>
      </c>
      <c r="U289" s="87">
        <f t="shared" si="174"/>
        <v>0</v>
      </c>
      <c r="V289" s="84">
        <f t="shared" si="175"/>
        <v>0</v>
      </c>
      <c r="W289" s="85">
        <f t="shared" si="176"/>
        <v>0</v>
      </c>
      <c r="X289" s="86">
        <f t="shared" si="153"/>
        <v>0</v>
      </c>
      <c r="Y289" s="87">
        <f t="shared" si="177"/>
        <v>0</v>
      </c>
      <c r="Z289" s="101">
        <f t="shared" si="178"/>
        <v>0</v>
      </c>
      <c r="AA289" s="85">
        <f t="shared" si="179"/>
        <v>0</v>
      </c>
      <c r="AB289" s="86">
        <f t="shared" si="154"/>
        <v>0</v>
      </c>
      <c r="AC289" s="87">
        <f t="shared" si="180"/>
        <v>0</v>
      </c>
      <c r="AD289" s="132">
        <f t="shared" si="183"/>
        <v>0</v>
      </c>
      <c r="AE289" s="132">
        <f t="shared" si="155"/>
        <v>0</v>
      </c>
      <c r="AF289" s="132">
        <f t="shared" si="181"/>
        <v>0</v>
      </c>
      <c r="AG289" s="133">
        <f t="shared" si="156"/>
        <v>0</v>
      </c>
      <c r="AH289" s="124">
        <f t="shared" si="182"/>
        <v>0</v>
      </c>
      <c r="AI289" s="125">
        <f t="shared" si="157"/>
        <v>0</v>
      </c>
      <c r="AJ289" s="125">
        <v>0</v>
      </c>
      <c r="AK289" s="126">
        <f t="shared" si="158"/>
        <v>0</v>
      </c>
      <c r="AL289" s="22">
        <f t="shared" si="159"/>
        <v>250410.64233138383</v>
      </c>
      <c r="AM289" s="22">
        <f t="shared" si="159"/>
        <v>2422.1247177544046</v>
      </c>
      <c r="AN289" s="22">
        <f t="shared" si="159"/>
        <v>572.88109738290973</v>
      </c>
      <c r="AO289" s="23">
        <f t="shared" si="147"/>
        <v>2995.0058151373141</v>
      </c>
    </row>
    <row r="290" spans="1:41" x14ac:dyDescent="0.25">
      <c r="A290" s="7">
        <v>269</v>
      </c>
      <c r="B290" s="56">
        <f t="shared" si="160"/>
        <v>107223.21551267809</v>
      </c>
      <c r="C290" s="57">
        <f t="shared" si="161"/>
        <v>1117.5501998160801</v>
      </c>
      <c r="D290" s="57">
        <f t="shared" si="162"/>
        <v>98.287947553288248</v>
      </c>
      <c r="E290" s="58">
        <f t="shared" si="148"/>
        <v>1215.8381473693682</v>
      </c>
      <c r="F290" s="56">
        <f t="shared" si="163"/>
        <v>140765.30210095138</v>
      </c>
      <c r="G290" s="57">
        <f t="shared" si="164"/>
        <v>1309.9499940981079</v>
      </c>
      <c r="H290" s="57">
        <f t="shared" si="165"/>
        <v>469.21767366983795</v>
      </c>
      <c r="I290" s="58">
        <f t="shared" si="149"/>
        <v>1779.1676677679459</v>
      </c>
      <c r="J290" s="56">
        <f t="shared" si="166"/>
        <v>0</v>
      </c>
      <c r="K290" s="57">
        <f t="shared" si="167"/>
        <v>0</v>
      </c>
      <c r="L290" s="57">
        <f t="shared" si="168"/>
        <v>0</v>
      </c>
      <c r="M290" s="58">
        <f t="shared" si="150"/>
        <v>0</v>
      </c>
      <c r="N290" s="56">
        <f t="shared" si="169"/>
        <v>0</v>
      </c>
      <c r="O290" s="57">
        <f t="shared" si="170"/>
        <v>0</v>
      </c>
      <c r="P290" s="57">
        <f t="shared" si="171"/>
        <v>0</v>
      </c>
      <c r="Q290" s="58">
        <f t="shared" si="151"/>
        <v>0</v>
      </c>
      <c r="R290" s="84">
        <f t="shared" si="172"/>
        <v>-4.0088784706606356E-11</v>
      </c>
      <c r="S290" s="85">
        <f t="shared" si="173"/>
        <v>0</v>
      </c>
      <c r="T290" s="86">
        <f t="shared" si="152"/>
        <v>-1.1692562206093521E-13</v>
      </c>
      <c r="U290" s="87">
        <f t="shared" si="174"/>
        <v>0</v>
      </c>
      <c r="V290" s="84">
        <f t="shared" si="175"/>
        <v>0</v>
      </c>
      <c r="W290" s="85">
        <f t="shared" si="176"/>
        <v>0</v>
      </c>
      <c r="X290" s="86">
        <f t="shared" si="153"/>
        <v>0</v>
      </c>
      <c r="Y290" s="87">
        <f t="shared" si="177"/>
        <v>0</v>
      </c>
      <c r="Z290" s="101">
        <f t="shared" si="178"/>
        <v>0</v>
      </c>
      <c r="AA290" s="85">
        <f t="shared" si="179"/>
        <v>0</v>
      </c>
      <c r="AB290" s="86">
        <f t="shared" si="154"/>
        <v>0</v>
      </c>
      <c r="AC290" s="87">
        <f t="shared" si="180"/>
        <v>0</v>
      </c>
      <c r="AD290" s="132">
        <f t="shared" si="183"/>
        <v>0</v>
      </c>
      <c r="AE290" s="132">
        <f t="shared" si="155"/>
        <v>0</v>
      </c>
      <c r="AF290" s="132">
        <f t="shared" si="181"/>
        <v>0</v>
      </c>
      <c r="AG290" s="133">
        <f t="shared" si="156"/>
        <v>0</v>
      </c>
      <c r="AH290" s="124">
        <f t="shared" si="182"/>
        <v>0</v>
      </c>
      <c r="AI290" s="125">
        <f t="shared" si="157"/>
        <v>0</v>
      </c>
      <c r="AJ290" s="125">
        <v>0</v>
      </c>
      <c r="AK290" s="126">
        <f t="shared" si="158"/>
        <v>0</v>
      </c>
      <c r="AL290" s="22">
        <f t="shared" si="159"/>
        <v>247988.51761362943</v>
      </c>
      <c r="AM290" s="22">
        <f t="shared" si="159"/>
        <v>2427.500193914188</v>
      </c>
      <c r="AN290" s="22">
        <f t="shared" si="159"/>
        <v>567.50562122312613</v>
      </c>
      <c r="AO290" s="23">
        <f t="shared" si="147"/>
        <v>2995.0058151373141</v>
      </c>
    </row>
    <row r="291" spans="1:41" x14ac:dyDescent="0.25">
      <c r="A291" s="7">
        <v>270</v>
      </c>
      <c r="B291" s="56">
        <f t="shared" si="160"/>
        <v>106105.66531286201</v>
      </c>
      <c r="C291" s="57">
        <f t="shared" si="161"/>
        <v>1118.5746208325781</v>
      </c>
      <c r="D291" s="57">
        <f t="shared" si="162"/>
        <v>97.263526536790167</v>
      </c>
      <c r="E291" s="58">
        <f t="shared" si="148"/>
        <v>1215.8381473693682</v>
      </c>
      <c r="F291" s="56">
        <f t="shared" si="163"/>
        <v>139455.35210685327</v>
      </c>
      <c r="G291" s="57">
        <f t="shared" si="164"/>
        <v>1314.316494078435</v>
      </c>
      <c r="H291" s="57">
        <f t="shared" si="165"/>
        <v>464.85117368951092</v>
      </c>
      <c r="I291" s="58">
        <f t="shared" si="149"/>
        <v>1779.1676677679459</v>
      </c>
      <c r="J291" s="56">
        <f t="shared" si="166"/>
        <v>0</v>
      </c>
      <c r="K291" s="57">
        <f t="shared" si="167"/>
        <v>0</v>
      </c>
      <c r="L291" s="57">
        <f t="shared" si="168"/>
        <v>0</v>
      </c>
      <c r="M291" s="58">
        <f t="shared" si="150"/>
        <v>0</v>
      </c>
      <c r="N291" s="56">
        <f t="shared" si="169"/>
        <v>0</v>
      </c>
      <c r="O291" s="57">
        <f t="shared" si="170"/>
        <v>0</v>
      </c>
      <c r="P291" s="57">
        <f t="shared" si="171"/>
        <v>0</v>
      </c>
      <c r="Q291" s="58">
        <f t="shared" si="151"/>
        <v>0</v>
      </c>
      <c r="R291" s="84">
        <f t="shared" si="172"/>
        <v>-4.0155599347784036E-11</v>
      </c>
      <c r="S291" s="85">
        <f t="shared" si="173"/>
        <v>0</v>
      </c>
      <c r="T291" s="86">
        <f t="shared" si="152"/>
        <v>-1.1712049809770345E-13</v>
      </c>
      <c r="U291" s="87">
        <f t="shared" si="174"/>
        <v>0</v>
      </c>
      <c r="V291" s="84">
        <f t="shared" si="175"/>
        <v>0</v>
      </c>
      <c r="W291" s="85">
        <f t="shared" si="176"/>
        <v>0</v>
      </c>
      <c r="X291" s="86">
        <f t="shared" si="153"/>
        <v>0</v>
      </c>
      <c r="Y291" s="87">
        <f t="shared" si="177"/>
        <v>0</v>
      </c>
      <c r="Z291" s="101">
        <f t="shared" si="178"/>
        <v>0</v>
      </c>
      <c r="AA291" s="85">
        <f t="shared" si="179"/>
        <v>0</v>
      </c>
      <c r="AB291" s="86">
        <f t="shared" si="154"/>
        <v>0</v>
      </c>
      <c r="AC291" s="87">
        <f t="shared" si="180"/>
        <v>0</v>
      </c>
      <c r="AD291" s="132">
        <f t="shared" si="183"/>
        <v>0</v>
      </c>
      <c r="AE291" s="132">
        <f t="shared" si="155"/>
        <v>0</v>
      </c>
      <c r="AF291" s="132">
        <f t="shared" si="181"/>
        <v>0</v>
      </c>
      <c r="AG291" s="133">
        <f t="shared" si="156"/>
        <v>0</v>
      </c>
      <c r="AH291" s="124">
        <f t="shared" si="182"/>
        <v>0</v>
      </c>
      <c r="AI291" s="125">
        <f t="shared" si="157"/>
        <v>0</v>
      </c>
      <c r="AJ291" s="125">
        <v>0</v>
      </c>
      <c r="AK291" s="126">
        <f t="shared" si="158"/>
        <v>0</v>
      </c>
      <c r="AL291" s="22">
        <f t="shared" si="159"/>
        <v>245561.01741971527</v>
      </c>
      <c r="AM291" s="22">
        <f t="shared" si="159"/>
        <v>2432.8911149110131</v>
      </c>
      <c r="AN291" s="22">
        <f t="shared" si="159"/>
        <v>562.11470022630101</v>
      </c>
      <c r="AO291" s="23">
        <f t="shared" si="147"/>
        <v>2995.0058151373141</v>
      </c>
    </row>
    <row r="292" spans="1:41" x14ac:dyDescent="0.25">
      <c r="A292" s="7">
        <v>271</v>
      </c>
      <c r="B292" s="56">
        <f t="shared" si="160"/>
        <v>104987.09069202944</v>
      </c>
      <c r="C292" s="57">
        <f t="shared" si="161"/>
        <v>1119.5999809016746</v>
      </c>
      <c r="D292" s="57">
        <f t="shared" si="162"/>
        <v>96.238166467693645</v>
      </c>
      <c r="E292" s="58">
        <f t="shared" si="148"/>
        <v>1215.8381473693682</v>
      </c>
      <c r="F292" s="56">
        <f t="shared" si="163"/>
        <v>138141.03561277484</v>
      </c>
      <c r="G292" s="57">
        <f t="shared" si="164"/>
        <v>1318.6975490586965</v>
      </c>
      <c r="H292" s="57">
        <f t="shared" si="165"/>
        <v>460.4701187092495</v>
      </c>
      <c r="I292" s="58">
        <f t="shared" si="149"/>
        <v>1779.1676677679459</v>
      </c>
      <c r="J292" s="56">
        <f t="shared" si="166"/>
        <v>0</v>
      </c>
      <c r="K292" s="57">
        <f t="shared" si="167"/>
        <v>0</v>
      </c>
      <c r="L292" s="57">
        <f t="shared" si="168"/>
        <v>0</v>
      </c>
      <c r="M292" s="58">
        <f t="shared" si="150"/>
        <v>0</v>
      </c>
      <c r="N292" s="56">
        <f t="shared" si="169"/>
        <v>0</v>
      </c>
      <c r="O292" s="57">
        <f t="shared" si="170"/>
        <v>0</v>
      </c>
      <c r="P292" s="57">
        <f t="shared" si="171"/>
        <v>0</v>
      </c>
      <c r="Q292" s="58">
        <f t="shared" si="151"/>
        <v>0</v>
      </c>
      <c r="R292" s="84">
        <f t="shared" si="172"/>
        <v>-4.0222525346697013E-11</v>
      </c>
      <c r="S292" s="85">
        <f t="shared" si="173"/>
        <v>0</v>
      </c>
      <c r="T292" s="86">
        <f t="shared" si="152"/>
        <v>-1.173156989278663E-13</v>
      </c>
      <c r="U292" s="87">
        <f t="shared" si="174"/>
        <v>0</v>
      </c>
      <c r="V292" s="84">
        <f t="shared" si="175"/>
        <v>0</v>
      </c>
      <c r="W292" s="85">
        <f t="shared" si="176"/>
        <v>0</v>
      </c>
      <c r="X292" s="86">
        <f t="shared" si="153"/>
        <v>0</v>
      </c>
      <c r="Y292" s="87">
        <f t="shared" si="177"/>
        <v>0</v>
      </c>
      <c r="Z292" s="101">
        <f t="shared" si="178"/>
        <v>0</v>
      </c>
      <c r="AA292" s="85">
        <f t="shared" si="179"/>
        <v>0</v>
      </c>
      <c r="AB292" s="86">
        <f t="shared" si="154"/>
        <v>0</v>
      </c>
      <c r="AC292" s="87">
        <f t="shared" si="180"/>
        <v>0</v>
      </c>
      <c r="AD292" s="132">
        <f t="shared" si="183"/>
        <v>0</v>
      </c>
      <c r="AE292" s="132">
        <f t="shared" si="155"/>
        <v>0</v>
      </c>
      <c r="AF292" s="132">
        <f t="shared" si="181"/>
        <v>0</v>
      </c>
      <c r="AG292" s="133">
        <f t="shared" si="156"/>
        <v>0</v>
      </c>
      <c r="AH292" s="124">
        <f t="shared" si="182"/>
        <v>0</v>
      </c>
      <c r="AI292" s="125">
        <f t="shared" si="157"/>
        <v>0</v>
      </c>
      <c r="AJ292" s="125">
        <v>0</v>
      </c>
      <c r="AK292" s="126">
        <f t="shared" si="158"/>
        <v>0</v>
      </c>
      <c r="AL292" s="22">
        <f t="shared" si="159"/>
        <v>243128.12630480426</v>
      </c>
      <c r="AM292" s="22">
        <f t="shared" si="159"/>
        <v>2438.2975299603713</v>
      </c>
      <c r="AN292" s="22">
        <f t="shared" si="159"/>
        <v>556.70828517694304</v>
      </c>
      <c r="AO292" s="23">
        <f t="shared" si="147"/>
        <v>2995.0058151373141</v>
      </c>
    </row>
    <row r="293" spans="1:41" x14ac:dyDescent="0.25">
      <c r="A293" s="7">
        <v>272</v>
      </c>
      <c r="B293" s="56">
        <f t="shared" si="160"/>
        <v>103867.49071112776</v>
      </c>
      <c r="C293" s="57">
        <f t="shared" si="161"/>
        <v>1120.6262808841677</v>
      </c>
      <c r="D293" s="57">
        <f t="shared" si="162"/>
        <v>95.211866485200446</v>
      </c>
      <c r="E293" s="58">
        <f t="shared" si="148"/>
        <v>1215.8381473693682</v>
      </c>
      <c r="F293" s="56">
        <f t="shared" si="163"/>
        <v>136822.33806371613</v>
      </c>
      <c r="G293" s="57">
        <f t="shared" si="164"/>
        <v>1323.0932075555588</v>
      </c>
      <c r="H293" s="57">
        <f t="shared" si="165"/>
        <v>456.07446021238712</v>
      </c>
      <c r="I293" s="58">
        <f t="shared" si="149"/>
        <v>1779.1676677679459</v>
      </c>
      <c r="J293" s="56">
        <f t="shared" si="166"/>
        <v>0</v>
      </c>
      <c r="K293" s="57">
        <f t="shared" si="167"/>
        <v>0</v>
      </c>
      <c r="L293" s="57">
        <f t="shared" si="168"/>
        <v>0</v>
      </c>
      <c r="M293" s="58">
        <f t="shared" si="150"/>
        <v>0</v>
      </c>
      <c r="N293" s="56">
        <f t="shared" si="169"/>
        <v>0</v>
      </c>
      <c r="O293" s="57">
        <f t="shared" si="170"/>
        <v>0</v>
      </c>
      <c r="P293" s="57">
        <f t="shared" si="171"/>
        <v>0</v>
      </c>
      <c r="Q293" s="58">
        <f t="shared" si="151"/>
        <v>0</v>
      </c>
      <c r="R293" s="84">
        <f t="shared" si="172"/>
        <v>-4.0289562888941507E-11</v>
      </c>
      <c r="S293" s="85">
        <f t="shared" si="173"/>
        <v>0</v>
      </c>
      <c r="T293" s="86">
        <f t="shared" si="152"/>
        <v>-1.1751122509274606E-13</v>
      </c>
      <c r="U293" s="87">
        <f t="shared" si="174"/>
        <v>0</v>
      </c>
      <c r="V293" s="84">
        <f t="shared" si="175"/>
        <v>0</v>
      </c>
      <c r="W293" s="85">
        <f t="shared" si="176"/>
        <v>0</v>
      </c>
      <c r="X293" s="86">
        <f t="shared" si="153"/>
        <v>0</v>
      </c>
      <c r="Y293" s="87">
        <f t="shared" si="177"/>
        <v>0</v>
      </c>
      <c r="Z293" s="101">
        <f t="shared" si="178"/>
        <v>0</v>
      </c>
      <c r="AA293" s="85">
        <f t="shared" si="179"/>
        <v>0</v>
      </c>
      <c r="AB293" s="86">
        <f t="shared" si="154"/>
        <v>0</v>
      </c>
      <c r="AC293" s="87">
        <f t="shared" si="180"/>
        <v>0</v>
      </c>
      <c r="AD293" s="132">
        <f t="shared" si="183"/>
        <v>0</v>
      </c>
      <c r="AE293" s="132">
        <f t="shared" si="155"/>
        <v>0</v>
      </c>
      <c r="AF293" s="132">
        <f t="shared" si="181"/>
        <v>0</v>
      </c>
      <c r="AG293" s="133">
        <f t="shared" si="156"/>
        <v>0</v>
      </c>
      <c r="AH293" s="124">
        <f t="shared" si="182"/>
        <v>0</v>
      </c>
      <c r="AI293" s="125">
        <f t="shared" si="157"/>
        <v>0</v>
      </c>
      <c r="AJ293" s="125">
        <v>0</v>
      </c>
      <c r="AK293" s="126">
        <f t="shared" si="158"/>
        <v>0</v>
      </c>
      <c r="AL293" s="22">
        <f t="shared" si="159"/>
        <v>240689.82877484386</v>
      </c>
      <c r="AM293" s="22">
        <f t="shared" si="159"/>
        <v>2443.7194884397268</v>
      </c>
      <c r="AN293" s="22">
        <f t="shared" si="159"/>
        <v>551.28632669758747</v>
      </c>
      <c r="AO293" s="23">
        <f t="shared" si="147"/>
        <v>2995.0058151373141</v>
      </c>
    </row>
    <row r="294" spans="1:41" x14ac:dyDescent="0.25">
      <c r="A294" s="7">
        <v>273</v>
      </c>
      <c r="B294" s="56">
        <f t="shared" si="160"/>
        <v>102746.86443024359</v>
      </c>
      <c r="C294" s="57">
        <f t="shared" si="161"/>
        <v>1121.6535216416451</v>
      </c>
      <c r="D294" s="57">
        <f t="shared" si="162"/>
        <v>94.184625727723287</v>
      </c>
      <c r="E294" s="58">
        <f t="shared" si="148"/>
        <v>1215.8381473693682</v>
      </c>
      <c r="F294" s="56">
        <f t="shared" si="163"/>
        <v>135499.24485616057</v>
      </c>
      <c r="G294" s="57">
        <f t="shared" si="164"/>
        <v>1327.5035182474107</v>
      </c>
      <c r="H294" s="57">
        <f t="shared" si="165"/>
        <v>451.66414952053526</v>
      </c>
      <c r="I294" s="58">
        <f t="shared" si="149"/>
        <v>1779.1676677679459</v>
      </c>
      <c r="J294" s="56">
        <f t="shared" si="166"/>
        <v>0</v>
      </c>
      <c r="K294" s="57">
        <f t="shared" si="167"/>
        <v>0</v>
      </c>
      <c r="L294" s="57">
        <f t="shared" si="168"/>
        <v>0</v>
      </c>
      <c r="M294" s="58">
        <f t="shared" si="150"/>
        <v>0</v>
      </c>
      <c r="N294" s="56">
        <f t="shared" si="169"/>
        <v>0</v>
      </c>
      <c r="O294" s="57">
        <f t="shared" si="170"/>
        <v>0</v>
      </c>
      <c r="P294" s="57">
        <f t="shared" si="171"/>
        <v>0</v>
      </c>
      <c r="Q294" s="58">
        <f t="shared" si="151"/>
        <v>0</v>
      </c>
      <c r="R294" s="84">
        <f t="shared" si="172"/>
        <v>-4.0356712160423077E-11</v>
      </c>
      <c r="S294" s="85">
        <f t="shared" si="173"/>
        <v>0</v>
      </c>
      <c r="T294" s="86">
        <f t="shared" si="152"/>
        <v>-1.177070771345673E-13</v>
      </c>
      <c r="U294" s="87">
        <f t="shared" si="174"/>
        <v>0</v>
      </c>
      <c r="V294" s="84">
        <f t="shared" si="175"/>
        <v>0</v>
      </c>
      <c r="W294" s="85">
        <f t="shared" si="176"/>
        <v>0</v>
      </c>
      <c r="X294" s="86">
        <f t="shared" si="153"/>
        <v>0</v>
      </c>
      <c r="Y294" s="87">
        <f t="shared" si="177"/>
        <v>0</v>
      </c>
      <c r="Z294" s="101">
        <f t="shared" si="178"/>
        <v>0</v>
      </c>
      <c r="AA294" s="85">
        <f t="shared" si="179"/>
        <v>0</v>
      </c>
      <c r="AB294" s="86">
        <f t="shared" si="154"/>
        <v>0</v>
      </c>
      <c r="AC294" s="87">
        <f t="shared" si="180"/>
        <v>0</v>
      </c>
      <c r="AD294" s="132">
        <f t="shared" si="183"/>
        <v>0</v>
      </c>
      <c r="AE294" s="132">
        <f t="shared" si="155"/>
        <v>0</v>
      </c>
      <c r="AF294" s="132">
        <f t="shared" si="181"/>
        <v>0</v>
      </c>
      <c r="AG294" s="133">
        <f t="shared" si="156"/>
        <v>0</v>
      </c>
      <c r="AH294" s="124">
        <f t="shared" si="182"/>
        <v>0</v>
      </c>
      <c r="AI294" s="125">
        <f t="shared" si="157"/>
        <v>0</v>
      </c>
      <c r="AJ294" s="125">
        <v>0</v>
      </c>
      <c r="AK294" s="126">
        <f t="shared" si="158"/>
        <v>0</v>
      </c>
      <c r="AL294" s="22">
        <f t="shared" si="159"/>
        <v>238246.10928640413</v>
      </c>
      <c r="AM294" s="22">
        <f t="shared" si="159"/>
        <v>2449.1570398890558</v>
      </c>
      <c r="AN294" s="22">
        <f t="shared" si="159"/>
        <v>545.84877524825845</v>
      </c>
      <c r="AO294" s="23">
        <f t="shared" si="147"/>
        <v>2995.0058151373141</v>
      </c>
    </row>
    <row r="295" spans="1:41" x14ac:dyDescent="0.25">
      <c r="A295" s="7">
        <v>274</v>
      </c>
      <c r="B295" s="56">
        <f t="shared" si="160"/>
        <v>101625.21090860193</v>
      </c>
      <c r="C295" s="57">
        <f t="shared" si="161"/>
        <v>1122.6817040364831</v>
      </c>
      <c r="D295" s="57">
        <f t="shared" si="162"/>
        <v>93.156443332885104</v>
      </c>
      <c r="E295" s="58">
        <f t="shared" si="148"/>
        <v>1215.8381473693682</v>
      </c>
      <c r="F295" s="56">
        <f t="shared" si="163"/>
        <v>134171.74133791315</v>
      </c>
      <c r="G295" s="57">
        <f t="shared" si="164"/>
        <v>1331.9285299749022</v>
      </c>
      <c r="H295" s="57">
        <f t="shared" si="165"/>
        <v>447.23913779304382</v>
      </c>
      <c r="I295" s="58">
        <f t="shared" si="149"/>
        <v>1779.1676677679459</v>
      </c>
      <c r="J295" s="56">
        <f t="shared" si="166"/>
        <v>0</v>
      </c>
      <c r="K295" s="57">
        <f t="shared" si="167"/>
        <v>0</v>
      </c>
      <c r="L295" s="57">
        <f t="shared" si="168"/>
        <v>0</v>
      </c>
      <c r="M295" s="58">
        <f t="shared" si="150"/>
        <v>0</v>
      </c>
      <c r="N295" s="56">
        <f t="shared" si="169"/>
        <v>0</v>
      </c>
      <c r="O295" s="57">
        <f t="shared" si="170"/>
        <v>0</v>
      </c>
      <c r="P295" s="57">
        <f t="shared" si="171"/>
        <v>0</v>
      </c>
      <c r="Q295" s="58">
        <f t="shared" si="151"/>
        <v>0</v>
      </c>
      <c r="R295" s="84">
        <f t="shared" si="172"/>
        <v>-4.0423973347357115E-11</v>
      </c>
      <c r="S295" s="85">
        <f t="shared" si="173"/>
        <v>0</v>
      </c>
      <c r="T295" s="86">
        <f t="shared" si="152"/>
        <v>-1.1790325559645827E-13</v>
      </c>
      <c r="U295" s="87">
        <f t="shared" si="174"/>
        <v>0</v>
      </c>
      <c r="V295" s="84">
        <f t="shared" si="175"/>
        <v>0</v>
      </c>
      <c r="W295" s="85">
        <f t="shared" si="176"/>
        <v>0</v>
      </c>
      <c r="X295" s="86">
        <f t="shared" si="153"/>
        <v>0</v>
      </c>
      <c r="Y295" s="87">
        <f t="shared" si="177"/>
        <v>0</v>
      </c>
      <c r="Z295" s="101">
        <f t="shared" si="178"/>
        <v>0</v>
      </c>
      <c r="AA295" s="85">
        <f t="shared" si="179"/>
        <v>0</v>
      </c>
      <c r="AB295" s="86">
        <f t="shared" si="154"/>
        <v>0</v>
      </c>
      <c r="AC295" s="87">
        <f t="shared" si="180"/>
        <v>0</v>
      </c>
      <c r="AD295" s="132">
        <f t="shared" si="183"/>
        <v>0</v>
      </c>
      <c r="AE295" s="132">
        <f t="shared" si="155"/>
        <v>0</v>
      </c>
      <c r="AF295" s="132">
        <f t="shared" si="181"/>
        <v>0</v>
      </c>
      <c r="AG295" s="133">
        <f t="shared" si="156"/>
        <v>0</v>
      </c>
      <c r="AH295" s="124">
        <f t="shared" si="182"/>
        <v>0</v>
      </c>
      <c r="AI295" s="125">
        <f t="shared" si="157"/>
        <v>0</v>
      </c>
      <c r="AJ295" s="125">
        <v>0</v>
      </c>
      <c r="AK295" s="126">
        <f t="shared" si="158"/>
        <v>0</v>
      </c>
      <c r="AL295" s="22">
        <f t="shared" si="159"/>
        <v>235796.95224651505</v>
      </c>
      <c r="AM295" s="22">
        <f t="shared" si="159"/>
        <v>2454.6102340113853</v>
      </c>
      <c r="AN295" s="22">
        <f t="shared" si="159"/>
        <v>540.39558112592886</v>
      </c>
      <c r="AO295" s="23">
        <f t="shared" si="147"/>
        <v>2995.0058151373141</v>
      </c>
    </row>
    <row r="296" spans="1:41" x14ac:dyDescent="0.25">
      <c r="A296" s="7">
        <v>275</v>
      </c>
      <c r="B296" s="56">
        <f t="shared" si="160"/>
        <v>100502.52920456545</v>
      </c>
      <c r="C296" s="57">
        <f t="shared" si="161"/>
        <v>1123.7108289318498</v>
      </c>
      <c r="D296" s="57">
        <f t="shared" si="162"/>
        <v>92.127318437518326</v>
      </c>
      <c r="E296" s="58">
        <f t="shared" si="148"/>
        <v>1215.8381473693682</v>
      </c>
      <c r="F296" s="56">
        <f t="shared" si="163"/>
        <v>132839.81280793826</v>
      </c>
      <c r="G296" s="57">
        <f t="shared" si="164"/>
        <v>1336.3682917414849</v>
      </c>
      <c r="H296" s="57">
        <f t="shared" si="165"/>
        <v>442.79937602646089</v>
      </c>
      <c r="I296" s="58">
        <f t="shared" si="149"/>
        <v>1779.1676677679459</v>
      </c>
      <c r="J296" s="56">
        <f t="shared" si="166"/>
        <v>0</v>
      </c>
      <c r="K296" s="57">
        <f t="shared" si="167"/>
        <v>0</v>
      </c>
      <c r="L296" s="57">
        <f t="shared" si="168"/>
        <v>0</v>
      </c>
      <c r="M296" s="58">
        <f t="shared" si="150"/>
        <v>0</v>
      </c>
      <c r="N296" s="56">
        <f t="shared" si="169"/>
        <v>0</v>
      </c>
      <c r="O296" s="57">
        <f t="shared" si="170"/>
        <v>0</v>
      </c>
      <c r="P296" s="57">
        <f t="shared" si="171"/>
        <v>0</v>
      </c>
      <c r="Q296" s="58">
        <f t="shared" si="151"/>
        <v>0</v>
      </c>
      <c r="R296" s="84">
        <f t="shared" si="172"/>
        <v>-4.0491346636269378E-11</v>
      </c>
      <c r="S296" s="85">
        <f t="shared" si="173"/>
        <v>0</v>
      </c>
      <c r="T296" s="86">
        <f t="shared" si="152"/>
        <v>-1.1809976102245235E-13</v>
      </c>
      <c r="U296" s="87">
        <f t="shared" si="174"/>
        <v>0</v>
      </c>
      <c r="V296" s="84">
        <f t="shared" si="175"/>
        <v>0</v>
      </c>
      <c r="W296" s="85">
        <f t="shared" si="176"/>
        <v>0</v>
      </c>
      <c r="X296" s="86">
        <f t="shared" si="153"/>
        <v>0</v>
      </c>
      <c r="Y296" s="87">
        <f t="shared" si="177"/>
        <v>0</v>
      </c>
      <c r="Z296" s="101">
        <f t="shared" si="178"/>
        <v>0</v>
      </c>
      <c r="AA296" s="85">
        <f t="shared" si="179"/>
        <v>0</v>
      </c>
      <c r="AB296" s="86">
        <f t="shared" si="154"/>
        <v>0</v>
      </c>
      <c r="AC296" s="87">
        <f t="shared" si="180"/>
        <v>0</v>
      </c>
      <c r="AD296" s="132">
        <f t="shared" si="183"/>
        <v>0</v>
      </c>
      <c r="AE296" s="132">
        <f t="shared" si="155"/>
        <v>0</v>
      </c>
      <c r="AF296" s="132">
        <f t="shared" si="181"/>
        <v>0</v>
      </c>
      <c r="AG296" s="133">
        <f t="shared" si="156"/>
        <v>0</v>
      </c>
      <c r="AH296" s="124">
        <f t="shared" si="182"/>
        <v>0</v>
      </c>
      <c r="AI296" s="125">
        <f t="shared" si="157"/>
        <v>0</v>
      </c>
      <c r="AJ296" s="125">
        <v>0</v>
      </c>
      <c r="AK296" s="126">
        <f t="shared" si="158"/>
        <v>0</v>
      </c>
      <c r="AL296" s="22">
        <f t="shared" si="159"/>
        <v>233342.34201250368</v>
      </c>
      <c r="AM296" s="22">
        <f t="shared" si="159"/>
        <v>2460.0791206733347</v>
      </c>
      <c r="AN296" s="22">
        <f t="shared" si="159"/>
        <v>534.92669446397906</v>
      </c>
      <c r="AO296" s="23">
        <f t="shared" si="147"/>
        <v>2995.0058151373141</v>
      </c>
    </row>
    <row r="297" spans="1:41" x14ac:dyDescent="0.25">
      <c r="A297" s="7">
        <v>276</v>
      </c>
      <c r="B297" s="56">
        <f t="shared" si="160"/>
        <v>99378.818375633593</v>
      </c>
      <c r="C297" s="57">
        <f t="shared" si="161"/>
        <v>1124.7408971917041</v>
      </c>
      <c r="D297" s="57">
        <f t="shared" si="162"/>
        <v>91.097250177664122</v>
      </c>
      <c r="E297" s="58">
        <f t="shared" si="148"/>
        <v>1215.8381473693682</v>
      </c>
      <c r="F297" s="56">
        <f t="shared" si="163"/>
        <v>131503.44451619676</v>
      </c>
      <c r="G297" s="57">
        <f t="shared" si="164"/>
        <v>1340.8228527139568</v>
      </c>
      <c r="H297" s="57">
        <f t="shared" si="165"/>
        <v>438.34481505398924</v>
      </c>
      <c r="I297" s="58">
        <f t="shared" si="149"/>
        <v>1779.1676677679459</v>
      </c>
      <c r="J297" s="56">
        <f t="shared" si="166"/>
        <v>0</v>
      </c>
      <c r="K297" s="57">
        <f t="shared" si="167"/>
        <v>0</v>
      </c>
      <c r="L297" s="57">
        <f t="shared" si="168"/>
        <v>0</v>
      </c>
      <c r="M297" s="58">
        <f t="shared" si="150"/>
        <v>0</v>
      </c>
      <c r="N297" s="56">
        <f t="shared" si="169"/>
        <v>0</v>
      </c>
      <c r="O297" s="57">
        <f t="shared" si="170"/>
        <v>0</v>
      </c>
      <c r="P297" s="57">
        <f t="shared" si="171"/>
        <v>0</v>
      </c>
      <c r="Q297" s="58">
        <f t="shared" si="151"/>
        <v>0</v>
      </c>
      <c r="R297" s="84">
        <f t="shared" si="172"/>
        <v>-4.0558832213996495E-11</v>
      </c>
      <c r="S297" s="85">
        <f t="shared" si="173"/>
        <v>0</v>
      </c>
      <c r="T297" s="86">
        <f t="shared" si="152"/>
        <v>-1.1829659395748979E-13</v>
      </c>
      <c r="U297" s="87">
        <f t="shared" si="174"/>
        <v>0</v>
      </c>
      <c r="V297" s="84">
        <f t="shared" si="175"/>
        <v>0</v>
      </c>
      <c r="W297" s="85">
        <f t="shared" si="176"/>
        <v>0</v>
      </c>
      <c r="X297" s="86">
        <f t="shared" si="153"/>
        <v>0</v>
      </c>
      <c r="Y297" s="87">
        <f t="shared" si="177"/>
        <v>0</v>
      </c>
      <c r="Z297" s="101">
        <f t="shared" si="178"/>
        <v>0</v>
      </c>
      <c r="AA297" s="85">
        <f t="shared" si="179"/>
        <v>0</v>
      </c>
      <c r="AB297" s="86">
        <f t="shared" si="154"/>
        <v>0</v>
      </c>
      <c r="AC297" s="87">
        <f t="shared" si="180"/>
        <v>0</v>
      </c>
      <c r="AD297" s="132">
        <f t="shared" si="183"/>
        <v>0</v>
      </c>
      <c r="AE297" s="132">
        <f t="shared" si="155"/>
        <v>0</v>
      </c>
      <c r="AF297" s="132">
        <f t="shared" si="181"/>
        <v>0</v>
      </c>
      <c r="AG297" s="133">
        <f t="shared" si="156"/>
        <v>0</v>
      </c>
      <c r="AH297" s="124">
        <f t="shared" si="182"/>
        <v>0</v>
      </c>
      <c r="AI297" s="125">
        <f t="shared" si="157"/>
        <v>0</v>
      </c>
      <c r="AJ297" s="125">
        <v>0</v>
      </c>
      <c r="AK297" s="126">
        <f t="shared" si="158"/>
        <v>0</v>
      </c>
      <c r="AL297" s="22">
        <f t="shared" si="159"/>
        <v>230882.26289183032</v>
      </c>
      <c r="AM297" s="22">
        <f t="shared" si="159"/>
        <v>2465.5637499056611</v>
      </c>
      <c r="AN297" s="22">
        <f t="shared" si="159"/>
        <v>529.44206523165326</v>
      </c>
      <c r="AO297" s="23">
        <f t="shared" si="147"/>
        <v>2995.0058151373141</v>
      </c>
    </row>
    <row r="298" spans="1:41" x14ac:dyDescent="0.25">
      <c r="A298" s="7">
        <v>277</v>
      </c>
      <c r="B298" s="56">
        <f t="shared" si="160"/>
        <v>98254.07747844189</v>
      </c>
      <c r="C298" s="57">
        <f t="shared" si="161"/>
        <v>1125.7719096807964</v>
      </c>
      <c r="D298" s="57">
        <f t="shared" si="162"/>
        <v>90.066237688571732</v>
      </c>
      <c r="E298" s="58">
        <f t="shared" si="148"/>
        <v>1215.8381473693682</v>
      </c>
      <c r="F298" s="56">
        <f t="shared" si="163"/>
        <v>130162.6216634828</v>
      </c>
      <c r="G298" s="57">
        <f t="shared" si="164"/>
        <v>1345.2922622230033</v>
      </c>
      <c r="H298" s="57">
        <f t="shared" si="165"/>
        <v>433.87540554494268</v>
      </c>
      <c r="I298" s="58">
        <f t="shared" si="149"/>
        <v>1779.1676677679459</v>
      </c>
      <c r="J298" s="56">
        <f t="shared" si="166"/>
        <v>0</v>
      </c>
      <c r="K298" s="57">
        <f t="shared" si="167"/>
        <v>0</v>
      </c>
      <c r="L298" s="57">
        <f t="shared" si="168"/>
        <v>0</v>
      </c>
      <c r="M298" s="58">
        <f t="shared" si="150"/>
        <v>0</v>
      </c>
      <c r="N298" s="56">
        <f t="shared" si="169"/>
        <v>0</v>
      </c>
      <c r="O298" s="57">
        <f t="shared" si="170"/>
        <v>0</v>
      </c>
      <c r="P298" s="57">
        <f t="shared" si="171"/>
        <v>0</v>
      </c>
      <c r="Q298" s="58">
        <f t="shared" si="151"/>
        <v>0</v>
      </c>
      <c r="R298" s="84">
        <f t="shared" si="172"/>
        <v>-4.062643026768649E-11</v>
      </c>
      <c r="S298" s="85">
        <f t="shared" si="173"/>
        <v>0</v>
      </c>
      <c r="T298" s="86">
        <f t="shared" si="152"/>
        <v>-1.1849375494741894E-13</v>
      </c>
      <c r="U298" s="87">
        <f t="shared" si="174"/>
        <v>0</v>
      </c>
      <c r="V298" s="84">
        <f t="shared" si="175"/>
        <v>0</v>
      </c>
      <c r="W298" s="85">
        <f t="shared" si="176"/>
        <v>0</v>
      </c>
      <c r="X298" s="86">
        <f t="shared" si="153"/>
        <v>0</v>
      </c>
      <c r="Y298" s="87">
        <f t="shared" si="177"/>
        <v>0</v>
      </c>
      <c r="Z298" s="101">
        <f t="shared" si="178"/>
        <v>0</v>
      </c>
      <c r="AA298" s="85">
        <f t="shared" si="179"/>
        <v>0</v>
      </c>
      <c r="AB298" s="86">
        <f t="shared" si="154"/>
        <v>0</v>
      </c>
      <c r="AC298" s="87">
        <f t="shared" si="180"/>
        <v>0</v>
      </c>
      <c r="AD298" s="132">
        <f t="shared" si="183"/>
        <v>0</v>
      </c>
      <c r="AE298" s="132">
        <f t="shared" si="155"/>
        <v>0</v>
      </c>
      <c r="AF298" s="132">
        <f t="shared" si="181"/>
        <v>0</v>
      </c>
      <c r="AG298" s="133">
        <f t="shared" si="156"/>
        <v>0</v>
      </c>
      <c r="AH298" s="124">
        <f t="shared" si="182"/>
        <v>0</v>
      </c>
      <c r="AI298" s="125">
        <f t="shared" si="157"/>
        <v>0</v>
      </c>
      <c r="AJ298" s="125">
        <v>0</v>
      </c>
      <c r="AK298" s="126">
        <f t="shared" si="158"/>
        <v>0</v>
      </c>
      <c r="AL298" s="22">
        <f t="shared" si="159"/>
        <v>228416.69914192465</v>
      </c>
      <c r="AM298" s="22">
        <f t="shared" si="159"/>
        <v>2471.0641719037994</v>
      </c>
      <c r="AN298" s="22">
        <f t="shared" si="159"/>
        <v>523.94164323351436</v>
      </c>
      <c r="AO298" s="23">
        <f t="shared" si="147"/>
        <v>2995.0058151373141</v>
      </c>
    </row>
    <row r="299" spans="1:41" x14ac:dyDescent="0.25">
      <c r="A299" s="7">
        <v>278</v>
      </c>
      <c r="B299" s="56">
        <f t="shared" si="160"/>
        <v>97128.30556876109</v>
      </c>
      <c r="C299" s="57">
        <f t="shared" si="161"/>
        <v>1126.8038672646705</v>
      </c>
      <c r="D299" s="57">
        <f t="shared" si="162"/>
        <v>89.034280104697658</v>
      </c>
      <c r="E299" s="58">
        <f t="shared" si="148"/>
        <v>1215.8381473693682</v>
      </c>
      <c r="F299" s="56">
        <f t="shared" si="163"/>
        <v>128817.32940125981</v>
      </c>
      <c r="G299" s="57">
        <f t="shared" si="164"/>
        <v>1349.7765697637465</v>
      </c>
      <c r="H299" s="57">
        <f t="shared" si="165"/>
        <v>429.39109800419936</v>
      </c>
      <c r="I299" s="58">
        <f t="shared" si="149"/>
        <v>1779.1676677679459</v>
      </c>
      <c r="J299" s="56">
        <f t="shared" si="166"/>
        <v>0</v>
      </c>
      <c r="K299" s="57">
        <f t="shared" si="167"/>
        <v>0</v>
      </c>
      <c r="L299" s="57">
        <f t="shared" si="168"/>
        <v>0</v>
      </c>
      <c r="M299" s="58">
        <f t="shared" si="150"/>
        <v>0</v>
      </c>
      <c r="N299" s="56">
        <f t="shared" si="169"/>
        <v>0</v>
      </c>
      <c r="O299" s="57">
        <f t="shared" si="170"/>
        <v>0</v>
      </c>
      <c r="P299" s="57">
        <f t="shared" si="171"/>
        <v>0</v>
      </c>
      <c r="Q299" s="58">
        <f t="shared" si="151"/>
        <v>0</v>
      </c>
      <c r="R299" s="84">
        <f t="shared" si="172"/>
        <v>-4.0694140984799306E-11</v>
      </c>
      <c r="S299" s="85">
        <f t="shared" si="173"/>
        <v>0</v>
      </c>
      <c r="T299" s="86">
        <f t="shared" si="152"/>
        <v>-1.1869124453899799E-13</v>
      </c>
      <c r="U299" s="87">
        <f t="shared" si="174"/>
        <v>0</v>
      </c>
      <c r="V299" s="84">
        <f t="shared" si="175"/>
        <v>0</v>
      </c>
      <c r="W299" s="85">
        <f t="shared" si="176"/>
        <v>0</v>
      </c>
      <c r="X299" s="86">
        <f t="shared" si="153"/>
        <v>0</v>
      </c>
      <c r="Y299" s="87">
        <f t="shared" si="177"/>
        <v>0</v>
      </c>
      <c r="Z299" s="101">
        <f t="shared" si="178"/>
        <v>0</v>
      </c>
      <c r="AA299" s="85">
        <f t="shared" si="179"/>
        <v>0</v>
      </c>
      <c r="AB299" s="86">
        <f t="shared" si="154"/>
        <v>0</v>
      </c>
      <c r="AC299" s="87">
        <f t="shared" si="180"/>
        <v>0</v>
      </c>
      <c r="AD299" s="132">
        <f t="shared" si="183"/>
        <v>0</v>
      </c>
      <c r="AE299" s="132">
        <f t="shared" si="155"/>
        <v>0</v>
      </c>
      <c r="AF299" s="132">
        <f t="shared" si="181"/>
        <v>0</v>
      </c>
      <c r="AG299" s="133">
        <f t="shared" si="156"/>
        <v>0</v>
      </c>
      <c r="AH299" s="124">
        <f t="shared" si="182"/>
        <v>0</v>
      </c>
      <c r="AI299" s="125">
        <f t="shared" si="157"/>
        <v>0</v>
      </c>
      <c r="AJ299" s="125">
        <v>0</v>
      </c>
      <c r="AK299" s="126">
        <f t="shared" si="158"/>
        <v>0</v>
      </c>
      <c r="AL299" s="22">
        <f t="shared" si="159"/>
        <v>225945.63497002088</v>
      </c>
      <c r="AM299" s="22">
        <f t="shared" si="159"/>
        <v>2476.5804370284168</v>
      </c>
      <c r="AN299" s="22">
        <f t="shared" si="159"/>
        <v>518.42537810889689</v>
      </c>
      <c r="AO299" s="23">
        <f t="shared" si="147"/>
        <v>2995.0058151373141</v>
      </c>
    </row>
    <row r="300" spans="1:41" x14ac:dyDescent="0.25">
      <c r="A300" s="7">
        <v>279</v>
      </c>
      <c r="B300" s="56">
        <f t="shared" si="160"/>
        <v>96001.501701496425</v>
      </c>
      <c r="C300" s="57">
        <f t="shared" si="161"/>
        <v>1127.8367708096632</v>
      </c>
      <c r="D300" s="57">
        <f t="shared" si="162"/>
        <v>88.001376559705051</v>
      </c>
      <c r="E300" s="58">
        <f t="shared" si="148"/>
        <v>1215.8381473693682</v>
      </c>
      <c r="F300" s="56">
        <f t="shared" si="163"/>
        <v>127467.55283149605</v>
      </c>
      <c r="G300" s="57">
        <f t="shared" si="164"/>
        <v>1354.2758249962924</v>
      </c>
      <c r="H300" s="57">
        <f t="shared" si="165"/>
        <v>424.89184277165356</v>
      </c>
      <c r="I300" s="58">
        <f t="shared" si="149"/>
        <v>1779.1676677679459</v>
      </c>
      <c r="J300" s="56">
        <f t="shared" si="166"/>
        <v>0</v>
      </c>
      <c r="K300" s="57">
        <f t="shared" si="167"/>
        <v>0</v>
      </c>
      <c r="L300" s="57">
        <f t="shared" si="168"/>
        <v>0</v>
      </c>
      <c r="M300" s="58">
        <f t="shared" si="150"/>
        <v>0</v>
      </c>
      <c r="N300" s="56">
        <f t="shared" si="169"/>
        <v>0</v>
      </c>
      <c r="O300" s="57">
        <f t="shared" si="170"/>
        <v>0</v>
      </c>
      <c r="P300" s="57">
        <f t="shared" si="171"/>
        <v>0</v>
      </c>
      <c r="Q300" s="58">
        <f t="shared" si="151"/>
        <v>0</v>
      </c>
      <c r="R300" s="84">
        <f t="shared" si="172"/>
        <v>-4.0761964553107306E-11</v>
      </c>
      <c r="S300" s="85">
        <f t="shared" si="173"/>
        <v>0</v>
      </c>
      <c r="T300" s="86">
        <f t="shared" si="152"/>
        <v>-1.1888906327989632E-13</v>
      </c>
      <c r="U300" s="87">
        <f t="shared" si="174"/>
        <v>0</v>
      </c>
      <c r="V300" s="84">
        <f t="shared" si="175"/>
        <v>0</v>
      </c>
      <c r="W300" s="85">
        <f t="shared" si="176"/>
        <v>0</v>
      </c>
      <c r="X300" s="86">
        <f t="shared" si="153"/>
        <v>0</v>
      </c>
      <c r="Y300" s="87">
        <f t="shared" si="177"/>
        <v>0</v>
      </c>
      <c r="Z300" s="101">
        <f t="shared" si="178"/>
        <v>0</v>
      </c>
      <c r="AA300" s="85">
        <f t="shared" si="179"/>
        <v>0</v>
      </c>
      <c r="AB300" s="86">
        <f t="shared" si="154"/>
        <v>0</v>
      </c>
      <c r="AC300" s="87">
        <f t="shared" si="180"/>
        <v>0</v>
      </c>
      <c r="AD300" s="132">
        <f t="shared" si="183"/>
        <v>0</v>
      </c>
      <c r="AE300" s="132">
        <f t="shared" si="155"/>
        <v>0</v>
      </c>
      <c r="AF300" s="132">
        <f t="shared" si="181"/>
        <v>0</v>
      </c>
      <c r="AG300" s="133">
        <f t="shared" si="156"/>
        <v>0</v>
      </c>
      <c r="AH300" s="124">
        <f t="shared" si="182"/>
        <v>0</v>
      </c>
      <c r="AI300" s="125">
        <f t="shared" si="157"/>
        <v>0</v>
      </c>
      <c r="AJ300" s="125">
        <v>0</v>
      </c>
      <c r="AK300" s="126">
        <f t="shared" si="158"/>
        <v>0</v>
      </c>
      <c r="AL300" s="22">
        <f t="shared" si="159"/>
        <v>223469.05453299245</v>
      </c>
      <c r="AM300" s="22">
        <f t="shared" si="159"/>
        <v>2482.1125958059556</v>
      </c>
      <c r="AN300" s="22">
        <f t="shared" si="159"/>
        <v>512.89321933135852</v>
      </c>
      <c r="AO300" s="23">
        <f t="shared" si="147"/>
        <v>2995.0058151373141</v>
      </c>
    </row>
    <row r="301" spans="1:41" x14ac:dyDescent="0.25">
      <c r="A301" s="7">
        <v>280</v>
      </c>
      <c r="B301" s="56">
        <f t="shared" si="160"/>
        <v>94873.664930686762</v>
      </c>
      <c r="C301" s="57">
        <f t="shared" si="161"/>
        <v>1128.8706211829053</v>
      </c>
      <c r="D301" s="57">
        <f t="shared" si="162"/>
        <v>86.967526186462862</v>
      </c>
      <c r="E301" s="58">
        <f t="shared" si="148"/>
        <v>1215.8381473693682</v>
      </c>
      <c r="F301" s="56">
        <f t="shared" si="163"/>
        <v>126113.27700649976</v>
      </c>
      <c r="G301" s="57">
        <f t="shared" si="164"/>
        <v>1358.7900777462801</v>
      </c>
      <c r="H301" s="57">
        <f t="shared" si="165"/>
        <v>420.37759002166587</v>
      </c>
      <c r="I301" s="58">
        <f t="shared" si="149"/>
        <v>1779.1676677679459</v>
      </c>
      <c r="J301" s="56">
        <f t="shared" si="166"/>
        <v>0</v>
      </c>
      <c r="K301" s="57">
        <f t="shared" si="167"/>
        <v>0</v>
      </c>
      <c r="L301" s="57">
        <f t="shared" si="168"/>
        <v>0</v>
      </c>
      <c r="M301" s="58">
        <f t="shared" si="150"/>
        <v>0</v>
      </c>
      <c r="N301" s="56">
        <f t="shared" si="169"/>
        <v>0</v>
      </c>
      <c r="O301" s="57">
        <f t="shared" si="170"/>
        <v>0</v>
      </c>
      <c r="P301" s="57">
        <f t="shared" si="171"/>
        <v>0</v>
      </c>
      <c r="Q301" s="58">
        <f t="shared" si="151"/>
        <v>0</v>
      </c>
      <c r="R301" s="84">
        <f t="shared" si="172"/>
        <v>-4.0829901160695819E-11</v>
      </c>
      <c r="S301" s="85">
        <f t="shared" si="173"/>
        <v>0</v>
      </c>
      <c r="T301" s="86">
        <f t="shared" si="152"/>
        <v>-1.1908721171869614E-13</v>
      </c>
      <c r="U301" s="87">
        <f t="shared" si="174"/>
        <v>0</v>
      </c>
      <c r="V301" s="84">
        <f t="shared" si="175"/>
        <v>0</v>
      </c>
      <c r="W301" s="85">
        <f t="shared" si="176"/>
        <v>0</v>
      </c>
      <c r="X301" s="86">
        <f t="shared" si="153"/>
        <v>0</v>
      </c>
      <c r="Y301" s="87">
        <f t="shared" si="177"/>
        <v>0</v>
      </c>
      <c r="Z301" s="101">
        <f t="shared" si="178"/>
        <v>0</v>
      </c>
      <c r="AA301" s="85">
        <f t="shared" si="179"/>
        <v>0</v>
      </c>
      <c r="AB301" s="86">
        <f t="shared" si="154"/>
        <v>0</v>
      </c>
      <c r="AC301" s="87">
        <f t="shared" si="180"/>
        <v>0</v>
      </c>
      <c r="AD301" s="132">
        <f t="shared" si="183"/>
        <v>0</v>
      </c>
      <c r="AE301" s="132">
        <f t="shared" si="155"/>
        <v>0</v>
      </c>
      <c r="AF301" s="132">
        <f t="shared" si="181"/>
        <v>0</v>
      </c>
      <c r="AG301" s="133">
        <f t="shared" si="156"/>
        <v>0</v>
      </c>
      <c r="AH301" s="124">
        <f t="shared" si="182"/>
        <v>0</v>
      </c>
      <c r="AI301" s="125">
        <f t="shared" si="157"/>
        <v>0</v>
      </c>
      <c r="AJ301" s="125">
        <v>0</v>
      </c>
      <c r="AK301" s="126">
        <f t="shared" si="158"/>
        <v>0</v>
      </c>
      <c r="AL301" s="22">
        <f t="shared" si="159"/>
        <v>220986.94193718649</v>
      </c>
      <c r="AM301" s="22">
        <f t="shared" si="159"/>
        <v>2487.6606989291854</v>
      </c>
      <c r="AN301" s="22">
        <f t="shared" si="159"/>
        <v>507.34511620812862</v>
      </c>
      <c r="AO301" s="23">
        <f t="shared" si="147"/>
        <v>2995.0058151373141</v>
      </c>
    </row>
    <row r="302" spans="1:41" x14ac:dyDescent="0.25">
      <c r="A302" s="7">
        <v>281</v>
      </c>
      <c r="B302" s="56">
        <f t="shared" si="160"/>
        <v>93744.79430950385</v>
      </c>
      <c r="C302" s="57">
        <f t="shared" si="161"/>
        <v>1129.9054192523231</v>
      </c>
      <c r="D302" s="57">
        <f t="shared" si="162"/>
        <v>85.932728117045201</v>
      </c>
      <c r="E302" s="58">
        <f t="shared" si="148"/>
        <v>1215.8381473693682</v>
      </c>
      <c r="F302" s="56">
        <f t="shared" si="163"/>
        <v>124754.48692875348</v>
      </c>
      <c r="G302" s="57">
        <f t="shared" si="164"/>
        <v>1363.3193780054344</v>
      </c>
      <c r="H302" s="57">
        <f t="shared" si="165"/>
        <v>415.84828976251163</v>
      </c>
      <c r="I302" s="58">
        <f t="shared" si="149"/>
        <v>1779.1676677679459</v>
      </c>
      <c r="J302" s="56">
        <f t="shared" si="166"/>
        <v>0</v>
      </c>
      <c r="K302" s="57">
        <f t="shared" si="167"/>
        <v>0</v>
      </c>
      <c r="L302" s="57">
        <f t="shared" si="168"/>
        <v>0</v>
      </c>
      <c r="M302" s="58">
        <f t="shared" si="150"/>
        <v>0</v>
      </c>
      <c r="N302" s="56">
        <f t="shared" si="169"/>
        <v>0</v>
      </c>
      <c r="O302" s="57">
        <f t="shared" si="170"/>
        <v>0</v>
      </c>
      <c r="P302" s="57">
        <f t="shared" si="171"/>
        <v>0</v>
      </c>
      <c r="Q302" s="58">
        <f t="shared" si="151"/>
        <v>0</v>
      </c>
      <c r="R302" s="84">
        <f t="shared" si="172"/>
        <v>-4.0897950995963645E-11</v>
      </c>
      <c r="S302" s="85">
        <f t="shared" si="173"/>
        <v>0</v>
      </c>
      <c r="T302" s="86">
        <f t="shared" si="152"/>
        <v>-1.1928569040489397E-13</v>
      </c>
      <c r="U302" s="87">
        <f t="shared" si="174"/>
        <v>0</v>
      </c>
      <c r="V302" s="84">
        <f t="shared" si="175"/>
        <v>0</v>
      </c>
      <c r="W302" s="85">
        <f t="shared" si="176"/>
        <v>0</v>
      </c>
      <c r="X302" s="86">
        <f t="shared" si="153"/>
        <v>0</v>
      </c>
      <c r="Y302" s="87">
        <f t="shared" si="177"/>
        <v>0</v>
      </c>
      <c r="Z302" s="101">
        <f t="shared" si="178"/>
        <v>0</v>
      </c>
      <c r="AA302" s="85">
        <f t="shared" si="179"/>
        <v>0</v>
      </c>
      <c r="AB302" s="86">
        <f t="shared" si="154"/>
        <v>0</v>
      </c>
      <c r="AC302" s="87">
        <f t="shared" si="180"/>
        <v>0</v>
      </c>
      <c r="AD302" s="132">
        <f t="shared" si="183"/>
        <v>0</v>
      </c>
      <c r="AE302" s="132">
        <f t="shared" si="155"/>
        <v>0</v>
      </c>
      <c r="AF302" s="132">
        <f t="shared" si="181"/>
        <v>0</v>
      </c>
      <c r="AG302" s="133">
        <f t="shared" si="156"/>
        <v>0</v>
      </c>
      <c r="AH302" s="124">
        <f t="shared" si="182"/>
        <v>0</v>
      </c>
      <c r="AI302" s="125">
        <f t="shared" si="157"/>
        <v>0</v>
      </c>
      <c r="AJ302" s="125">
        <v>0</v>
      </c>
      <c r="AK302" s="126">
        <f t="shared" si="158"/>
        <v>0</v>
      </c>
      <c r="AL302" s="22">
        <f t="shared" si="159"/>
        <v>218499.2812382573</v>
      </c>
      <c r="AM302" s="22">
        <f t="shared" si="159"/>
        <v>2493.2247972577575</v>
      </c>
      <c r="AN302" s="22">
        <f t="shared" si="159"/>
        <v>501.78101787955671</v>
      </c>
      <c r="AO302" s="23">
        <f t="shared" si="147"/>
        <v>2995.0058151373141</v>
      </c>
    </row>
    <row r="303" spans="1:41" x14ac:dyDescent="0.25">
      <c r="A303" s="7">
        <v>282</v>
      </c>
      <c r="B303" s="56">
        <f t="shared" si="160"/>
        <v>92614.888890251532</v>
      </c>
      <c r="C303" s="57">
        <f t="shared" si="161"/>
        <v>1130.9411658866377</v>
      </c>
      <c r="D303" s="57">
        <f t="shared" si="162"/>
        <v>84.896981482730567</v>
      </c>
      <c r="E303" s="58">
        <f t="shared" si="148"/>
        <v>1215.8381473693682</v>
      </c>
      <c r="F303" s="56">
        <f t="shared" si="163"/>
        <v>123391.16755074805</v>
      </c>
      <c r="G303" s="57">
        <f t="shared" si="164"/>
        <v>1367.8637759321191</v>
      </c>
      <c r="H303" s="57">
        <f t="shared" si="165"/>
        <v>411.30389183582685</v>
      </c>
      <c r="I303" s="58">
        <f t="shared" si="149"/>
        <v>1779.1676677679459</v>
      </c>
      <c r="J303" s="56">
        <f t="shared" si="166"/>
        <v>0</v>
      </c>
      <c r="K303" s="57">
        <f t="shared" si="167"/>
        <v>0</v>
      </c>
      <c r="L303" s="57">
        <f t="shared" si="168"/>
        <v>0</v>
      </c>
      <c r="M303" s="58">
        <f t="shared" si="150"/>
        <v>0</v>
      </c>
      <c r="N303" s="56">
        <f t="shared" si="169"/>
        <v>0</v>
      </c>
      <c r="O303" s="57">
        <f t="shared" si="170"/>
        <v>0</v>
      </c>
      <c r="P303" s="57">
        <f t="shared" si="171"/>
        <v>0</v>
      </c>
      <c r="Q303" s="58">
        <f t="shared" si="151"/>
        <v>0</v>
      </c>
      <c r="R303" s="84">
        <f t="shared" si="172"/>
        <v>-4.0966114247623587E-11</v>
      </c>
      <c r="S303" s="85">
        <f t="shared" si="173"/>
        <v>0</v>
      </c>
      <c r="T303" s="86">
        <f t="shared" si="152"/>
        <v>-1.1948449988890214E-13</v>
      </c>
      <c r="U303" s="87">
        <f t="shared" si="174"/>
        <v>0</v>
      </c>
      <c r="V303" s="84">
        <f t="shared" si="175"/>
        <v>0</v>
      </c>
      <c r="W303" s="85">
        <f t="shared" si="176"/>
        <v>0</v>
      </c>
      <c r="X303" s="86">
        <f t="shared" si="153"/>
        <v>0</v>
      </c>
      <c r="Y303" s="87">
        <f t="shared" si="177"/>
        <v>0</v>
      </c>
      <c r="Z303" s="101">
        <f t="shared" si="178"/>
        <v>0</v>
      </c>
      <c r="AA303" s="85">
        <f t="shared" si="179"/>
        <v>0</v>
      </c>
      <c r="AB303" s="86">
        <f t="shared" si="154"/>
        <v>0</v>
      </c>
      <c r="AC303" s="87">
        <f t="shared" si="180"/>
        <v>0</v>
      </c>
      <c r="AD303" s="132">
        <f t="shared" si="183"/>
        <v>0</v>
      </c>
      <c r="AE303" s="132">
        <f t="shared" si="155"/>
        <v>0</v>
      </c>
      <c r="AF303" s="132">
        <f t="shared" si="181"/>
        <v>0</v>
      </c>
      <c r="AG303" s="133">
        <f t="shared" si="156"/>
        <v>0</v>
      </c>
      <c r="AH303" s="124">
        <f t="shared" si="182"/>
        <v>0</v>
      </c>
      <c r="AI303" s="125">
        <f t="shared" si="157"/>
        <v>0</v>
      </c>
      <c r="AJ303" s="125">
        <v>0</v>
      </c>
      <c r="AK303" s="126">
        <f t="shared" si="158"/>
        <v>0</v>
      </c>
      <c r="AL303" s="22">
        <f t="shared" si="159"/>
        <v>216006.05644099956</v>
      </c>
      <c r="AM303" s="22">
        <f t="shared" si="159"/>
        <v>2498.8049418187566</v>
      </c>
      <c r="AN303" s="22">
        <f t="shared" si="159"/>
        <v>496.20087331855729</v>
      </c>
      <c r="AO303" s="23">
        <f t="shared" si="147"/>
        <v>2995.0058151373141</v>
      </c>
    </row>
    <row r="304" spans="1:41" x14ac:dyDescent="0.25">
      <c r="A304" s="7">
        <v>283</v>
      </c>
      <c r="B304" s="56">
        <f t="shared" si="160"/>
        <v>91483.947724364887</v>
      </c>
      <c r="C304" s="57">
        <f t="shared" si="161"/>
        <v>1131.9778619553672</v>
      </c>
      <c r="D304" s="57">
        <f t="shared" si="162"/>
        <v>83.86028541400114</v>
      </c>
      <c r="E304" s="58">
        <f t="shared" si="148"/>
        <v>1215.8381473693682</v>
      </c>
      <c r="F304" s="56">
        <f t="shared" si="163"/>
        <v>122023.30377481594</v>
      </c>
      <c r="G304" s="57">
        <f t="shared" si="164"/>
        <v>1372.4233218518928</v>
      </c>
      <c r="H304" s="57">
        <f t="shared" si="165"/>
        <v>406.74434591605313</v>
      </c>
      <c r="I304" s="58">
        <f t="shared" si="149"/>
        <v>1779.1676677679459</v>
      </c>
      <c r="J304" s="56">
        <f t="shared" si="166"/>
        <v>0</v>
      </c>
      <c r="K304" s="57">
        <f t="shared" si="167"/>
        <v>0</v>
      </c>
      <c r="L304" s="57">
        <f t="shared" si="168"/>
        <v>0</v>
      </c>
      <c r="M304" s="58">
        <f t="shared" si="150"/>
        <v>0</v>
      </c>
      <c r="N304" s="56">
        <f t="shared" si="169"/>
        <v>0</v>
      </c>
      <c r="O304" s="57">
        <f t="shared" si="170"/>
        <v>0</v>
      </c>
      <c r="P304" s="57">
        <f t="shared" si="171"/>
        <v>0</v>
      </c>
      <c r="Q304" s="58">
        <f t="shared" si="151"/>
        <v>0</v>
      </c>
      <c r="R304" s="84">
        <f t="shared" si="172"/>
        <v>-4.1034391104702959E-11</v>
      </c>
      <c r="S304" s="85">
        <f t="shared" si="173"/>
        <v>0</v>
      </c>
      <c r="T304" s="86">
        <f t="shared" si="152"/>
        <v>-1.196836407220503E-13</v>
      </c>
      <c r="U304" s="87">
        <f t="shared" si="174"/>
        <v>0</v>
      </c>
      <c r="V304" s="84">
        <f t="shared" si="175"/>
        <v>0</v>
      </c>
      <c r="W304" s="85">
        <f t="shared" si="176"/>
        <v>0</v>
      </c>
      <c r="X304" s="86">
        <f t="shared" si="153"/>
        <v>0</v>
      </c>
      <c r="Y304" s="87">
        <f t="shared" si="177"/>
        <v>0</v>
      </c>
      <c r="Z304" s="101">
        <f t="shared" si="178"/>
        <v>0</v>
      </c>
      <c r="AA304" s="85">
        <f t="shared" si="179"/>
        <v>0</v>
      </c>
      <c r="AB304" s="86">
        <f t="shared" si="154"/>
        <v>0</v>
      </c>
      <c r="AC304" s="87">
        <f t="shared" si="180"/>
        <v>0</v>
      </c>
      <c r="AD304" s="132">
        <f t="shared" si="183"/>
        <v>0</v>
      </c>
      <c r="AE304" s="132">
        <f t="shared" si="155"/>
        <v>0</v>
      </c>
      <c r="AF304" s="132">
        <f t="shared" si="181"/>
        <v>0</v>
      </c>
      <c r="AG304" s="133">
        <f t="shared" si="156"/>
        <v>0</v>
      </c>
      <c r="AH304" s="124">
        <f t="shared" si="182"/>
        <v>0</v>
      </c>
      <c r="AI304" s="125">
        <f t="shared" si="157"/>
        <v>0</v>
      </c>
      <c r="AJ304" s="125">
        <v>0</v>
      </c>
      <c r="AK304" s="126">
        <f t="shared" si="158"/>
        <v>0</v>
      </c>
      <c r="AL304" s="22">
        <f t="shared" si="159"/>
        <v>213507.2514991808</v>
      </c>
      <c r="AM304" s="22">
        <f t="shared" si="159"/>
        <v>2504.4011838072602</v>
      </c>
      <c r="AN304" s="22">
        <f t="shared" si="159"/>
        <v>490.60463133005419</v>
      </c>
      <c r="AO304" s="23">
        <f t="shared" si="147"/>
        <v>2995.0058151373141</v>
      </c>
    </row>
    <row r="305" spans="1:41" x14ac:dyDescent="0.25">
      <c r="A305" s="7">
        <v>284</v>
      </c>
      <c r="B305" s="56">
        <f t="shared" si="160"/>
        <v>90351.969862409518</v>
      </c>
      <c r="C305" s="57">
        <f t="shared" si="161"/>
        <v>1133.0155083288262</v>
      </c>
      <c r="D305" s="57">
        <f t="shared" si="162"/>
        <v>82.822639040542057</v>
      </c>
      <c r="E305" s="58">
        <f t="shared" si="148"/>
        <v>1215.8381473693682</v>
      </c>
      <c r="F305" s="56">
        <f t="shared" si="163"/>
        <v>120650.88045296405</v>
      </c>
      <c r="G305" s="57">
        <f t="shared" si="164"/>
        <v>1376.9980662580656</v>
      </c>
      <c r="H305" s="57">
        <f t="shared" si="165"/>
        <v>402.16960150988018</v>
      </c>
      <c r="I305" s="58">
        <f t="shared" si="149"/>
        <v>1779.1676677679459</v>
      </c>
      <c r="J305" s="56">
        <f t="shared" si="166"/>
        <v>0</v>
      </c>
      <c r="K305" s="57">
        <f t="shared" si="167"/>
        <v>0</v>
      </c>
      <c r="L305" s="57">
        <f t="shared" si="168"/>
        <v>0</v>
      </c>
      <c r="M305" s="58">
        <f t="shared" si="150"/>
        <v>0</v>
      </c>
      <c r="N305" s="56">
        <f t="shared" si="169"/>
        <v>0</v>
      </c>
      <c r="O305" s="57">
        <f t="shared" si="170"/>
        <v>0</v>
      </c>
      <c r="P305" s="57">
        <f t="shared" si="171"/>
        <v>0</v>
      </c>
      <c r="Q305" s="58">
        <f t="shared" si="151"/>
        <v>0</v>
      </c>
      <c r="R305" s="84">
        <f t="shared" si="172"/>
        <v>-4.1102781756544133E-11</v>
      </c>
      <c r="S305" s="85">
        <f t="shared" si="173"/>
        <v>0</v>
      </c>
      <c r="T305" s="86">
        <f t="shared" si="152"/>
        <v>-1.1988311345658707E-13</v>
      </c>
      <c r="U305" s="87">
        <f t="shared" si="174"/>
        <v>0</v>
      </c>
      <c r="V305" s="84">
        <f t="shared" si="175"/>
        <v>0</v>
      </c>
      <c r="W305" s="85">
        <f t="shared" si="176"/>
        <v>0</v>
      </c>
      <c r="X305" s="86">
        <f t="shared" si="153"/>
        <v>0</v>
      </c>
      <c r="Y305" s="87">
        <f t="shared" si="177"/>
        <v>0</v>
      </c>
      <c r="Z305" s="101">
        <f t="shared" si="178"/>
        <v>0</v>
      </c>
      <c r="AA305" s="85">
        <f t="shared" si="179"/>
        <v>0</v>
      </c>
      <c r="AB305" s="86">
        <f t="shared" si="154"/>
        <v>0</v>
      </c>
      <c r="AC305" s="87">
        <f t="shared" si="180"/>
        <v>0</v>
      </c>
      <c r="AD305" s="132">
        <f t="shared" si="183"/>
        <v>0</v>
      </c>
      <c r="AE305" s="132">
        <f t="shared" si="155"/>
        <v>0</v>
      </c>
      <c r="AF305" s="132">
        <f t="shared" si="181"/>
        <v>0</v>
      </c>
      <c r="AG305" s="133">
        <f t="shared" si="156"/>
        <v>0</v>
      </c>
      <c r="AH305" s="124">
        <f t="shared" si="182"/>
        <v>0</v>
      </c>
      <c r="AI305" s="125">
        <f t="shared" si="157"/>
        <v>0</v>
      </c>
      <c r="AJ305" s="125">
        <v>0</v>
      </c>
      <c r="AK305" s="126">
        <f t="shared" si="158"/>
        <v>0</v>
      </c>
      <c r="AL305" s="22">
        <f t="shared" si="159"/>
        <v>211002.85031537354</v>
      </c>
      <c r="AM305" s="22">
        <f t="shared" si="159"/>
        <v>2510.013574586892</v>
      </c>
      <c r="AN305" s="22">
        <f t="shared" si="159"/>
        <v>484.99224055042214</v>
      </c>
      <c r="AO305" s="23">
        <f t="shared" si="147"/>
        <v>2995.0058151373141</v>
      </c>
    </row>
    <row r="306" spans="1:41" x14ac:dyDescent="0.25">
      <c r="A306" s="7">
        <v>285</v>
      </c>
      <c r="B306" s="56">
        <f t="shared" si="160"/>
        <v>89218.954354080692</v>
      </c>
      <c r="C306" s="57">
        <f t="shared" si="161"/>
        <v>1134.0541058781275</v>
      </c>
      <c r="D306" s="57">
        <f t="shared" si="162"/>
        <v>81.784041491240629</v>
      </c>
      <c r="E306" s="58">
        <f t="shared" si="148"/>
        <v>1215.8381473693682</v>
      </c>
      <c r="F306" s="56">
        <f t="shared" si="163"/>
        <v>119273.88238670598</v>
      </c>
      <c r="G306" s="57">
        <f t="shared" si="164"/>
        <v>1381.5880598122592</v>
      </c>
      <c r="H306" s="57">
        <f t="shared" si="165"/>
        <v>397.57960795568664</v>
      </c>
      <c r="I306" s="58">
        <f t="shared" si="149"/>
        <v>1779.1676677679459</v>
      </c>
      <c r="J306" s="56">
        <f t="shared" si="166"/>
        <v>0</v>
      </c>
      <c r="K306" s="57">
        <f t="shared" si="167"/>
        <v>0</v>
      </c>
      <c r="L306" s="57">
        <f t="shared" si="168"/>
        <v>0</v>
      </c>
      <c r="M306" s="58">
        <f t="shared" si="150"/>
        <v>0</v>
      </c>
      <c r="N306" s="56">
        <f t="shared" si="169"/>
        <v>0</v>
      </c>
      <c r="O306" s="57">
        <f t="shared" si="170"/>
        <v>0</v>
      </c>
      <c r="P306" s="57">
        <f t="shared" si="171"/>
        <v>0</v>
      </c>
      <c r="Q306" s="58">
        <f t="shared" si="151"/>
        <v>0</v>
      </c>
      <c r="R306" s="84">
        <f t="shared" si="172"/>
        <v>-4.1171286392805039E-11</v>
      </c>
      <c r="S306" s="85">
        <f t="shared" si="173"/>
        <v>0</v>
      </c>
      <c r="T306" s="86">
        <f t="shared" si="152"/>
        <v>-1.2008291864568136E-13</v>
      </c>
      <c r="U306" s="87">
        <f t="shared" si="174"/>
        <v>0</v>
      </c>
      <c r="V306" s="84">
        <f t="shared" si="175"/>
        <v>0</v>
      </c>
      <c r="W306" s="85">
        <f t="shared" si="176"/>
        <v>0</v>
      </c>
      <c r="X306" s="86">
        <f t="shared" si="153"/>
        <v>0</v>
      </c>
      <c r="Y306" s="87">
        <f t="shared" si="177"/>
        <v>0</v>
      </c>
      <c r="Z306" s="101">
        <f t="shared" si="178"/>
        <v>0</v>
      </c>
      <c r="AA306" s="85">
        <f t="shared" si="179"/>
        <v>0</v>
      </c>
      <c r="AB306" s="86">
        <f t="shared" si="154"/>
        <v>0</v>
      </c>
      <c r="AC306" s="87">
        <f t="shared" si="180"/>
        <v>0</v>
      </c>
      <c r="AD306" s="132">
        <f t="shared" si="183"/>
        <v>0</v>
      </c>
      <c r="AE306" s="132">
        <f t="shared" si="155"/>
        <v>0</v>
      </c>
      <c r="AF306" s="132">
        <f t="shared" si="181"/>
        <v>0</v>
      </c>
      <c r="AG306" s="133">
        <f t="shared" si="156"/>
        <v>0</v>
      </c>
      <c r="AH306" s="124">
        <f t="shared" si="182"/>
        <v>0</v>
      </c>
      <c r="AI306" s="125">
        <f t="shared" si="157"/>
        <v>0</v>
      </c>
      <c r="AJ306" s="125">
        <v>0</v>
      </c>
      <c r="AK306" s="126">
        <f t="shared" si="158"/>
        <v>0</v>
      </c>
      <c r="AL306" s="22">
        <f t="shared" si="159"/>
        <v>208492.83674078665</v>
      </c>
      <c r="AM306" s="22">
        <f t="shared" si="159"/>
        <v>2515.6421656903867</v>
      </c>
      <c r="AN306" s="22">
        <f t="shared" si="159"/>
        <v>479.36364944692718</v>
      </c>
      <c r="AO306" s="23">
        <f t="shared" si="147"/>
        <v>2995.0058151373141</v>
      </c>
    </row>
    <row r="307" spans="1:41" x14ac:dyDescent="0.25">
      <c r="A307" s="7">
        <v>286</v>
      </c>
      <c r="B307" s="56">
        <f t="shared" si="160"/>
        <v>88084.900248202568</v>
      </c>
      <c r="C307" s="57">
        <f t="shared" si="161"/>
        <v>1135.0936554751825</v>
      </c>
      <c r="D307" s="57">
        <f t="shared" si="162"/>
        <v>80.744491894185686</v>
      </c>
      <c r="E307" s="58">
        <f t="shared" si="148"/>
        <v>1215.8381473693682</v>
      </c>
      <c r="F307" s="56">
        <f t="shared" si="163"/>
        <v>117892.29432689372</v>
      </c>
      <c r="G307" s="57">
        <f t="shared" si="164"/>
        <v>1386.1933533449669</v>
      </c>
      <c r="H307" s="57">
        <f t="shared" si="165"/>
        <v>392.97431442297909</v>
      </c>
      <c r="I307" s="58">
        <f t="shared" si="149"/>
        <v>1779.1676677679459</v>
      </c>
      <c r="J307" s="56">
        <f t="shared" si="166"/>
        <v>0</v>
      </c>
      <c r="K307" s="57">
        <f t="shared" si="167"/>
        <v>0</v>
      </c>
      <c r="L307" s="57">
        <f t="shared" si="168"/>
        <v>0</v>
      </c>
      <c r="M307" s="58">
        <f t="shared" si="150"/>
        <v>0</v>
      </c>
      <c r="N307" s="56">
        <f t="shared" si="169"/>
        <v>0</v>
      </c>
      <c r="O307" s="57">
        <f t="shared" si="170"/>
        <v>0</v>
      </c>
      <c r="P307" s="57">
        <f t="shared" si="171"/>
        <v>0</v>
      </c>
      <c r="Q307" s="58">
        <f t="shared" si="151"/>
        <v>0</v>
      </c>
      <c r="R307" s="84">
        <f t="shared" si="172"/>
        <v>-4.1239905203459717E-11</v>
      </c>
      <c r="S307" s="85">
        <f t="shared" si="173"/>
        <v>0</v>
      </c>
      <c r="T307" s="86">
        <f t="shared" si="152"/>
        <v>-1.2028305684342418E-13</v>
      </c>
      <c r="U307" s="87">
        <f t="shared" si="174"/>
        <v>0</v>
      </c>
      <c r="V307" s="84">
        <f t="shared" si="175"/>
        <v>0</v>
      </c>
      <c r="W307" s="85">
        <f t="shared" si="176"/>
        <v>0</v>
      </c>
      <c r="X307" s="86">
        <f t="shared" si="153"/>
        <v>0</v>
      </c>
      <c r="Y307" s="87">
        <f t="shared" si="177"/>
        <v>0</v>
      </c>
      <c r="Z307" s="101">
        <f t="shared" si="178"/>
        <v>0</v>
      </c>
      <c r="AA307" s="85">
        <f t="shared" si="179"/>
        <v>0</v>
      </c>
      <c r="AB307" s="86">
        <f t="shared" si="154"/>
        <v>0</v>
      </c>
      <c r="AC307" s="87">
        <f t="shared" si="180"/>
        <v>0</v>
      </c>
      <c r="AD307" s="132">
        <f t="shared" si="183"/>
        <v>0</v>
      </c>
      <c r="AE307" s="132">
        <f t="shared" si="155"/>
        <v>0</v>
      </c>
      <c r="AF307" s="132">
        <f t="shared" si="181"/>
        <v>0</v>
      </c>
      <c r="AG307" s="133">
        <f t="shared" si="156"/>
        <v>0</v>
      </c>
      <c r="AH307" s="124">
        <f t="shared" si="182"/>
        <v>0</v>
      </c>
      <c r="AI307" s="125">
        <f t="shared" si="157"/>
        <v>0</v>
      </c>
      <c r="AJ307" s="125">
        <v>0</v>
      </c>
      <c r="AK307" s="126">
        <f t="shared" si="158"/>
        <v>0</v>
      </c>
      <c r="AL307" s="22">
        <f t="shared" si="159"/>
        <v>205977.19457509628</v>
      </c>
      <c r="AM307" s="22">
        <f t="shared" si="159"/>
        <v>2521.2870088201494</v>
      </c>
      <c r="AN307" s="22">
        <f t="shared" si="159"/>
        <v>473.71880631716465</v>
      </c>
      <c r="AO307" s="23">
        <f t="shared" si="147"/>
        <v>2995.0058151373141</v>
      </c>
    </row>
    <row r="308" spans="1:41" x14ac:dyDescent="0.25">
      <c r="A308" s="7">
        <v>287</v>
      </c>
      <c r="B308" s="56">
        <f t="shared" si="160"/>
        <v>86949.806592727386</v>
      </c>
      <c r="C308" s="57">
        <f t="shared" si="161"/>
        <v>1136.1341579927014</v>
      </c>
      <c r="D308" s="57">
        <f t="shared" si="162"/>
        <v>79.703989376666769</v>
      </c>
      <c r="E308" s="58">
        <f t="shared" si="148"/>
        <v>1215.8381473693682</v>
      </c>
      <c r="F308" s="56">
        <f t="shared" si="163"/>
        <v>116506.10097354876</v>
      </c>
      <c r="G308" s="57">
        <f t="shared" si="164"/>
        <v>1390.8139978561167</v>
      </c>
      <c r="H308" s="57">
        <f t="shared" si="165"/>
        <v>388.35366991182923</v>
      </c>
      <c r="I308" s="58">
        <f t="shared" si="149"/>
        <v>1779.1676677679459</v>
      </c>
      <c r="J308" s="56">
        <f t="shared" si="166"/>
        <v>0</v>
      </c>
      <c r="K308" s="57">
        <f t="shared" si="167"/>
        <v>0</v>
      </c>
      <c r="L308" s="57">
        <f t="shared" si="168"/>
        <v>0</v>
      </c>
      <c r="M308" s="58">
        <f t="shared" si="150"/>
        <v>0</v>
      </c>
      <c r="N308" s="56">
        <f t="shared" si="169"/>
        <v>0</v>
      </c>
      <c r="O308" s="57">
        <f t="shared" si="170"/>
        <v>0</v>
      </c>
      <c r="P308" s="57">
        <f t="shared" si="171"/>
        <v>0</v>
      </c>
      <c r="Q308" s="58">
        <f t="shared" si="151"/>
        <v>0</v>
      </c>
      <c r="R308" s="84">
        <f t="shared" si="172"/>
        <v>-4.1308638378798818E-11</v>
      </c>
      <c r="S308" s="85">
        <f t="shared" si="173"/>
        <v>0</v>
      </c>
      <c r="T308" s="86">
        <f t="shared" si="152"/>
        <v>-1.2048352860482988E-13</v>
      </c>
      <c r="U308" s="87">
        <f t="shared" si="174"/>
        <v>0</v>
      </c>
      <c r="V308" s="84">
        <f t="shared" si="175"/>
        <v>0</v>
      </c>
      <c r="W308" s="85">
        <f t="shared" si="176"/>
        <v>0</v>
      </c>
      <c r="X308" s="86">
        <f t="shared" si="153"/>
        <v>0</v>
      </c>
      <c r="Y308" s="87">
        <f t="shared" si="177"/>
        <v>0</v>
      </c>
      <c r="Z308" s="101">
        <f t="shared" si="178"/>
        <v>0</v>
      </c>
      <c r="AA308" s="85">
        <f t="shared" si="179"/>
        <v>0</v>
      </c>
      <c r="AB308" s="86">
        <f t="shared" si="154"/>
        <v>0</v>
      </c>
      <c r="AC308" s="87">
        <f t="shared" si="180"/>
        <v>0</v>
      </c>
      <c r="AD308" s="132">
        <f t="shared" si="183"/>
        <v>0</v>
      </c>
      <c r="AE308" s="132">
        <f t="shared" si="155"/>
        <v>0</v>
      </c>
      <c r="AF308" s="132">
        <f t="shared" si="181"/>
        <v>0</v>
      </c>
      <c r="AG308" s="133">
        <f t="shared" si="156"/>
        <v>0</v>
      </c>
      <c r="AH308" s="124">
        <f t="shared" si="182"/>
        <v>0</v>
      </c>
      <c r="AI308" s="125">
        <f t="shared" si="157"/>
        <v>0</v>
      </c>
      <c r="AJ308" s="125">
        <v>0</v>
      </c>
      <c r="AK308" s="126">
        <f t="shared" si="158"/>
        <v>0</v>
      </c>
      <c r="AL308" s="22">
        <f t="shared" si="159"/>
        <v>203455.90756627612</v>
      </c>
      <c r="AM308" s="22">
        <f t="shared" si="159"/>
        <v>2526.9481558488178</v>
      </c>
      <c r="AN308" s="22">
        <f t="shared" si="159"/>
        <v>468.05765928849587</v>
      </c>
      <c r="AO308" s="23">
        <f t="shared" si="147"/>
        <v>2995.0058151373141</v>
      </c>
    </row>
    <row r="309" spans="1:41" x14ac:dyDescent="0.25">
      <c r="A309" s="7">
        <v>288</v>
      </c>
      <c r="B309" s="56">
        <f t="shared" si="160"/>
        <v>85813.67243473469</v>
      </c>
      <c r="C309" s="57">
        <f t="shared" si="161"/>
        <v>1137.1756143041948</v>
      </c>
      <c r="D309" s="57">
        <f t="shared" si="162"/>
        <v>78.662533065173463</v>
      </c>
      <c r="E309" s="58">
        <f t="shared" si="148"/>
        <v>1215.8381473693682</v>
      </c>
      <c r="F309" s="56">
        <f t="shared" si="163"/>
        <v>115115.28697569264</v>
      </c>
      <c r="G309" s="57">
        <f t="shared" si="164"/>
        <v>1395.450044515637</v>
      </c>
      <c r="H309" s="57">
        <f t="shared" si="165"/>
        <v>383.71762325230884</v>
      </c>
      <c r="I309" s="58">
        <f t="shared" si="149"/>
        <v>1779.1676677679459</v>
      </c>
      <c r="J309" s="56">
        <f t="shared" si="166"/>
        <v>0</v>
      </c>
      <c r="K309" s="57">
        <f t="shared" si="167"/>
        <v>0</v>
      </c>
      <c r="L309" s="57">
        <f t="shared" si="168"/>
        <v>0</v>
      </c>
      <c r="M309" s="58">
        <f t="shared" si="150"/>
        <v>0</v>
      </c>
      <c r="N309" s="56">
        <f t="shared" si="169"/>
        <v>0</v>
      </c>
      <c r="O309" s="57">
        <f t="shared" si="170"/>
        <v>0</v>
      </c>
      <c r="P309" s="57">
        <f t="shared" si="171"/>
        <v>0</v>
      </c>
      <c r="Q309" s="58">
        <f t="shared" si="151"/>
        <v>0</v>
      </c>
      <c r="R309" s="84">
        <f t="shared" si="172"/>
        <v>-4.1377486109430153E-11</v>
      </c>
      <c r="S309" s="85">
        <f t="shared" si="173"/>
        <v>0</v>
      </c>
      <c r="T309" s="86">
        <f t="shared" si="152"/>
        <v>-1.2068433448583796E-13</v>
      </c>
      <c r="U309" s="87">
        <f t="shared" si="174"/>
        <v>0</v>
      </c>
      <c r="V309" s="84">
        <f t="shared" si="175"/>
        <v>0</v>
      </c>
      <c r="W309" s="85">
        <f t="shared" si="176"/>
        <v>0</v>
      </c>
      <c r="X309" s="86">
        <f t="shared" si="153"/>
        <v>0</v>
      </c>
      <c r="Y309" s="87">
        <f t="shared" si="177"/>
        <v>0</v>
      </c>
      <c r="Z309" s="101">
        <f t="shared" si="178"/>
        <v>0</v>
      </c>
      <c r="AA309" s="85">
        <f t="shared" si="179"/>
        <v>0</v>
      </c>
      <c r="AB309" s="86">
        <f t="shared" si="154"/>
        <v>0</v>
      </c>
      <c r="AC309" s="87">
        <f t="shared" si="180"/>
        <v>0</v>
      </c>
      <c r="AD309" s="132">
        <f t="shared" si="183"/>
        <v>0</v>
      </c>
      <c r="AE309" s="132">
        <f t="shared" si="155"/>
        <v>0</v>
      </c>
      <c r="AF309" s="132">
        <f t="shared" si="181"/>
        <v>0</v>
      </c>
      <c r="AG309" s="133">
        <f t="shared" si="156"/>
        <v>0</v>
      </c>
      <c r="AH309" s="124">
        <f t="shared" si="182"/>
        <v>0</v>
      </c>
      <c r="AI309" s="125">
        <f t="shared" si="157"/>
        <v>0</v>
      </c>
      <c r="AJ309" s="125">
        <v>0</v>
      </c>
      <c r="AK309" s="126">
        <f t="shared" si="158"/>
        <v>0</v>
      </c>
      <c r="AL309" s="22">
        <f t="shared" si="159"/>
        <v>200928.95941042728</v>
      </c>
      <c r="AM309" s="22">
        <f t="shared" si="159"/>
        <v>2532.6256588198321</v>
      </c>
      <c r="AN309" s="22">
        <f t="shared" si="159"/>
        <v>462.3801563174822</v>
      </c>
      <c r="AO309" s="23">
        <f t="shared" si="147"/>
        <v>2995.0058151373141</v>
      </c>
    </row>
    <row r="310" spans="1:41" x14ac:dyDescent="0.25">
      <c r="A310" s="7">
        <v>289</v>
      </c>
      <c r="B310" s="56">
        <f t="shared" si="160"/>
        <v>84676.49682043049</v>
      </c>
      <c r="C310" s="57">
        <f t="shared" si="161"/>
        <v>1138.2180252839737</v>
      </c>
      <c r="D310" s="57">
        <f t="shared" si="162"/>
        <v>77.620122085394613</v>
      </c>
      <c r="E310" s="58">
        <f t="shared" si="148"/>
        <v>1215.8381473693682</v>
      </c>
      <c r="F310" s="56">
        <f t="shared" si="163"/>
        <v>113719.83693117701</v>
      </c>
      <c r="G310" s="57">
        <f t="shared" si="164"/>
        <v>1400.1015446640226</v>
      </c>
      <c r="H310" s="57">
        <f t="shared" si="165"/>
        <v>379.06612310392336</v>
      </c>
      <c r="I310" s="58">
        <f t="shared" si="149"/>
        <v>1779.1676677679459</v>
      </c>
      <c r="J310" s="56">
        <f t="shared" si="166"/>
        <v>0</v>
      </c>
      <c r="K310" s="57">
        <f t="shared" si="167"/>
        <v>0</v>
      </c>
      <c r="L310" s="57">
        <f t="shared" si="168"/>
        <v>0</v>
      </c>
      <c r="M310" s="58">
        <f t="shared" si="150"/>
        <v>0</v>
      </c>
      <c r="N310" s="56">
        <f t="shared" si="169"/>
        <v>0</v>
      </c>
      <c r="O310" s="57">
        <f t="shared" si="170"/>
        <v>0</v>
      </c>
      <c r="P310" s="57">
        <f t="shared" si="171"/>
        <v>0</v>
      </c>
      <c r="Q310" s="58">
        <f t="shared" si="151"/>
        <v>0</v>
      </c>
      <c r="R310" s="84">
        <f t="shared" si="172"/>
        <v>-4.1446448586279208E-11</v>
      </c>
      <c r="S310" s="85">
        <f t="shared" si="173"/>
        <v>0</v>
      </c>
      <c r="T310" s="86">
        <f t="shared" si="152"/>
        <v>-1.2088547504331436E-13</v>
      </c>
      <c r="U310" s="87">
        <f t="shared" si="174"/>
        <v>0</v>
      </c>
      <c r="V310" s="84">
        <f t="shared" si="175"/>
        <v>0</v>
      </c>
      <c r="W310" s="85">
        <f t="shared" si="176"/>
        <v>0</v>
      </c>
      <c r="X310" s="86">
        <f t="shared" si="153"/>
        <v>0</v>
      </c>
      <c r="Y310" s="87">
        <f t="shared" si="177"/>
        <v>0</v>
      </c>
      <c r="Z310" s="101">
        <f t="shared" si="178"/>
        <v>0</v>
      </c>
      <c r="AA310" s="85">
        <f t="shared" si="179"/>
        <v>0</v>
      </c>
      <c r="AB310" s="86">
        <f t="shared" si="154"/>
        <v>0</v>
      </c>
      <c r="AC310" s="87">
        <f t="shared" si="180"/>
        <v>0</v>
      </c>
      <c r="AD310" s="132">
        <f t="shared" si="183"/>
        <v>0</v>
      </c>
      <c r="AE310" s="132">
        <f t="shared" si="155"/>
        <v>0</v>
      </c>
      <c r="AF310" s="132">
        <f t="shared" si="181"/>
        <v>0</v>
      </c>
      <c r="AG310" s="133">
        <f t="shared" si="156"/>
        <v>0</v>
      </c>
      <c r="AH310" s="124">
        <f t="shared" si="182"/>
        <v>0</v>
      </c>
      <c r="AI310" s="125">
        <f t="shared" si="157"/>
        <v>0</v>
      </c>
      <c r="AJ310" s="125">
        <v>0</v>
      </c>
      <c r="AK310" s="126">
        <f t="shared" si="158"/>
        <v>0</v>
      </c>
      <c r="AL310" s="22">
        <f t="shared" si="159"/>
        <v>198396.33375160748</v>
      </c>
      <c r="AM310" s="22">
        <f t="shared" si="159"/>
        <v>2538.3195699479966</v>
      </c>
      <c r="AN310" s="22">
        <f t="shared" si="159"/>
        <v>456.68624518931784</v>
      </c>
      <c r="AO310" s="23">
        <f t="shared" si="147"/>
        <v>2995.0058151373141</v>
      </c>
    </row>
    <row r="311" spans="1:41" x14ac:dyDescent="0.25">
      <c r="A311" s="7">
        <v>290</v>
      </c>
      <c r="B311" s="56">
        <f t="shared" si="160"/>
        <v>83538.278795146514</v>
      </c>
      <c r="C311" s="57">
        <f t="shared" si="161"/>
        <v>1139.2613918071506</v>
      </c>
      <c r="D311" s="57">
        <f t="shared" si="162"/>
        <v>76.576755562217642</v>
      </c>
      <c r="E311" s="58">
        <f t="shared" si="148"/>
        <v>1215.8381473693682</v>
      </c>
      <c r="F311" s="56">
        <f t="shared" si="163"/>
        <v>112319.73538651298</v>
      </c>
      <c r="G311" s="57">
        <f t="shared" si="164"/>
        <v>1404.7685498129026</v>
      </c>
      <c r="H311" s="57">
        <f t="shared" si="165"/>
        <v>374.39911795504332</v>
      </c>
      <c r="I311" s="58">
        <f t="shared" si="149"/>
        <v>1779.1676677679459</v>
      </c>
      <c r="J311" s="56">
        <f t="shared" si="166"/>
        <v>0</v>
      </c>
      <c r="K311" s="57">
        <f t="shared" si="167"/>
        <v>0</v>
      </c>
      <c r="L311" s="57">
        <f t="shared" si="168"/>
        <v>0</v>
      </c>
      <c r="M311" s="58">
        <f t="shared" si="150"/>
        <v>0</v>
      </c>
      <c r="N311" s="56">
        <f t="shared" si="169"/>
        <v>0</v>
      </c>
      <c r="O311" s="57">
        <f t="shared" si="170"/>
        <v>0</v>
      </c>
      <c r="P311" s="57">
        <f t="shared" si="171"/>
        <v>0</v>
      </c>
      <c r="Q311" s="58">
        <f t="shared" si="151"/>
        <v>0</v>
      </c>
      <c r="R311" s="84">
        <f t="shared" si="172"/>
        <v>-4.1515526000589675E-11</v>
      </c>
      <c r="S311" s="85">
        <f t="shared" si="173"/>
        <v>0</v>
      </c>
      <c r="T311" s="86">
        <f t="shared" si="152"/>
        <v>-1.2108695083505322E-13</v>
      </c>
      <c r="U311" s="87">
        <f t="shared" si="174"/>
        <v>0</v>
      </c>
      <c r="V311" s="84">
        <f t="shared" si="175"/>
        <v>0</v>
      </c>
      <c r="W311" s="85">
        <f t="shared" si="176"/>
        <v>0</v>
      </c>
      <c r="X311" s="86">
        <f t="shared" si="153"/>
        <v>0</v>
      </c>
      <c r="Y311" s="87">
        <f t="shared" si="177"/>
        <v>0</v>
      </c>
      <c r="Z311" s="101">
        <f t="shared" si="178"/>
        <v>0</v>
      </c>
      <c r="AA311" s="85">
        <f t="shared" si="179"/>
        <v>0</v>
      </c>
      <c r="AB311" s="86">
        <f t="shared" si="154"/>
        <v>0</v>
      </c>
      <c r="AC311" s="87">
        <f t="shared" si="180"/>
        <v>0</v>
      </c>
      <c r="AD311" s="132">
        <f t="shared" si="183"/>
        <v>0</v>
      </c>
      <c r="AE311" s="132">
        <f t="shared" si="155"/>
        <v>0</v>
      </c>
      <c r="AF311" s="132">
        <f t="shared" si="181"/>
        <v>0</v>
      </c>
      <c r="AG311" s="133">
        <f t="shared" si="156"/>
        <v>0</v>
      </c>
      <c r="AH311" s="124">
        <f t="shared" si="182"/>
        <v>0</v>
      </c>
      <c r="AI311" s="125">
        <f t="shared" si="157"/>
        <v>0</v>
      </c>
      <c r="AJ311" s="125">
        <v>0</v>
      </c>
      <c r="AK311" s="126">
        <f t="shared" si="158"/>
        <v>0</v>
      </c>
      <c r="AL311" s="22">
        <f t="shared" si="159"/>
        <v>195858.01418165947</v>
      </c>
      <c r="AM311" s="22">
        <f t="shared" si="159"/>
        <v>2544.0299416200533</v>
      </c>
      <c r="AN311" s="22">
        <f t="shared" si="159"/>
        <v>450.97587351726088</v>
      </c>
      <c r="AO311" s="23">
        <f t="shared" si="147"/>
        <v>2995.0058151373141</v>
      </c>
    </row>
    <row r="312" spans="1:41" x14ac:dyDescent="0.25">
      <c r="A312" s="7">
        <v>291</v>
      </c>
      <c r="B312" s="56">
        <f t="shared" si="160"/>
        <v>82399.017403339371</v>
      </c>
      <c r="C312" s="57">
        <f t="shared" si="161"/>
        <v>1140.3057147496404</v>
      </c>
      <c r="D312" s="57">
        <f t="shared" si="162"/>
        <v>75.532432619727757</v>
      </c>
      <c r="E312" s="58">
        <f t="shared" si="148"/>
        <v>1215.8381473693682</v>
      </c>
      <c r="F312" s="56">
        <f t="shared" si="163"/>
        <v>110914.96683670008</v>
      </c>
      <c r="G312" s="57">
        <f t="shared" si="164"/>
        <v>1409.4511116456122</v>
      </c>
      <c r="H312" s="57">
        <f t="shared" si="165"/>
        <v>369.71655612233366</v>
      </c>
      <c r="I312" s="58">
        <f t="shared" si="149"/>
        <v>1779.1676677679459</v>
      </c>
      <c r="J312" s="56">
        <f t="shared" si="166"/>
        <v>0</v>
      </c>
      <c r="K312" s="57">
        <f t="shared" si="167"/>
        <v>0</v>
      </c>
      <c r="L312" s="57">
        <f t="shared" si="168"/>
        <v>0</v>
      </c>
      <c r="M312" s="58">
        <f t="shared" si="150"/>
        <v>0</v>
      </c>
      <c r="N312" s="56">
        <f t="shared" si="169"/>
        <v>0</v>
      </c>
      <c r="O312" s="57">
        <f t="shared" si="170"/>
        <v>0</v>
      </c>
      <c r="P312" s="57">
        <f t="shared" si="171"/>
        <v>0</v>
      </c>
      <c r="Q312" s="58">
        <f t="shared" si="151"/>
        <v>0</v>
      </c>
      <c r="R312" s="84">
        <f t="shared" si="172"/>
        <v>-4.1584718543923995E-11</v>
      </c>
      <c r="S312" s="85">
        <f t="shared" si="173"/>
        <v>0</v>
      </c>
      <c r="T312" s="86">
        <f t="shared" si="152"/>
        <v>-1.2128876241977832E-13</v>
      </c>
      <c r="U312" s="87">
        <f t="shared" si="174"/>
        <v>0</v>
      </c>
      <c r="V312" s="84">
        <f t="shared" si="175"/>
        <v>0</v>
      </c>
      <c r="W312" s="85">
        <f t="shared" si="176"/>
        <v>0</v>
      </c>
      <c r="X312" s="86">
        <f t="shared" si="153"/>
        <v>0</v>
      </c>
      <c r="Y312" s="87">
        <f t="shared" si="177"/>
        <v>0</v>
      </c>
      <c r="Z312" s="101">
        <f t="shared" si="178"/>
        <v>0</v>
      </c>
      <c r="AA312" s="85">
        <f t="shared" si="179"/>
        <v>0</v>
      </c>
      <c r="AB312" s="86">
        <f t="shared" si="154"/>
        <v>0</v>
      </c>
      <c r="AC312" s="87">
        <f t="shared" si="180"/>
        <v>0</v>
      </c>
      <c r="AD312" s="132">
        <f t="shared" si="183"/>
        <v>0</v>
      </c>
      <c r="AE312" s="132">
        <f t="shared" si="155"/>
        <v>0</v>
      </c>
      <c r="AF312" s="132">
        <f t="shared" si="181"/>
        <v>0</v>
      </c>
      <c r="AG312" s="133">
        <f t="shared" si="156"/>
        <v>0</v>
      </c>
      <c r="AH312" s="124">
        <f t="shared" si="182"/>
        <v>0</v>
      </c>
      <c r="AI312" s="125">
        <f t="shared" si="157"/>
        <v>0</v>
      </c>
      <c r="AJ312" s="125">
        <v>0</v>
      </c>
      <c r="AK312" s="126">
        <f t="shared" si="158"/>
        <v>0</v>
      </c>
      <c r="AL312" s="22">
        <f t="shared" si="159"/>
        <v>193313.98424003943</v>
      </c>
      <c r="AM312" s="22">
        <f t="shared" si="159"/>
        <v>2549.7568263952526</v>
      </c>
      <c r="AN312" s="22">
        <f t="shared" si="159"/>
        <v>445.24898874206133</v>
      </c>
      <c r="AO312" s="23">
        <f t="shared" si="147"/>
        <v>2995.0058151373141</v>
      </c>
    </row>
    <row r="313" spans="1:41" x14ac:dyDescent="0.25">
      <c r="A313" s="7">
        <v>292</v>
      </c>
      <c r="B313" s="56">
        <f t="shared" si="160"/>
        <v>81258.711688589727</v>
      </c>
      <c r="C313" s="57">
        <f t="shared" si="161"/>
        <v>1141.3509949881609</v>
      </c>
      <c r="D313" s="57">
        <f t="shared" si="162"/>
        <v>74.487152381207252</v>
      </c>
      <c r="E313" s="58">
        <f t="shared" si="148"/>
        <v>1215.8381473693682</v>
      </c>
      <c r="F313" s="56">
        <f t="shared" si="163"/>
        <v>109505.51572505447</v>
      </c>
      <c r="G313" s="57">
        <f t="shared" si="164"/>
        <v>1414.1492820177643</v>
      </c>
      <c r="H313" s="57">
        <f t="shared" si="165"/>
        <v>365.01838575018161</v>
      </c>
      <c r="I313" s="58">
        <f t="shared" si="149"/>
        <v>1779.1676677679459</v>
      </c>
      <c r="J313" s="56">
        <f t="shared" si="166"/>
        <v>0</v>
      </c>
      <c r="K313" s="57">
        <f t="shared" si="167"/>
        <v>0</v>
      </c>
      <c r="L313" s="57">
        <f t="shared" si="168"/>
        <v>0</v>
      </c>
      <c r="M313" s="58">
        <f t="shared" si="150"/>
        <v>0</v>
      </c>
      <c r="N313" s="56">
        <f t="shared" si="169"/>
        <v>0</v>
      </c>
      <c r="O313" s="57">
        <f t="shared" si="170"/>
        <v>0</v>
      </c>
      <c r="P313" s="57">
        <f t="shared" si="171"/>
        <v>0</v>
      </c>
      <c r="Q313" s="58">
        <f t="shared" si="151"/>
        <v>0</v>
      </c>
      <c r="R313" s="84">
        <f t="shared" si="172"/>
        <v>-4.1654026408163869E-11</v>
      </c>
      <c r="S313" s="85">
        <f t="shared" si="173"/>
        <v>0</v>
      </c>
      <c r="T313" s="86">
        <f t="shared" si="152"/>
        <v>-1.2149091035714462E-13</v>
      </c>
      <c r="U313" s="87">
        <f t="shared" si="174"/>
        <v>0</v>
      </c>
      <c r="V313" s="84">
        <f t="shared" si="175"/>
        <v>0</v>
      </c>
      <c r="W313" s="85">
        <f t="shared" si="176"/>
        <v>0</v>
      </c>
      <c r="X313" s="86">
        <f t="shared" si="153"/>
        <v>0</v>
      </c>
      <c r="Y313" s="87">
        <f t="shared" si="177"/>
        <v>0</v>
      </c>
      <c r="Z313" s="101">
        <f t="shared" si="178"/>
        <v>0</v>
      </c>
      <c r="AA313" s="85">
        <f t="shared" si="179"/>
        <v>0</v>
      </c>
      <c r="AB313" s="86">
        <f t="shared" si="154"/>
        <v>0</v>
      </c>
      <c r="AC313" s="87">
        <f t="shared" si="180"/>
        <v>0</v>
      </c>
      <c r="AD313" s="132">
        <f t="shared" si="183"/>
        <v>0</v>
      </c>
      <c r="AE313" s="132">
        <f t="shared" si="155"/>
        <v>0</v>
      </c>
      <c r="AF313" s="132">
        <f t="shared" si="181"/>
        <v>0</v>
      </c>
      <c r="AG313" s="133">
        <f t="shared" si="156"/>
        <v>0</v>
      </c>
      <c r="AH313" s="124">
        <f t="shared" si="182"/>
        <v>0</v>
      </c>
      <c r="AI313" s="125">
        <f t="shared" si="157"/>
        <v>0</v>
      </c>
      <c r="AJ313" s="125">
        <v>0</v>
      </c>
      <c r="AK313" s="126">
        <f t="shared" si="158"/>
        <v>0</v>
      </c>
      <c r="AL313" s="22">
        <f t="shared" si="159"/>
        <v>190764.22741364417</v>
      </c>
      <c r="AM313" s="22">
        <f t="shared" si="159"/>
        <v>2555.5002770059255</v>
      </c>
      <c r="AN313" s="22">
        <f t="shared" si="159"/>
        <v>439.50553813138873</v>
      </c>
      <c r="AO313" s="23">
        <f t="shared" si="147"/>
        <v>2995.0058151373141</v>
      </c>
    </row>
    <row r="314" spans="1:41" x14ac:dyDescent="0.25">
      <c r="A314" s="7">
        <v>293</v>
      </c>
      <c r="B314" s="56">
        <f t="shared" si="160"/>
        <v>80117.360693601571</v>
      </c>
      <c r="C314" s="57">
        <f t="shared" si="161"/>
        <v>1142.3972334002335</v>
      </c>
      <c r="D314" s="57">
        <f t="shared" si="162"/>
        <v>73.440913969134769</v>
      </c>
      <c r="E314" s="58">
        <f t="shared" si="148"/>
        <v>1215.8381473693682</v>
      </c>
      <c r="F314" s="56">
        <f t="shared" si="163"/>
        <v>108091.36644303671</v>
      </c>
      <c r="G314" s="57">
        <f t="shared" si="164"/>
        <v>1418.8631129578234</v>
      </c>
      <c r="H314" s="57">
        <f t="shared" si="165"/>
        <v>360.3045548101224</v>
      </c>
      <c r="I314" s="58">
        <f t="shared" si="149"/>
        <v>1779.1676677679459</v>
      </c>
      <c r="J314" s="56">
        <f t="shared" si="166"/>
        <v>0</v>
      </c>
      <c r="K314" s="57">
        <f t="shared" si="167"/>
        <v>0</v>
      </c>
      <c r="L314" s="57">
        <f t="shared" si="168"/>
        <v>0</v>
      </c>
      <c r="M314" s="58">
        <f t="shared" si="150"/>
        <v>0</v>
      </c>
      <c r="N314" s="56">
        <f t="shared" si="169"/>
        <v>0</v>
      </c>
      <c r="O314" s="57">
        <f t="shared" si="170"/>
        <v>0</v>
      </c>
      <c r="P314" s="57">
        <f t="shared" si="171"/>
        <v>0</v>
      </c>
      <c r="Q314" s="58">
        <f t="shared" si="151"/>
        <v>0</v>
      </c>
      <c r="R314" s="84">
        <f t="shared" si="172"/>
        <v>-4.1723449785510814E-11</v>
      </c>
      <c r="S314" s="85">
        <f t="shared" si="173"/>
        <v>0</v>
      </c>
      <c r="T314" s="86">
        <f t="shared" si="152"/>
        <v>-1.2169339520773988E-13</v>
      </c>
      <c r="U314" s="87">
        <f t="shared" si="174"/>
        <v>0</v>
      </c>
      <c r="V314" s="84">
        <f t="shared" si="175"/>
        <v>0</v>
      </c>
      <c r="W314" s="85">
        <f t="shared" si="176"/>
        <v>0</v>
      </c>
      <c r="X314" s="86">
        <f t="shared" si="153"/>
        <v>0</v>
      </c>
      <c r="Y314" s="87">
        <f t="shared" si="177"/>
        <v>0</v>
      </c>
      <c r="Z314" s="101">
        <f t="shared" si="178"/>
        <v>0</v>
      </c>
      <c r="AA314" s="85">
        <f t="shared" si="179"/>
        <v>0</v>
      </c>
      <c r="AB314" s="86">
        <f t="shared" si="154"/>
        <v>0</v>
      </c>
      <c r="AC314" s="87">
        <f t="shared" si="180"/>
        <v>0</v>
      </c>
      <c r="AD314" s="132">
        <f t="shared" si="183"/>
        <v>0</v>
      </c>
      <c r="AE314" s="132">
        <f t="shared" si="155"/>
        <v>0</v>
      </c>
      <c r="AF314" s="132">
        <f t="shared" si="181"/>
        <v>0</v>
      </c>
      <c r="AG314" s="133">
        <f t="shared" si="156"/>
        <v>0</v>
      </c>
      <c r="AH314" s="124">
        <f t="shared" si="182"/>
        <v>0</v>
      </c>
      <c r="AI314" s="125">
        <f t="shared" si="157"/>
        <v>0</v>
      </c>
      <c r="AJ314" s="125">
        <v>0</v>
      </c>
      <c r="AK314" s="126">
        <f t="shared" si="158"/>
        <v>0</v>
      </c>
      <c r="AL314" s="22">
        <f t="shared" si="159"/>
        <v>188208.72713663825</v>
      </c>
      <c r="AM314" s="22">
        <f t="shared" si="159"/>
        <v>2561.2603463580572</v>
      </c>
      <c r="AN314" s="22">
        <f t="shared" si="159"/>
        <v>433.74546877925707</v>
      </c>
      <c r="AO314" s="23">
        <f t="shared" si="147"/>
        <v>2995.0058151373141</v>
      </c>
    </row>
    <row r="315" spans="1:41" x14ac:dyDescent="0.25">
      <c r="A315" s="7">
        <v>294</v>
      </c>
      <c r="B315" s="56">
        <f t="shared" si="160"/>
        <v>78974.963460201339</v>
      </c>
      <c r="C315" s="57">
        <f t="shared" si="161"/>
        <v>1143.4444308641837</v>
      </c>
      <c r="D315" s="57">
        <f t="shared" si="162"/>
        <v>72.393716505184557</v>
      </c>
      <c r="E315" s="58">
        <f t="shared" si="148"/>
        <v>1215.8381473693682</v>
      </c>
      <c r="F315" s="56">
        <f t="shared" si="163"/>
        <v>106672.50333007888</v>
      </c>
      <c r="G315" s="57">
        <f t="shared" si="164"/>
        <v>1423.5926566676831</v>
      </c>
      <c r="H315" s="57">
        <f t="shared" si="165"/>
        <v>355.57501110026294</v>
      </c>
      <c r="I315" s="58">
        <f t="shared" si="149"/>
        <v>1779.1676677679459</v>
      </c>
      <c r="J315" s="56">
        <f t="shared" si="166"/>
        <v>0</v>
      </c>
      <c r="K315" s="57">
        <f t="shared" si="167"/>
        <v>0</v>
      </c>
      <c r="L315" s="57">
        <f t="shared" si="168"/>
        <v>0</v>
      </c>
      <c r="M315" s="58">
        <f t="shared" si="150"/>
        <v>0</v>
      </c>
      <c r="N315" s="56">
        <f t="shared" si="169"/>
        <v>0</v>
      </c>
      <c r="O315" s="57">
        <f t="shared" si="170"/>
        <v>0</v>
      </c>
      <c r="P315" s="57">
        <f t="shared" si="171"/>
        <v>0</v>
      </c>
      <c r="Q315" s="58">
        <f t="shared" si="151"/>
        <v>0</v>
      </c>
      <c r="R315" s="84">
        <f t="shared" si="172"/>
        <v>-4.1792988868486669E-11</v>
      </c>
      <c r="S315" s="85">
        <f t="shared" si="173"/>
        <v>0</v>
      </c>
      <c r="T315" s="86">
        <f t="shared" si="152"/>
        <v>-1.2189621753308613E-13</v>
      </c>
      <c r="U315" s="87">
        <f t="shared" si="174"/>
        <v>0</v>
      </c>
      <c r="V315" s="84">
        <f t="shared" si="175"/>
        <v>0</v>
      </c>
      <c r="W315" s="85">
        <f t="shared" si="176"/>
        <v>0</v>
      </c>
      <c r="X315" s="86">
        <f t="shared" si="153"/>
        <v>0</v>
      </c>
      <c r="Y315" s="87">
        <f t="shared" si="177"/>
        <v>0</v>
      </c>
      <c r="Z315" s="101">
        <f t="shared" si="178"/>
        <v>0</v>
      </c>
      <c r="AA315" s="85">
        <f t="shared" si="179"/>
        <v>0</v>
      </c>
      <c r="AB315" s="86">
        <f t="shared" si="154"/>
        <v>0</v>
      </c>
      <c r="AC315" s="87">
        <f t="shared" si="180"/>
        <v>0</v>
      </c>
      <c r="AD315" s="132">
        <f t="shared" si="183"/>
        <v>0</v>
      </c>
      <c r="AE315" s="132">
        <f t="shared" si="155"/>
        <v>0</v>
      </c>
      <c r="AF315" s="132">
        <f t="shared" si="181"/>
        <v>0</v>
      </c>
      <c r="AG315" s="133">
        <f t="shared" si="156"/>
        <v>0</v>
      </c>
      <c r="AH315" s="124">
        <f t="shared" si="182"/>
        <v>0</v>
      </c>
      <c r="AI315" s="125">
        <f t="shared" si="157"/>
        <v>0</v>
      </c>
      <c r="AJ315" s="125">
        <v>0</v>
      </c>
      <c r="AK315" s="126">
        <f t="shared" si="158"/>
        <v>0</v>
      </c>
      <c r="AL315" s="22">
        <f t="shared" si="159"/>
        <v>185647.46679028019</v>
      </c>
      <c r="AM315" s="22">
        <f t="shared" si="159"/>
        <v>2567.0370875318667</v>
      </c>
      <c r="AN315" s="22">
        <f t="shared" si="159"/>
        <v>427.96872760544738</v>
      </c>
      <c r="AO315" s="23">
        <f t="shared" si="147"/>
        <v>2995.0058151373141</v>
      </c>
    </row>
    <row r="316" spans="1:41" x14ac:dyDescent="0.25">
      <c r="A316" s="7">
        <v>295</v>
      </c>
      <c r="B316" s="56">
        <f t="shared" si="160"/>
        <v>77831.519029337156</v>
      </c>
      <c r="C316" s="57">
        <f t="shared" si="161"/>
        <v>1144.4925882591426</v>
      </c>
      <c r="D316" s="57">
        <f t="shared" si="162"/>
        <v>71.345559110225722</v>
      </c>
      <c r="E316" s="58">
        <f t="shared" si="148"/>
        <v>1215.8381473693682</v>
      </c>
      <c r="F316" s="56">
        <f t="shared" si="163"/>
        <v>105248.9106734112</v>
      </c>
      <c r="G316" s="57">
        <f t="shared" si="164"/>
        <v>1428.3379655232418</v>
      </c>
      <c r="H316" s="57">
        <f t="shared" si="165"/>
        <v>350.82970224470404</v>
      </c>
      <c r="I316" s="58">
        <f t="shared" si="149"/>
        <v>1779.1676677679459</v>
      </c>
      <c r="J316" s="56">
        <f t="shared" si="166"/>
        <v>0</v>
      </c>
      <c r="K316" s="57">
        <f t="shared" si="167"/>
        <v>0</v>
      </c>
      <c r="L316" s="57">
        <f t="shared" si="168"/>
        <v>0</v>
      </c>
      <c r="M316" s="58">
        <f t="shared" si="150"/>
        <v>0</v>
      </c>
      <c r="N316" s="56">
        <f t="shared" si="169"/>
        <v>0</v>
      </c>
      <c r="O316" s="57">
        <f t="shared" si="170"/>
        <v>0</v>
      </c>
      <c r="P316" s="57">
        <f t="shared" si="171"/>
        <v>0</v>
      </c>
      <c r="Q316" s="58">
        <f t="shared" si="151"/>
        <v>0</v>
      </c>
      <c r="R316" s="84">
        <f t="shared" si="172"/>
        <v>-4.1862643849934146E-11</v>
      </c>
      <c r="S316" s="85">
        <f t="shared" si="173"/>
        <v>0</v>
      </c>
      <c r="T316" s="86">
        <f t="shared" si="152"/>
        <v>-1.2209937789564125E-13</v>
      </c>
      <c r="U316" s="87">
        <f t="shared" si="174"/>
        <v>0</v>
      </c>
      <c r="V316" s="84">
        <f t="shared" si="175"/>
        <v>0</v>
      </c>
      <c r="W316" s="85">
        <f t="shared" si="176"/>
        <v>0</v>
      </c>
      <c r="X316" s="86">
        <f t="shared" si="153"/>
        <v>0</v>
      </c>
      <c r="Y316" s="87">
        <f t="shared" si="177"/>
        <v>0</v>
      </c>
      <c r="Z316" s="101">
        <f t="shared" si="178"/>
        <v>0</v>
      </c>
      <c r="AA316" s="85">
        <f t="shared" si="179"/>
        <v>0</v>
      </c>
      <c r="AB316" s="86">
        <f t="shared" si="154"/>
        <v>0</v>
      </c>
      <c r="AC316" s="87">
        <f t="shared" si="180"/>
        <v>0</v>
      </c>
      <c r="AD316" s="132">
        <f t="shared" si="183"/>
        <v>0</v>
      </c>
      <c r="AE316" s="132">
        <f t="shared" si="155"/>
        <v>0</v>
      </c>
      <c r="AF316" s="132">
        <f t="shared" si="181"/>
        <v>0</v>
      </c>
      <c r="AG316" s="133">
        <f t="shared" si="156"/>
        <v>0</v>
      </c>
      <c r="AH316" s="124">
        <f t="shared" si="182"/>
        <v>0</v>
      </c>
      <c r="AI316" s="125">
        <f t="shared" si="157"/>
        <v>0</v>
      </c>
      <c r="AJ316" s="125">
        <v>0</v>
      </c>
      <c r="AK316" s="126">
        <f t="shared" si="158"/>
        <v>0</v>
      </c>
      <c r="AL316" s="22">
        <f t="shared" si="159"/>
        <v>183080.42970274834</v>
      </c>
      <c r="AM316" s="22">
        <f t="shared" si="159"/>
        <v>2572.8305537823844</v>
      </c>
      <c r="AN316" s="22">
        <f t="shared" si="159"/>
        <v>422.17526135492966</v>
      </c>
      <c r="AO316" s="23">
        <f t="shared" si="147"/>
        <v>2995.0058151373141</v>
      </c>
    </row>
    <row r="317" spans="1:41" x14ac:dyDescent="0.25">
      <c r="A317" s="7">
        <v>296</v>
      </c>
      <c r="B317" s="56">
        <f t="shared" si="160"/>
        <v>76687.026441078007</v>
      </c>
      <c r="C317" s="57">
        <f t="shared" si="161"/>
        <v>1145.5417064650467</v>
      </c>
      <c r="D317" s="57">
        <f t="shared" si="162"/>
        <v>70.2964409043215</v>
      </c>
      <c r="E317" s="58">
        <f t="shared" si="148"/>
        <v>1215.8381473693682</v>
      </c>
      <c r="F317" s="56">
        <f t="shared" si="163"/>
        <v>103820.57270788796</v>
      </c>
      <c r="G317" s="57">
        <f t="shared" si="164"/>
        <v>1433.0990920749859</v>
      </c>
      <c r="H317" s="57">
        <f t="shared" si="165"/>
        <v>346.06857569295988</v>
      </c>
      <c r="I317" s="58">
        <f t="shared" si="149"/>
        <v>1779.1676677679459</v>
      </c>
      <c r="J317" s="56">
        <f t="shared" si="166"/>
        <v>0</v>
      </c>
      <c r="K317" s="57">
        <f t="shared" si="167"/>
        <v>0</v>
      </c>
      <c r="L317" s="57">
        <f t="shared" si="168"/>
        <v>0</v>
      </c>
      <c r="M317" s="58">
        <f t="shared" si="150"/>
        <v>0</v>
      </c>
      <c r="N317" s="56">
        <f t="shared" si="169"/>
        <v>0</v>
      </c>
      <c r="O317" s="57">
        <f t="shared" si="170"/>
        <v>0</v>
      </c>
      <c r="P317" s="57">
        <f t="shared" si="171"/>
        <v>0</v>
      </c>
      <c r="Q317" s="58">
        <f t="shared" si="151"/>
        <v>0</v>
      </c>
      <c r="R317" s="84">
        <f t="shared" si="172"/>
        <v>-4.1932414923017372E-11</v>
      </c>
      <c r="S317" s="85">
        <f t="shared" si="173"/>
        <v>0</v>
      </c>
      <c r="T317" s="86">
        <f t="shared" si="152"/>
        <v>-1.2230287685880066E-13</v>
      </c>
      <c r="U317" s="87">
        <f t="shared" si="174"/>
        <v>0</v>
      </c>
      <c r="V317" s="84">
        <f t="shared" si="175"/>
        <v>0</v>
      </c>
      <c r="W317" s="85">
        <f t="shared" si="176"/>
        <v>0</v>
      </c>
      <c r="X317" s="86">
        <f t="shared" si="153"/>
        <v>0</v>
      </c>
      <c r="Y317" s="87">
        <f t="shared" si="177"/>
        <v>0</v>
      </c>
      <c r="Z317" s="101">
        <f t="shared" si="178"/>
        <v>0</v>
      </c>
      <c r="AA317" s="85">
        <f t="shared" si="179"/>
        <v>0</v>
      </c>
      <c r="AB317" s="86">
        <f t="shared" si="154"/>
        <v>0</v>
      </c>
      <c r="AC317" s="87">
        <f t="shared" si="180"/>
        <v>0</v>
      </c>
      <c r="AD317" s="132">
        <f t="shared" si="183"/>
        <v>0</v>
      </c>
      <c r="AE317" s="132">
        <f t="shared" si="155"/>
        <v>0</v>
      </c>
      <c r="AF317" s="132">
        <f t="shared" si="181"/>
        <v>0</v>
      </c>
      <c r="AG317" s="133">
        <f t="shared" si="156"/>
        <v>0</v>
      </c>
      <c r="AH317" s="124">
        <f t="shared" si="182"/>
        <v>0</v>
      </c>
      <c r="AI317" s="125">
        <f t="shared" si="157"/>
        <v>0</v>
      </c>
      <c r="AJ317" s="125">
        <v>0</v>
      </c>
      <c r="AK317" s="126">
        <f t="shared" si="158"/>
        <v>0</v>
      </c>
      <c r="AL317" s="22">
        <f t="shared" si="159"/>
        <v>180507.59914896594</v>
      </c>
      <c r="AM317" s="22">
        <f t="shared" si="159"/>
        <v>2578.6407985400328</v>
      </c>
      <c r="AN317" s="22">
        <f t="shared" si="159"/>
        <v>416.36501659728128</v>
      </c>
      <c r="AO317" s="23">
        <f t="shared" si="147"/>
        <v>2995.0058151373141</v>
      </c>
    </row>
    <row r="318" spans="1:41" x14ac:dyDescent="0.25">
      <c r="A318" s="7">
        <v>297</v>
      </c>
      <c r="B318" s="56">
        <f t="shared" si="160"/>
        <v>75541.484734612954</v>
      </c>
      <c r="C318" s="57">
        <f t="shared" si="161"/>
        <v>1146.5917863626396</v>
      </c>
      <c r="D318" s="57">
        <f t="shared" si="162"/>
        <v>69.246361006728534</v>
      </c>
      <c r="E318" s="58">
        <f t="shared" si="148"/>
        <v>1215.8381473693682</v>
      </c>
      <c r="F318" s="56">
        <f t="shared" si="163"/>
        <v>102387.47361581297</v>
      </c>
      <c r="G318" s="57">
        <f t="shared" si="164"/>
        <v>1437.8760890485694</v>
      </c>
      <c r="H318" s="57">
        <f t="shared" si="165"/>
        <v>341.29157871937656</v>
      </c>
      <c r="I318" s="58">
        <f t="shared" si="149"/>
        <v>1779.1676677679459</v>
      </c>
      <c r="J318" s="56">
        <f t="shared" si="166"/>
        <v>0</v>
      </c>
      <c r="K318" s="57">
        <f t="shared" si="167"/>
        <v>0</v>
      </c>
      <c r="L318" s="57">
        <f t="shared" si="168"/>
        <v>0</v>
      </c>
      <c r="M318" s="58">
        <f t="shared" si="150"/>
        <v>0</v>
      </c>
      <c r="N318" s="56">
        <f t="shared" si="169"/>
        <v>0</v>
      </c>
      <c r="O318" s="57">
        <f t="shared" si="170"/>
        <v>0</v>
      </c>
      <c r="P318" s="57">
        <f t="shared" si="171"/>
        <v>0</v>
      </c>
      <c r="Q318" s="58">
        <f t="shared" si="151"/>
        <v>0</v>
      </c>
      <c r="R318" s="84">
        <f t="shared" si="172"/>
        <v>-4.2002302281222404E-11</v>
      </c>
      <c r="S318" s="85">
        <f t="shared" si="173"/>
        <v>0</v>
      </c>
      <c r="T318" s="86">
        <f t="shared" si="152"/>
        <v>-1.2250671498689869E-13</v>
      </c>
      <c r="U318" s="87">
        <f t="shared" si="174"/>
        <v>0</v>
      </c>
      <c r="V318" s="84">
        <f t="shared" si="175"/>
        <v>0</v>
      </c>
      <c r="W318" s="85">
        <f t="shared" si="176"/>
        <v>0</v>
      </c>
      <c r="X318" s="86">
        <f t="shared" si="153"/>
        <v>0</v>
      </c>
      <c r="Y318" s="87">
        <f t="shared" si="177"/>
        <v>0</v>
      </c>
      <c r="Z318" s="101">
        <f t="shared" si="178"/>
        <v>0</v>
      </c>
      <c r="AA318" s="85">
        <f t="shared" si="179"/>
        <v>0</v>
      </c>
      <c r="AB318" s="86">
        <f t="shared" si="154"/>
        <v>0</v>
      </c>
      <c r="AC318" s="87">
        <f t="shared" si="180"/>
        <v>0</v>
      </c>
      <c r="AD318" s="132">
        <f t="shared" si="183"/>
        <v>0</v>
      </c>
      <c r="AE318" s="132">
        <f t="shared" si="155"/>
        <v>0</v>
      </c>
      <c r="AF318" s="132">
        <f t="shared" si="181"/>
        <v>0</v>
      </c>
      <c r="AG318" s="133">
        <f t="shared" si="156"/>
        <v>0</v>
      </c>
      <c r="AH318" s="124">
        <f t="shared" si="182"/>
        <v>0</v>
      </c>
      <c r="AI318" s="125">
        <f t="shared" si="157"/>
        <v>0</v>
      </c>
      <c r="AJ318" s="125">
        <v>0</v>
      </c>
      <c r="AK318" s="126">
        <f t="shared" si="158"/>
        <v>0</v>
      </c>
      <c r="AL318" s="22">
        <f t="shared" si="159"/>
        <v>177928.95835042591</v>
      </c>
      <c r="AM318" s="22">
        <f t="shared" si="159"/>
        <v>2584.4678754112092</v>
      </c>
      <c r="AN318" s="22">
        <f t="shared" si="159"/>
        <v>410.53793972610498</v>
      </c>
      <c r="AO318" s="23">
        <f t="shared" si="147"/>
        <v>2995.0058151373141</v>
      </c>
    </row>
    <row r="319" spans="1:41" x14ac:dyDescent="0.25">
      <c r="A319" s="7">
        <v>298</v>
      </c>
      <c r="B319" s="56">
        <f t="shared" si="160"/>
        <v>74394.892948250315</v>
      </c>
      <c r="C319" s="57">
        <f t="shared" si="161"/>
        <v>1147.6428288334721</v>
      </c>
      <c r="D319" s="57">
        <f t="shared" si="162"/>
        <v>68.195318535896121</v>
      </c>
      <c r="E319" s="58">
        <f t="shared" si="148"/>
        <v>1215.8381473693682</v>
      </c>
      <c r="F319" s="56">
        <f t="shared" si="163"/>
        <v>100949.5975267644</v>
      </c>
      <c r="G319" s="57">
        <f t="shared" si="164"/>
        <v>1442.6690093453979</v>
      </c>
      <c r="H319" s="57">
        <f t="shared" si="165"/>
        <v>336.49865842254803</v>
      </c>
      <c r="I319" s="58">
        <f t="shared" si="149"/>
        <v>1779.1676677679459</v>
      </c>
      <c r="J319" s="56">
        <f t="shared" si="166"/>
        <v>0</v>
      </c>
      <c r="K319" s="57">
        <f t="shared" si="167"/>
        <v>0</v>
      </c>
      <c r="L319" s="57">
        <f t="shared" si="168"/>
        <v>0</v>
      </c>
      <c r="M319" s="58">
        <f t="shared" si="150"/>
        <v>0</v>
      </c>
      <c r="N319" s="56">
        <f t="shared" si="169"/>
        <v>0</v>
      </c>
      <c r="O319" s="57">
        <f t="shared" si="170"/>
        <v>0</v>
      </c>
      <c r="P319" s="57">
        <f t="shared" si="171"/>
        <v>0</v>
      </c>
      <c r="Q319" s="58">
        <f t="shared" si="151"/>
        <v>0</v>
      </c>
      <c r="R319" s="84">
        <f t="shared" si="172"/>
        <v>-4.2072306118357774E-11</v>
      </c>
      <c r="S319" s="85">
        <f t="shared" si="173"/>
        <v>0</v>
      </c>
      <c r="T319" s="86">
        <f t="shared" si="152"/>
        <v>-1.2271089284521019E-13</v>
      </c>
      <c r="U319" s="87">
        <f t="shared" si="174"/>
        <v>0</v>
      </c>
      <c r="V319" s="84">
        <f t="shared" si="175"/>
        <v>0</v>
      </c>
      <c r="W319" s="85">
        <f t="shared" si="176"/>
        <v>0</v>
      </c>
      <c r="X319" s="86">
        <f t="shared" si="153"/>
        <v>0</v>
      </c>
      <c r="Y319" s="87">
        <f t="shared" si="177"/>
        <v>0</v>
      </c>
      <c r="Z319" s="101">
        <f t="shared" si="178"/>
        <v>0</v>
      </c>
      <c r="AA319" s="85">
        <f t="shared" si="179"/>
        <v>0</v>
      </c>
      <c r="AB319" s="86">
        <f t="shared" si="154"/>
        <v>0</v>
      </c>
      <c r="AC319" s="87">
        <f t="shared" si="180"/>
        <v>0</v>
      </c>
      <c r="AD319" s="132">
        <f t="shared" si="183"/>
        <v>0</v>
      </c>
      <c r="AE319" s="132">
        <f t="shared" si="155"/>
        <v>0</v>
      </c>
      <c r="AF319" s="132">
        <f t="shared" si="181"/>
        <v>0</v>
      </c>
      <c r="AG319" s="133">
        <f t="shared" si="156"/>
        <v>0</v>
      </c>
      <c r="AH319" s="124">
        <f t="shared" si="182"/>
        <v>0</v>
      </c>
      <c r="AI319" s="125">
        <f t="shared" si="157"/>
        <v>0</v>
      </c>
      <c r="AJ319" s="125">
        <v>0</v>
      </c>
      <c r="AK319" s="126">
        <f t="shared" si="158"/>
        <v>0</v>
      </c>
      <c r="AL319" s="22">
        <f t="shared" si="159"/>
        <v>175344.4904750147</v>
      </c>
      <c r="AM319" s="22">
        <f t="shared" si="159"/>
        <v>2590.3118381788699</v>
      </c>
      <c r="AN319" s="22">
        <f t="shared" si="159"/>
        <v>404.69397695844407</v>
      </c>
      <c r="AO319" s="23">
        <f t="shared" si="147"/>
        <v>2995.0058151373141</v>
      </c>
    </row>
    <row r="320" spans="1:41" x14ac:dyDescent="0.25">
      <c r="A320" s="7">
        <v>299</v>
      </c>
      <c r="B320" s="56">
        <f t="shared" si="160"/>
        <v>73247.250119416844</v>
      </c>
      <c r="C320" s="57">
        <f t="shared" si="161"/>
        <v>1148.6948347599027</v>
      </c>
      <c r="D320" s="57">
        <f t="shared" si="162"/>
        <v>67.14331260946544</v>
      </c>
      <c r="E320" s="58">
        <f t="shared" si="148"/>
        <v>1215.8381473693682</v>
      </c>
      <c r="F320" s="56">
        <f t="shared" si="163"/>
        <v>99506.928517419001</v>
      </c>
      <c r="G320" s="57">
        <f t="shared" si="164"/>
        <v>1447.4779060432159</v>
      </c>
      <c r="H320" s="57">
        <f t="shared" si="165"/>
        <v>331.68976172473003</v>
      </c>
      <c r="I320" s="58">
        <f t="shared" si="149"/>
        <v>1779.1676677679459</v>
      </c>
      <c r="J320" s="56">
        <f t="shared" si="166"/>
        <v>0</v>
      </c>
      <c r="K320" s="57">
        <f t="shared" si="167"/>
        <v>0</v>
      </c>
      <c r="L320" s="57">
        <f t="shared" si="168"/>
        <v>0</v>
      </c>
      <c r="M320" s="58">
        <f t="shared" si="150"/>
        <v>0</v>
      </c>
      <c r="N320" s="56">
        <f t="shared" si="169"/>
        <v>0</v>
      </c>
      <c r="O320" s="57">
        <f t="shared" si="170"/>
        <v>0</v>
      </c>
      <c r="P320" s="57">
        <f t="shared" si="171"/>
        <v>0</v>
      </c>
      <c r="Q320" s="58">
        <f t="shared" si="151"/>
        <v>0</v>
      </c>
      <c r="R320" s="84">
        <f t="shared" si="172"/>
        <v>-4.2142426628555038E-11</v>
      </c>
      <c r="S320" s="85">
        <f t="shared" si="173"/>
        <v>0</v>
      </c>
      <c r="T320" s="86">
        <f t="shared" si="152"/>
        <v>-1.2291541099995221E-13</v>
      </c>
      <c r="U320" s="87">
        <f t="shared" si="174"/>
        <v>0</v>
      </c>
      <c r="V320" s="84">
        <f t="shared" si="175"/>
        <v>0</v>
      </c>
      <c r="W320" s="85">
        <f t="shared" si="176"/>
        <v>0</v>
      </c>
      <c r="X320" s="86">
        <f t="shared" si="153"/>
        <v>0</v>
      </c>
      <c r="Y320" s="87">
        <f t="shared" si="177"/>
        <v>0</v>
      </c>
      <c r="Z320" s="101">
        <f t="shared" si="178"/>
        <v>0</v>
      </c>
      <c r="AA320" s="85">
        <f t="shared" si="179"/>
        <v>0</v>
      </c>
      <c r="AB320" s="86">
        <f t="shared" si="154"/>
        <v>0</v>
      </c>
      <c r="AC320" s="87">
        <f t="shared" si="180"/>
        <v>0</v>
      </c>
      <c r="AD320" s="132">
        <f t="shared" si="183"/>
        <v>0</v>
      </c>
      <c r="AE320" s="132">
        <f t="shared" si="155"/>
        <v>0</v>
      </c>
      <c r="AF320" s="132">
        <f t="shared" si="181"/>
        <v>0</v>
      </c>
      <c r="AG320" s="133">
        <f t="shared" si="156"/>
        <v>0</v>
      </c>
      <c r="AH320" s="124">
        <f t="shared" si="182"/>
        <v>0</v>
      </c>
      <c r="AI320" s="125">
        <f t="shared" si="157"/>
        <v>0</v>
      </c>
      <c r="AJ320" s="125">
        <v>0</v>
      </c>
      <c r="AK320" s="126">
        <f t="shared" si="158"/>
        <v>0</v>
      </c>
      <c r="AL320" s="22">
        <f t="shared" si="159"/>
        <v>172754.1786368358</v>
      </c>
      <c r="AM320" s="22">
        <f t="shared" si="159"/>
        <v>2596.1727408031184</v>
      </c>
      <c r="AN320" s="22">
        <f t="shared" si="159"/>
        <v>398.83307433419537</v>
      </c>
      <c r="AO320" s="23">
        <f t="shared" si="147"/>
        <v>2995.0058151373141</v>
      </c>
    </row>
    <row r="321" spans="1:41" x14ac:dyDescent="0.25">
      <c r="A321" s="7">
        <v>300</v>
      </c>
      <c r="B321" s="56">
        <f t="shared" si="160"/>
        <v>72098.555284656934</v>
      </c>
      <c r="C321" s="57">
        <f t="shared" si="161"/>
        <v>1149.7478050250993</v>
      </c>
      <c r="D321" s="57">
        <f t="shared" si="162"/>
        <v>66.090342344268848</v>
      </c>
      <c r="E321" s="58">
        <f t="shared" si="148"/>
        <v>1215.8381473693682</v>
      </c>
      <c r="F321" s="56">
        <f t="shared" si="163"/>
        <v>98059.450611375782</v>
      </c>
      <c r="G321" s="57">
        <f t="shared" si="164"/>
        <v>1452.3028323966932</v>
      </c>
      <c r="H321" s="57">
        <f t="shared" si="165"/>
        <v>326.86483537125264</v>
      </c>
      <c r="I321" s="58">
        <f t="shared" si="149"/>
        <v>1779.1676677679459</v>
      </c>
      <c r="J321" s="56">
        <f t="shared" si="166"/>
        <v>0</v>
      </c>
      <c r="K321" s="57">
        <f t="shared" si="167"/>
        <v>0</v>
      </c>
      <c r="L321" s="57">
        <f t="shared" si="168"/>
        <v>0</v>
      </c>
      <c r="M321" s="58">
        <f t="shared" si="150"/>
        <v>0</v>
      </c>
      <c r="N321" s="56">
        <f t="shared" si="169"/>
        <v>0</v>
      </c>
      <c r="O321" s="57">
        <f t="shared" si="170"/>
        <v>0</v>
      </c>
      <c r="P321" s="57">
        <f t="shared" si="171"/>
        <v>0</v>
      </c>
      <c r="Q321" s="58">
        <f t="shared" si="151"/>
        <v>0</v>
      </c>
      <c r="R321" s="84">
        <f t="shared" si="172"/>
        <v>-4.2212664006269301E-11</v>
      </c>
      <c r="S321" s="85">
        <f t="shared" si="173"/>
        <v>0</v>
      </c>
      <c r="T321" s="86">
        <f t="shared" si="152"/>
        <v>-1.2312027001828547E-13</v>
      </c>
      <c r="U321" s="87">
        <f t="shared" si="174"/>
        <v>0</v>
      </c>
      <c r="V321" s="84">
        <f t="shared" si="175"/>
        <v>0</v>
      </c>
      <c r="W321" s="85">
        <f t="shared" si="176"/>
        <v>0</v>
      </c>
      <c r="X321" s="86">
        <f t="shared" si="153"/>
        <v>0</v>
      </c>
      <c r="Y321" s="87">
        <f t="shared" si="177"/>
        <v>0</v>
      </c>
      <c r="Z321" s="101">
        <f t="shared" si="178"/>
        <v>0</v>
      </c>
      <c r="AA321" s="85">
        <f t="shared" si="179"/>
        <v>0</v>
      </c>
      <c r="AB321" s="86">
        <f t="shared" si="154"/>
        <v>0</v>
      </c>
      <c r="AC321" s="87">
        <f t="shared" si="180"/>
        <v>0</v>
      </c>
      <c r="AD321" s="132">
        <f t="shared" si="183"/>
        <v>0</v>
      </c>
      <c r="AE321" s="132">
        <f t="shared" si="155"/>
        <v>0</v>
      </c>
      <c r="AF321" s="132">
        <f t="shared" si="181"/>
        <v>0</v>
      </c>
      <c r="AG321" s="133">
        <f t="shared" si="156"/>
        <v>0</v>
      </c>
      <c r="AH321" s="124">
        <f t="shared" si="182"/>
        <v>0</v>
      </c>
      <c r="AI321" s="125">
        <f t="shared" si="157"/>
        <v>0</v>
      </c>
      <c r="AJ321" s="125">
        <v>0</v>
      </c>
      <c r="AK321" s="126">
        <f t="shared" si="158"/>
        <v>0</v>
      </c>
      <c r="AL321" s="22">
        <f t="shared" si="159"/>
        <v>170158.0058960327</v>
      </c>
      <c r="AM321" s="22">
        <f t="shared" si="159"/>
        <v>2602.0506374217925</v>
      </c>
      <c r="AN321" s="22">
        <f t="shared" si="159"/>
        <v>392.95517771552136</v>
      </c>
      <c r="AO321" s="23">
        <f t="shared" si="147"/>
        <v>2995.0058151373141</v>
      </c>
    </row>
    <row r="322" spans="1:41" x14ac:dyDescent="0.25">
      <c r="A322" s="7">
        <v>301</v>
      </c>
      <c r="B322" s="56">
        <f t="shared" si="160"/>
        <v>70948.80747963184</v>
      </c>
      <c r="C322" s="57">
        <f t="shared" si="161"/>
        <v>1150.801740513039</v>
      </c>
      <c r="D322" s="57">
        <f t="shared" si="162"/>
        <v>65.03640685632918</v>
      </c>
      <c r="E322" s="58">
        <f t="shared" si="148"/>
        <v>1215.8381473693682</v>
      </c>
      <c r="F322" s="56">
        <f t="shared" si="163"/>
        <v>96607.147778979095</v>
      </c>
      <c r="G322" s="57">
        <f t="shared" si="164"/>
        <v>1457.1438418380155</v>
      </c>
      <c r="H322" s="57">
        <f t="shared" si="165"/>
        <v>322.02382592993035</v>
      </c>
      <c r="I322" s="58">
        <f t="shared" si="149"/>
        <v>1779.1676677679459</v>
      </c>
      <c r="J322" s="56">
        <f t="shared" si="166"/>
        <v>0</v>
      </c>
      <c r="K322" s="57">
        <f t="shared" si="167"/>
        <v>0</v>
      </c>
      <c r="L322" s="57">
        <f t="shared" si="168"/>
        <v>0</v>
      </c>
      <c r="M322" s="58">
        <f t="shared" si="150"/>
        <v>0</v>
      </c>
      <c r="N322" s="56">
        <f t="shared" si="169"/>
        <v>0</v>
      </c>
      <c r="O322" s="57">
        <f t="shared" si="170"/>
        <v>0</v>
      </c>
      <c r="P322" s="57">
        <f t="shared" si="171"/>
        <v>0</v>
      </c>
      <c r="Q322" s="58">
        <f t="shared" si="151"/>
        <v>0</v>
      </c>
      <c r="R322" s="84">
        <f t="shared" si="172"/>
        <v>-4.2283018446279753E-11</v>
      </c>
      <c r="S322" s="85">
        <f t="shared" si="173"/>
        <v>0</v>
      </c>
      <c r="T322" s="86">
        <f t="shared" si="152"/>
        <v>-1.2332547046831596E-13</v>
      </c>
      <c r="U322" s="87">
        <f t="shared" si="174"/>
        <v>0</v>
      </c>
      <c r="V322" s="84">
        <f t="shared" si="175"/>
        <v>0</v>
      </c>
      <c r="W322" s="85">
        <f t="shared" si="176"/>
        <v>0</v>
      </c>
      <c r="X322" s="86">
        <f t="shared" si="153"/>
        <v>0</v>
      </c>
      <c r="Y322" s="87">
        <f t="shared" si="177"/>
        <v>0</v>
      </c>
      <c r="Z322" s="101">
        <f t="shared" si="178"/>
        <v>0</v>
      </c>
      <c r="AA322" s="85">
        <f t="shared" si="179"/>
        <v>0</v>
      </c>
      <c r="AB322" s="86">
        <f t="shared" si="154"/>
        <v>0</v>
      </c>
      <c r="AC322" s="87">
        <f t="shared" si="180"/>
        <v>0</v>
      </c>
      <c r="AD322" s="132">
        <f t="shared" si="183"/>
        <v>0</v>
      </c>
      <c r="AE322" s="132">
        <f t="shared" si="155"/>
        <v>0</v>
      </c>
      <c r="AF322" s="132">
        <f t="shared" si="181"/>
        <v>0</v>
      </c>
      <c r="AG322" s="133">
        <f t="shared" si="156"/>
        <v>0</v>
      </c>
      <c r="AH322" s="124">
        <f t="shared" si="182"/>
        <v>0</v>
      </c>
      <c r="AI322" s="125">
        <f t="shared" si="157"/>
        <v>0</v>
      </c>
      <c r="AJ322" s="125">
        <v>0</v>
      </c>
      <c r="AK322" s="126">
        <f t="shared" si="158"/>
        <v>0</v>
      </c>
      <c r="AL322" s="22">
        <f t="shared" si="159"/>
        <v>167555.95525861092</v>
      </c>
      <c r="AM322" s="22">
        <f t="shared" si="159"/>
        <v>2607.9455823510543</v>
      </c>
      <c r="AN322" s="22">
        <f t="shared" si="159"/>
        <v>387.06023278625941</v>
      </c>
      <c r="AO322" s="23">
        <f t="shared" si="147"/>
        <v>2995.0058151373141</v>
      </c>
    </row>
    <row r="323" spans="1:41" x14ac:dyDescent="0.25">
      <c r="A323" s="7">
        <v>302</v>
      </c>
      <c r="B323" s="56">
        <f t="shared" si="160"/>
        <v>69798.005739118802</v>
      </c>
      <c r="C323" s="57">
        <f t="shared" si="161"/>
        <v>1151.8566421085093</v>
      </c>
      <c r="D323" s="57">
        <f t="shared" si="162"/>
        <v>63.981505260858903</v>
      </c>
      <c r="E323" s="58">
        <f t="shared" si="148"/>
        <v>1215.8381473693682</v>
      </c>
      <c r="F323" s="56">
        <f t="shared" si="163"/>
        <v>95150.003937141082</v>
      </c>
      <c r="G323" s="57">
        <f t="shared" si="164"/>
        <v>1462.0009879774757</v>
      </c>
      <c r="H323" s="57">
        <f t="shared" si="165"/>
        <v>317.16667979047031</v>
      </c>
      <c r="I323" s="58">
        <f t="shared" si="149"/>
        <v>1779.1676677679459</v>
      </c>
      <c r="J323" s="56">
        <f t="shared" si="166"/>
        <v>0</v>
      </c>
      <c r="K323" s="57">
        <f t="shared" si="167"/>
        <v>0</v>
      </c>
      <c r="L323" s="57">
        <f t="shared" si="168"/>
        <v>0</v>
      </c>
      <c r="M323" s="58">
        <f t="shared" si="150"/>
        <v>0</v>
      </c>
      <c r="N323" s="56">
        <f t="shared" si="169"/>
        <v>0</v>
      </c>
      <c r="O323" s="57">
        <f t="shared" si="170"/>
        <v>0</v>
      </c>
      <c r="P323" s="57">
        <f t="shared" si="171"/>
        <v>0</v>
      </c>
      <c r="Q323" s="58">
        <f t="shared" si="151"/>
        <v>0</v>
      </c>
      <c r="R323" s="84">
        <f t="shared" si="172"/>
        <v>-4.2353490143690222E-11</v>
      </c>
      <c r="S323" s="85">
        <f t="shared" si="173"/>
        <v>0</v>
      </c>
      <c r="T323" s="86">
        <f t="shared" si="152"/>
        <v>-1.2353101291909649E-13</v>
      </c>
      <c r="U323" s="87">
        <f t="shared" si="174"/>
        <v>0</v>
      </c>
      <c r="V323" s="84">
        <f t="shared" si="175"/>
        <v>0</v>
      </c>
      <c r="W323" s="85">
        <f t="shared" si="176"/>
        <v>0</v>
      </c>
      <c r="X323" s="86">
        <f t="shared" si="153"/>
        <v>0</v>
      </c>
      <c r="Y323" s="87">
        <f t="shared" si="177"/>
        <v>0</v>
      </c>
      <c r="Z323" s="101">
        <f t="shared" si="178"/>
        <v>0</v>
      </c>
      <c r="AA323" s="85">
        <f t="shared" si="179"/>
        <v>0</v>
      </c>
      <c r="AB323" s="86">
        <f t="shared" si="154"/>
        <v>0</v>
      </c>
      <c r="AC323" s="87">
        <f t="shared" si="180"/>
        <v>0</v>
      </c>
      <c r="AD323" s="132">
        <f t="shared" si="183"/>
        <v>0</v>
      </c>
      <c r="AE323" s="132">
        <f t="shared" si="155"/>
        <v>0</v>
      </c>
      <c r="AF323" s="132">
        <f t="shared" si="181"/>
        <v>0</v>
      </c>
      <c r="AG323" s="133">
        <f t="shared" si="156"/>
        <v>0</v>
      </c>
      <c r="AH323" s="124">
        <f t="shared" si="182"/>
        <v>0</v>
      </c>
      <c r="AI323" s="125">
        <f t="shared" si="157"/>
        <v>0</v>
      </c>
      <c r="AJ323" s="125">
        <v>0</v>
      </c>
      <c r="AK323" s="126">
        <f t="shared" si="158"/>
        <v>0</v>
      </c>
      <c r="AL323" s="22">
        <f t="shared" si="159"/>
        <v>164948.00967625986</v>
      </c>
      <c r="AM323" s="22">
        <f t="shared" si="159"/>
        <v>2613.857630085985</v>
      </c>
      <c r="AN323" s="22">
        <f t="shared" si="159"/>
        <v>381.14818505132911</v>
      </c>
      <c r="AO323" s="23">
        <f t="shared" si="147"/>
        <v>2995.0058151373141</v>
      </c>
    </row>
    <row r="324" spans="1:41" x14ac:dyDescent="0.25">
      <c r="A324" s="7">
        <v>303</v>
      </c>
      <c r="B324" s="56">
        <f t="shared" si="160"/>
        <v>68646.14909701029</v>
      </c>
      <c r="C324" s="57">
        <f t="shared" si="161"/>
        <v>1152.9125106971087</v>
      </c>
      <c r="D324" s="57">
        <f t="shared" si="162"/>
        <v>62.925636672259429</v>
      </c>
      <c r="E324" s="58">
        <f t="shared" si="148"/>
        <v>1215.8381473693682</v>
      </c>
      <c r="F324" s="56">
        <f t="shared" si="163"/>
        <v>93688.002949163609</v>
      </c>
      <c r="G324" s="57">
        <f t="shared" si="164"/>
        <v>1466.8743246040672</v>
      </c>
      <c r="H324" s="57">
        <f t="shared" si="165"/>
        <v>312.29334316387872</v>
      </c>
      <c r="I324" s="58">
        <f t="shared" si="149"/>
        <v>1779.1676677679459</v>
      </c>
      <c r="J324" s="56">
        <f t="shared" si="166"/>
        <v>0</v>
      </c>
      <c r="K324" s="57">
        <f t="shared" si="167"/>
        <v>0</v>
      </c>
      <c r="L324" s="57">
        <f t="shared" si="168"/>
        <v>0</v>
      </c>
      <c r="M324" s="58">
        <f t="shared" si="150"/>
        <v>0</v>
      </c>
      <c r="N324" s="56">
        <f t="shared" si="169"/>
        <v>0</v>
      </c>
      <c r="O324" s="57">
        <f t="shared" si="170"/>
        <v>0</v>
      </c>
      <c r="P324" s="57">
        <f t="shared" si="171"/>
        <v>0</v>
      </c>
      <c r="Q324" s="58">
        <f t="shared" si="151"/>
        <v>0</v>
      </c>
      <c r="R324" s="84">
        <f t="shared" si="172"/>
        <v>-4.2424079293929709E-11</v>
      </c>
      <c r="S324" s="85">
        <f t="shared" si="173"/>
        <v>0</v>
      </c>
      <c r="T324" s="86">
        <f t="shared" si="152"/>
        <v>-1.2373689794062834E-13</v>
      </c>
      <c r="U324" s="87">
        <f t="shared" si="174"/>
        <v>0</v>
      </c>
      <c r="V324" s="84">
        <f t="shared" si="175"/>
        <v>0</v>
      </c>
      <c r="W324" s="85">
        <f t="shared" si="176"/>
        <v>0</v>
      </c>
      <c r="X324" s="86">
        <f t="shared" si="153"/>
        <v>0</v>
      </c>
      <c r="Y324" s="87">
        <f t="shared" si="177"/>
        <v>0</v>
      </c>
      <c r="Z324" s="101">
        <f t="shared" si="178"/>
        <v>0</v>
      </c>
      <c r="AA324" s="85">
        <f t="shared" si="179"/>
        <v>0</v>
      </c>
      <c r="AB324" s="86">
        <f t="shared" si="154"/>
        <v>0</v>
      </c>
      <c r="AC324" s="87">
        <f t="shared" si="180"/>
        <v>0</v>
      </c>
      <c r="AD324" s="132">
        <f t="shared" si="183"/>
        <v>0</v>
      </c>
      <c r="AE324" s="132">
        <f t="shared" si="155"/>
        <v>0</v>
      </c>
      <c r="AF324" s="132">
        <f t="shared" si="181"/>
        <v>0</v>
      </c>
      <c r="AG324" s="133">
        <f t="shared" si="156"/>
        <v>0</v>
      </c>
      <c r="AH324" s="124">
        <f t="shared" si="182"/>
        <v>0</v>
      </c>
      <c r="AI324" s="125">
        <f t="shared" si="157"/>
        <v>0</v>
      </c>
      <c r="AJ324" s="125">
        <v>0</v>
      </c>
      <c r="AK324" s="126">
        <f t="shared" si="158"/>
        <v>0</v>
      </c>
      <c r="AL324" s="22">
        <f t="shared" si="159"/>
        <v>162334.15204617387</v>
      </c>
      <c r="AM324" s="22">
        <f t="shared" si="159"/>
        <v>2619.7868353011759</v>
      </c>
      <c r="AN324" s="22">
        <f t="shared" si="159"/>
        <v>375.21897983613803</v>
      </c>
      <c r="AO324" s="23">
        <f t="shared" si="147"/>
        <v>2995.0058151373141</v>
      </c>
    </row>
    <row r="325" spans="1:41" x14ac:dyDescent="0.25">
      <c r="A325" s="7">
        <v>304</v>
      </c>
      <c r="B325" s="56">
        <f t="shared" si="160"/>
        <v>67493.236586313185</v>
      </c>
      <c r="C325" s="57">
        <f t="shared" si="161"/>
        <v>1153.9693471652479</v>
      </c>
      <c r="D325" s="57">
        <f t="shared" si="162"/>
        <v>61.868800204120419</v>
      </c>
      <c r="E325" s="58">
        <f t="shared" si="148"/>
        <v>1215.8381473693682</v>
      </c>
      <c r="F325" s="56">
        <f t="shared" si="163"/>
        <v>92221.12862455954</v>
      </c>
      <c r="G325" s="57">
        <f t="shared" si="164"/>
        <v>1471.7639056860808</v>
      </c>
      <c r="H325" s="57">
        <f t="shared" si="165"/>
        <v>307.40376208186518</v>
      </c>
      <c r="I325" s="58">
        <f t="shared" si="149"/>
        <v>1779.1676677679459</v>
      </c>
      <c r="J325" s="56">
        <f t="shared" si="166"/>
        <v>0</v>
      </c>
      <c r="K325" s="57">
        <f t="shared" si="167"/>
        <v>0</v>
      </c>
      <c r="L325" s="57">
        <f t="shared" si="168"/>
        <v>0</v>
      </c>
      <c r="M325" s="58">
        <f t="shared" si="150"/>
        <v>0</v>
      </c>
      <c r="N325" s="56">
        <f t="shared" si="169"/>
        <v>0</v>
      </c>
      <c r="O325" s="57">
        <f t="shared" si="170"/>
        <v>0</v>
      </c>
      <c r="P325" s="57">
        <f t="shared" si="171"/>
        <v>0</v>
      </c>
      <c r="Q325" s="58">
        <f t="shared" si="151"/>
        <v>0</v>
      </c>
      <c r="R325" s="84">
        <f t="shared" si="172"/>
        <v>-4.2494786092752929E-11</v>
      </c>
      <c r="S325" s="85">
        <f t="shared" si="173"/>
        <v>0</v>
      </c>
      <c r="T325" s="86">
        <f t="shared" si="152"/>
        <v>-1.2394312610386272E-13</v>
      </c>
      <c r="U325" s="87">
        <f t="shared" si="174"/>
        <v>0</v>
      </c>
      <c r="V325" s="84">
        <f t="shared" si="175"/>
        <v>0</v>
      </c>
      <c r="W325" s="85">
        <f t="shared" si="176"/>
        <v>0</v>
      </c>
      <c r="X325" s="86">
        <f t="shared" si="153"/>
        <v>0</v>
      </c>
      <c r="Y325" s="87">
        <f t="shared" si="177"/>
        <v>0</v>
      </c>
      <c r="Z325" s="101">
        <f t="shared" si="178"/>
        <v>0</v>
      </c>
      <c r="AA325" s="85">
        <f t="shared" si="179"/>
        <v>0</v>
      </c>
      <c r="AB325" s="86">
        <f t="shared" si="154"/>
        <v>0</v>
      </c>
      <c r="AC325" s="87">
        <f t="shared" si="180"/>
        <v>0</v>
      </c>
      <c r="AD325" s="132">
        <f t="shared" si="183"/>
        <v>0</v>
      </c>
      <c r="AE325" s="132">
        <f t="shared" si="155"/>
        <v>0</v>
      </c>
      <c r="AF325" s="132">
        <f t="shared" si="181"/>
        <v>0</v>
      </c>
      <c r="AG325" s="133">
        <f t="shared" si="156"/>
        <v>0</v>
      </c>
      <c r="AH325" s="124">
        <f t="shared" si="182"/>
        <v>0</v>
      </c>
      <c r="AI325" s="125">
        <f t="shared" si="157"/>
        <v>0</v>
      </c>
      <c r="AJ325" s="125">
        <v>0</v>
      </c>
      <c r="AK325" s="126">
        <f t="shared" si="158"/>
        <v>0</v>
      </c>
      <c r="AL325" s="22">
        <f t="shared" si="159"/>
        <v>159714.3652108727</v>
      </c>
      <c r="AM325" s="22">
        <f t="shared" si="159"/>
        <v>2625.7332528513289</v>
      </c>
      <c r="AN325" s="22">
        <f t="shared" si="159"/>
        <v>369.27256228598549</v>
      </c>
      <c r="AO325" s="23">
        <f t="shared" si="147"/>
        <v>2995.0058151373141</v>
      </c>
    </row>
    <row r="326" spans="1:41" x14ac:dyDescent="0.25">
      <c r="A326" s="7">
        <v>305</v>
      </c>
      <c r="B326" s="56">
        <f t="shared" si="160"/>
        <v>66339.267239147943</v>
      </c>
      <c r="C326" s="57">
        <f t="shared" si="161"/>
        <v>1155.0271524001494</v>
      </c>
      <c r="D326" s="57">
        <f t="shared" si="162"/>
        <v>60.810994969218946</v>
      </c>
      <c r="E326" s="58">
        <f t="shared" si="148"/>
        <v>1215.8381473693682</v>
      </c>
      <c r="F326" s="56">
        <f t="shared" si="163"/>
        <v>90749.364718873461</v>
      </c>
      <c r="G326" s="57">
        <f t="shared" si="164"/>
        <v>1476.669785371701</v>
      </c>
      <c r="H326" s="57">
        <f t="shared" si="165"/>
        <v>302.4978823962449</v>
      </c>
      <c r="I326" s="58">
        <f t="shared" si="149"/>
        <v>1779.1676677679459</v>
      </c>
      <c r="J326" s="56">
        <f t="shared" si="166"/>
        <v>0</v>
      </c>
      <c r="K326" s="57">
        <f t="shared" si="167"/>
        <v>0</v>
      </c>
      <c r="L326" s="57">
        <f t="shared" si="168"/>
        <v>0</v>
      </c>
      <c r="M326" s="58">
        <f t="shared" si="150"/>
        <v>0</v>
      </c>
      <c r="N326" s="56">
        <f t="shared" si="169"/>
        <v>0</v>
      </c>
      <c r="O326" s="57">
        <f t="shared" si="170"/>
        <v>0</v>
      </c>
      <c r="P326" s="57">
        <f t="shared" si="171"/>
        <v>0</v>
      </c>
      <c r="Q326" s="58">
        <f t="shared" si="151"/>
        <v>0</v>
      </c>
      <c r="R326" s="84">
        <f t="shared" si="172"/>
        <v>-4.2565610736240855E-11</v>
      </c>
      <c r="S326" s="85">
        <f t="shared" si="173"/>
        <v>0</v>
      </c>
      <c r="T326" s="86">
        <f t="shared" si="152"/>
        <v>-1.2414969798070249E-13</v>
      </c>
      <c r="U326" s="87">
        <f t="shared" si="174"/>
        <v>0</v>
      </c>
      <c r="V326" s="84">
        <f t="shared" si="175"/>
        <v>0</v>
      </c>
      <c r="W326" s="85">
        <f t="shared" si="176"/>
        <v>0</v>
      </c>
      <c r="X326" s="86">
        <f t="shared" si="153"/>
        <v>0</v>
      </c>
      <c r="Y326" s="87">
        <f t="shared" si="177"/>
        <v>0</v>
      </c>
      <c r="Z326" s="101">
        <f t="shared" si="178"/>
        <v>0</v>
      </c>
      <c r="AA326" s="85">
        <f t="shared" si="179"/>
        <v>0</v>
      </c>
      <c r="AB326" s="86">
        <f t="shared" si="154"/>
        <v>0</v>
      </c>
      <c r="AC326" s="87">
        <f t="shared" si="180"/>
        <v>0</v>
      </c>
      <c r="AD326" s="132">
        <f t="shared" si="183"/>
        <v>0</v>
      </c>
      <c r="AE326" s="132">
        <f t="shared" si="155"/>
        <v>0</v>
      </c>
      <c r="AF326" s="132">
        <f t="shared" si="181"/>
        <v>0</v>
      </c>
      <c r="AG326" s="133">
        <f t="shared" si="156"/>
        <v>0</v>
      </c>
      <c r="AH326" s="124">
        <f t="shared" si="182"/>
        <v>0</v>
      </c>
      <c r="AI326" s="125">
        <f t="shared" si="157"/>
        <v>0</v>
      </c>
      <c r="AJ326" s="125">
        <v>0</v>
      </c>
      <c r="AK326" s="126">
        <f t="shared" si="158"/>
        <v>0</v>
      </c>
      <c r="AL326" s="22">
        <f t="shared" si="159"/>
        <v>157088.63195802137</v>
      </c>
      <c r="AM326" s="22">
        <f t="shared" si="159"/>
        <v>2631.6969377718506</v>
      </c>
      <c r="AN326" s="22">
        <f t="shared" si="159"/>
        <v>363.30887736546373</v>
      </c>
      <c r="AO326" s="23">
        <f t="shared" si="147"/>
        <v>2995.0058151373141</v>
      </c>
    </row>
    <row r="327" spans="1:41" x14ac:dyDescent="0.25">
      <c r="A327" s="7">
        <v>306</v>
      </c>
      <c r="B327" s="56">
        <f t="shared" si="160"/>
        <v>65184.240086747792</v>
      </c>
      <c r="C327" s="57">
        <f t="shared" si="161"/>
        <v>1156.0859272898495</v>
      </c>
      <c r="D327" s="57">
        <f t="shared" si="162"/>
        <v>59.752220079518807</v>
      </c>
      <c r="E327" s="58">
        <f t="shared" si="148"/>
        <v>1215.8381473693682</v>
      </c>
      <c r="F327" s="56">
        <f t="shared" si="163"/>
        <v>89272.694933501756</v>
      </c>
      <c r="G327" s="57">
        <f t="shared" si="164"/>
        <v>1481.5920179896066</v>
      </c>
      <c r="H327" s="57">
        <f t="shared" si="165"/>
        <v>297.5756497783392</v>
      </c>
      <c r="I327" s="58">
        <f t="shared" si="149"/>
        <v>1779.1676677679459</v>
      </c>
      <c r="J327" s="56">
        <f t="shared" si="166"/>
        <v>0</v>
      </c>
      <c r="K327" s="57">
        <f t="shared" si="167"/>
        <v>0</v>
      </c>
      <c r="L327" s="57">
        <f t="shared" si="168"/>
        <v>0</v>
      </c>
      <c r="M327" s="58">
        <f t="shared" si="150"/>
        <v>0</v>
      </c>
      <c r="N327" s="56">
        <f t="shared" si="169"/>
        <v>0</v>
      </c>
      <c r="O327" s="57">
        <f t="shared" si="170"/>
        <v>0</v>
      </c>
      <c r="P327" s="57">
        <f t="shared" si="171"/>
        <v>0</v>
      </c>
      <c r="Q327" s="58">
        <f t="shared" si="151"/>
        <v>0</v>
      </c>
      <c r="R327" s="84">
        <f t="shared" si="172"/>
        <v>-4.2636553420801255E-11</v>
      </c>
      <c r="S327" s="85">
        <f t="shared" si="173"/>
        <v>0</v>
      </c>
      <c r="T327" s="86">
        <f t="shared" si="152"/>
        <v>-1.2435661414400367E-13</v>
      </c>
      <c r="U327" s="87">
        <f t="shared" si="174"/>
        <v>0</v>
      </c>
      <c r="V327" s="84">
        <f t="shared" si="175"/>
        <v>0</v>
      </c>
      <c r="W327" s="85">
        <f t="shared" si="176"/>
        <v>0</v>
      </c>
      <c r="X327" s="86">
        <f t="shared" si="153"/>
        <v>0</v>
      </c>
      <c r="Y327" s="87">
        <f t="shared" si="177"/>
        <v>0</v>
      </c>
      <c r="Z327" s="101">
        <f t="shared" si="178"/>
        <v>0</v>
      </c>
      <c r="AA327" s="85">
        <f t="shared" si="179"/>
        <v>0</v>
      </c>
      <c r="AB327" s="86">
        <f t="shared" si="154"/>
        <v>0</v>
      </c>
      <c r="AC327" s="87">
        <f t="shared" si="180"/>
        <v>0</v>
      </c>
      <c r="AD327" s="132">
        <f t="shared" si="183"/>
        <v>0</v>
      </c>
      <c r="AE327" s="132">
        <f t="shared" si="155"/>
        <v>0</v>
      </c>
      <c r="AF327" s="132">
        <f t="shared" si="181"/>
        <v>0</v>
      </c>
      <c r="AG327" s="133">
        <f t="shared" si="156"/>
        <v>0</v>
      </c>
      <c r="AH327" s="124">
        <f t="shared" si="182"/>
        <v>0</v>
      </c>
      <c r="AI327" s="125">
        <f t="shared" si="157"/>
        <v>0</v>
      </c>
      <c r="AJ327" s="125">
        <v>0</v>
      </c>
      <c r="AK327" s="126">
        <f t="shared" si="158"/>
        <v>0</v>
      </c>
      <c r="AL327" s="22">
        <f t="shared" si="159"/>
        <v>154456.93502024951</v>
      </c>
      <c r="AM327" s="22">
        <f t="shared" si="159"/>
        <v>2637.6779452794563</v>
      </c>
      <c r="AN327" s="22">
        <f t="shared" si="159"/>
        <v>357.32786985785788</v>
      </c>
      <c r="AO327" s="23">
        <f t="shared" si="147"/>
        <v>2995.0058151373141</v>
      </c>
    </row>
    <row r="328" spans="1:41" x14ac:dyDescent="0.25">
      <c r="A328" s="7">
        <v>307</v>
      </c>
      <c r="B328" s="56">
        <f t="shared" si="160"/>
        <v>64028.154159457939</v>
      </c>
      <c r="C328" s="57">
        <f t="shared" si="161"/>
        <v>1157.1456727231985</v>
      </c>
      <c r="D328" s="57">
        <f t="shared" si="162"/>
        <v>58.692474646169778</v>
      </c>
      <c r="E328" s="58">
        <f t="shared" si="148"/>
        <v>1215.8381473693682</v>
      </c>
      <c r="F328" s="56">
        <f t="shared" si="163"/>
        <v>87791.102915512151</v>
      </c>
      <c r="G328" s="57">
        <f t="shared" si="164"/>
        <v>1486.5306580495721</v>
      </c>
      <c r="H328" s="57">
        <f t="shared" si="165"/>
        <v>292.63700971837386</v>
      </c>
      <c r="I328" s="58">
        <f t="shared" si="149"/>
        <v>1779.1676677679459</v>
      </c>
      <c r="J328" s="56">
        <f t="shared" si="166"/>
        <v>0</v>
      </c>
      <c r="K328" s="57">
        <f t="shared" si="167"/>
        <v>0</v>
      </c>
      <c r="L328" s="57">
        <f t="shared" si="168"/>
        <v>0</v>
      </c>
      <c r="M328" s="58">
        <f t="shared" si="150"/>
        <v>0</v>
      </c>
      <c r="N328" s="56">
        <f t="shared" si="169"/>
        <v>0</v>
      </c>
      <c r="O328" s="57">
        <f t="shared" si="170"/>
        <v>0</v>
      </c>
      <c r="P328" s="57">
        <f t="shared" si="171"/>
        <v>0</v>
      </c>
      <c r="Q328" s="58">
        <f t="shared" si="151"/>
        <v>0</v>
      </c>
      <c r="R328" s="84">
        <f t="shared" si="172"/>
        <v>-4.270761434316926E-11</v>
      </c>
      <c r="S328" s="85">
        <f t="shared" si="173"/>
        <v>0</v>
      </c>
      <c r="T328" s="86">
        <f t="shared" si="152"/>
        <v>-1.2456387516757702E-13</v>
      </c>
      <c r="U328" s="87">
        <f t="shared" si="174"/>
        <v>0</v>
      </c>
      <c r="V328" s="84">
        <f t="shared" si="175"/>
        <v>0</v>
      </c>
      <c r="W328" s="85">
        <f t="shared" si="176"/>
        <v>0</v>
      </c>
      <c r="X328" s="86">
        <f t="shared" si="153"/>
        <v>0</v>
      </c>
      <c r="Y328" s="87">
        <f t="shared" si="177"/>
        <v>0</v>
      </c>
      <c r="Z328" s="101">
        <f t="shared" si="178"/>
        <v>0</v>
      </c>
      <c r="AA328" s="85">
        <f t="shared" si="179"/>
        <v>0</v>
      </c>
      <c r="AB328" s="86">
        <f t="shared" si="154"/>
        <v>0</v>
      </c>
      <c r="AC328" s="87">
        <f t="shared" si="180"/>
        <v>0</v>
      </c>
      <c r="AD328" s="132">
        <f t="shared" si="183"/>
        <v>0</v>
      </c>
      <c r="AE328" s="132">
        <f t="shared" si="155"/>
        <v>0</v>
      </c>
      <c r="AF328" s="132">
        <f t="shared" si="181"/>
        <v>0</v>
      </c>
      <c r="AG328" s="133">
        <f t="shared" si="156"/>
        <v>0</v>
      </c>
      <c r="AH328" s="124">
        <f t="shared" si="182"/>
        <v>0</v>
      </c>
      <c r="AI328" s="125">
        <f t="shared" si="157"/>
        <v>0</v>
      </c>
      <c r="AJ328" s="125">
        <v>0</v>
      </c>
      <c r="AK328" s="126">
        <f t="shared" si="158"/>
        <v>0</v>
      </c>
      <c r="AL328" s="22">
        <f t="shared" si="159"/>
        <v>151819.25707497005</v>
      </c>
      <c r="AM328" s="22">
        <f t="shared" si="159"/>
        <v>2643.6763307727706</v>
      </c>
      <c r="AN328" s="22">
        <f t="shared" si="159"/>
        <v>351.32948436454353</v>
      </c>
      <c r="AO328" s="23">
        <f t="shared" si="147"/>
        <v>2995.0058151373141</v>
      </c>
    </row>
    <row r="329" spans="1:41" x14ac:dyDescent="0.25">
      <c r="A329" s="7">
        <v>308</v>
      </c>
      <c r="B329" s="56">
        <f t="shared" si="160"/>
        <v>62871.00848673474</v>
      </c>
      <c r="C329" s="57">
        <f t="shared" si="161"/>
        <v>1158.2063895898614</v>
      </c>
      <c r="D329" s="57">
        <f t="shared" si="162"/>
        <v>57.631757779506842</v>
      </c>
      <c r="E329" s="58">
        <f t="shared" si="148"/>
        <v>1215.8381473693682</v>
      </c>
      <c r="F329" s="56">
        <f t="shared" si="163"/>
        <v>86304.572257462583</v>
      </c>
      <c r="G329" s="57">
        <f t="shared" si="164"/>
        <v>1491.4857602430707</v>
      </c>
      <c r="H329" s="57">
        <f t="shared" si="165"/>
        <v>287.68190752487527</v>
      </c>
      <c r="I329" s="58">
        <f t="shared" si="149"/>
        <v>1779.1676677679459</v>
      </c>
      <c r="J329" s="56">
        <f t="shared" si="166"/>
        <v>0</v>
      </c>
      <c r="K329" s="57">
        <f t="shared" si="167"/>
        <v>0</v>
      </c>
      <c r="L329" s="57">
        <f t="shared" si="168"/>
        <v>0</v>
      </c>
      <c r="M329" s="58">
        <f t="shared" si="150"/>
        <v>0</v>
      </c>
      <c r="N329" s="56">
        <f t="shared" si="169"/>
        <v>0</v>
      </c>
      <c r="O329" s="57">
        <f t="shared" si="170"/>
        <v>0</v>
      </c>
      <c r="P329" s="57">
        <f t="shared" si="171"/>
        <v>0</v>
      </c>
      <c r="Q329" s="58">
        <f t="shared" si="151"/>
        <v>0</v>
      </c>
      <c r="R329" s="84">
        <f t="shared" si="172"/>
        <v>-4.2778793700407876E-11</v>
      </c>
      <c r="S329" s="85">
        <f t="shared" si="173"/>
        <v>0</v>
      </c>
      <c r="T329" s="86">
        <f t="shared" si="152"/>
        <v>-1.2477148162618965E-13</v>
      </c>
      <c r="U329" s="87">
        <f t="shared" si="174"/>
        <v>0</v>
      </c>
      <c r="V329" s="84">
        <f t="shared" si="175"/>
        <v>0</v>
      </c>
      <c r="W329" s="85">
        <f t="shared" si="176"/>
        <v>0</v>
      </c>
      <c r="X329" s="86">
        <f t="shared" si="153"/>
        <v>0</v>
      </c>
      <c r="Y329" s="87">
        <f t="shared" si="177"/>
        <v>0</v>
      </c>
      <c r="Z329" s="101">
        <f t="shared" si="178"/>
        <v>0</v>
      </c>
      <c r="AA329" s="85">
        <f t="shared" si="179"/>
        <v>0</v>
      </c>
      <c r="AB329" s="86">
        <f t="shared" si="154"/>
        <v>0</v>
      </c>
      <c r="AC329" s="87">
        <f t="shared" si="180"/>
        <v>0</v>
      </c>
      <c r="AD329" s="132">
        <f t="shared" si="183"/>
        <v>0</v>
      </c>
      <c r="AE329" s="132">
        <f t="shared" si="155"/>
        <v>0</v>
      </c>
      <c r="AF329" s="132">
        <f t="shared" si="181"/>
        <v>0</v>
      </c>
      <c r="AG329" s="133">
        <f t="shared" si="156"/>
        <v>0</v>
      </c>
      <c r="AH329" s="124">
        <f t="shared" si="182"/>
        <v>0</v>
      </c>
      <c r="AI329" s="125">
        <f t="shared" si="157"/>
        <v>0</v>
      </c>
      <c r="AJ329" s="125">
        <v>0</v>
      </c>
      <c r="AK329" s="126">
        <f t="shared" si="158"/>
        <v>0</v>
      </c>
      <c r="AL329" s="22">
        <f t="shared" si="159"/>
        <v>149175.5807441973</v>
      </c>
      <c r="AM329" s="22">
        <f t="shared" si="159"/>
        <v>2649.692149832932</v>
      </c>
      <c r="AN329" s="22">
        <f t="shared" si="159"/>
        <v>345.31366530438197</v>
      </c>
      <c r="AO329" s="23">
        <f t="shared" si="147"/>
        <v>2995.0058151373141</v>
      </c>
    </row>
    <row r="330" spans="1:41" x14ac:dyDescent="0.25">
      <c r="A330" s="7">
        <v>309</v>
      </c>
      <c r="B330" s="56">
        <f t="shared" si="160"/>
        <v>61712.802097144879</v>
      </c>
      <c r="C330" s="57">
        <f t="shared" si="161"/>
        <v>1159.2680787803188</v>
      </c>
      <c r="D330" s="57">
        <f t="shared" si="162"/>
        <v>56.57006858904947</v>
      </c>
      <c r="E330" s="58">
        <f t="shared" si="148"/>
        <v>1215.8381473693682</v>
      </c>
      <c r="F330" s="56">
        <f t="shared" si="163"/>
        <v>84813.086497219512</v>
      </c>
      <c r="G330" s="57">
        <f t="shared" si="164"/>
        <v>1496.4573794438809</v>
      </c>
      <c r="H330" s="57">
        <f t="shared" si="165"/>
        <v>282.71028832406506</v>
      </c>
      <c r="I330" s="58">
        <f t="shared" si="149"/>
        <v>1779.1676677679459</v>
      </c>
      <c r="J330" s="56">
        <f t="shared" si="166"/>
        <v>0</v>
      </c>
      <c r="K330" s="57">
        <f t="shared" si="167"/>
        <v>0</v>
      </c>
      <c r="L330" s="57">
        <f t="shared" si="168"/>
        <v>0</v>
      </c>
      <c r="M330" s="58">
        <f t="shared" si="150"/>
        <v>0</v>
      </c>
      <c r="N330" s="56">
        <f t="shared" si="169"/>
        <v>0</v>
      </c>
      <c r="O330" s="57">
        <f t="shared" si="170"/>
        <v>0</v>
      </c>
      <c r="P330" s="57">
        <f t="shared" si="171"/>
        <v>0</v>
      </c>
      <c r="Q330" s="58">
        <f t="shared" si="151"/>
        <v>0</v>
      </c>
      <c r="R330" s="84">
        <f t="shared" si="172"/>
        <v>-4.2850091689908555E-11</v>
      </c>
      <c r="S330" s="85">
        <f t="shared" si="173"/>
        <v>0</v>
      </c>
      <c r="T330" s="86">
        <f t="shared" si="152"/>
        <v>-1.2497943409556663E-13</v>
      </c>
      <c r="U330" s="87">
        <f t="shared" si="174"/>
        <v>0</v>
      </c>
      <c r="V330" s="84">
        <f t="shared" si="175"/>
        <v>0</v>
      </c>
      <c r="W330" s="85">
        <f t="shared" si="176"/>
        <v>0</v>
      </c>
      <c r="X330" s="86">
        <f t="shared" si="153"/>
        <v>0</v>
      </c>
      <c r="Y330" s="87">
        <f t="shared" si="177"/>
        <v>0</v>
      </c>
      <c r="Z330" s="101">
        <f t="shared" si="178"/>
        <v>0</v>
      </c>
      <c r="AA330" s="85">
        <f t="shared" si="179"/>
        <v>0</v>
      </c>
      <c r="AB330" s="86">
        <f t="shared" si="154"/>
        <v>0</v>
      </c>
      <c r="AC330" s="87">
        <f t="shared" si="180"/>
        <v>0</v>
      </c>
      <c r="AD330" s="132">
        <f t="shared" si="183"/>
        <v>0</v>
      </c>
      <c r="AE330" s="132">
        <f t="shared" si="155"/>
        <v>0</v>
      </c>
      <c r="AF330" s="132">
        <f t="shared" si="181"/>
        <v>0</v>
      </c>
      <c r="AG330" s="133">
        <f t="shared" si="156"/>
        <v>0</v>
      </c>
      <c r="AH330" s="124">
        <f t="shared" si="182"/>
        <v>0</v>
      </c>
      <c r="AI330" s="125">
        <f t="shared" si="157"/>
        <v>0</v>
      </c>
      <c r="AJ330" s="125">
        <v>0</v>
      </c>
      <c r="AK330" s="126">
        <f t="shared" si="158"/>
        <v>0</v>
      </c>
      <c r="AL330" s="22">
        <f t="shared" si="159"/>
        <v>146525.88859436437</v>
      </c>
      <c r="AM330" s="22">
        <f t="shared" si="159"/>
        <v>2655.7254582241994</v>
      </c>
      <c r="AN330" s="22">
        <f t="shared" si="159"/>
        <v>339.28035691311442</v>
      </c>
      <c r="AO330" s="23">
        <f t="shared" si="147"/>
        <v>2995.0058151373141</v>
      </c>
    </row>
    <row r="331" spans="1:41" x14ac:dyDescent="0.25">
      <c r="A331" s="7">
        <v>310</v>
      </c>
      <c r="B331" s="56">
        <f t="shared" si="160"/>
        <v>60553.53401836456</v>
      </c>
      <c r="C331" s="57">
        <f t="shared" si="161"/>
        <v>1160.3307411858673</v>
      </c>
      <c r="D331" s="57">
        <f t="shared" si="162"/>
        <v>55.507406183500848</v>
      </c>
      <c r="E331" s="58">
        <f t="shared" si="148"/>
        <v>1215.8381473693682</v>
      </c>
      <c r="F331" s="56">
        <f t="shared" si="163"/>
        <v>83316.629117775636</v>
      </c>
      <c r="G331" s="57">
        <f t="shared" si="164"/>
        <v>1501.4455707086938</v>
      </c>
      <c r="H331" s="57">
        <f t="shared" si="165"/>
        <v>277.72209705925212</v>
      </c>
      <c r="I331" s="58">
        <f t="shared" si="149"/>
        <v>1779.1676677679459</v>
      </c>
      <c r="J331" s="56">
        <f t="shared" si="166"/>
        <v>0</v>
      </c>
      <c r="K331" s="57">
        <f t="shared" si="167"/>
        <v>0</v>
      </c>
      <c r="L331" s="57">
        <f t="shared" si="168"/>
        <v>0</v>
      </c>
      <c r="M331" s="58">
        <f t="shared" si="150"/>
        <v>0</v>
      </c>
      <c r="N331" s="56">
        <f t="shared" si="169"/>
        <v>0</v>
      </c>
      <c r="O331" s="57">
        <f t="shared" si="170"/>
        <v>0</v>
      </c>
      <c r="P331" s="57">
        <f t="shared" si="171"/>
        <v>0</v>
      </c>
      <c r="Q331" s="58">
        <f t="shared" si="151"/>
        <v>0</v>
      </c>
      <c r="R331" s="84">
        <f t="shared" si="172"/>
        <v>-4.2921508509391738E-11</v>
      </c>
      <c r="S331" s="85">
        <f t="shared" si="173"/>
        <v>0</v>
      </c>
      <c r="T331" s="86">
        <f t="shared" si="152"/>
        <v>-1.2518773315239257E-13</v>
      </c>
      <c r="U331" s="87">
        <f t="shared" si="174"/>
        <v>0</v>
      </c>
      <c r="V331" s="84">
        <f t="shared" si="175"/>
        <v>0</v>
      </c>
      <c r="W331" s="85">
        <f t="shared" si="176"/>
        <v>0</v>
      </c>
      <c r="X331" s="86">
        <f t="shared" si="153"/>
        <v>0</v>
      </c>
      <c r="Y331" s="87">
        <f t="shared" si="177"/>
        <v>0</v>
      </c>
      <c r="Z331" s="101">
        <f t="shared" si="178"/>
        <v>0</v>
      </c>
      <c r="AA331" s="85">
        <f t="shared" si="179"/>
        <v>0</v>
      </c>
      <c r="AB331" s="86">
        <f t="shared" si="154"/>
        <v>0</v>
      </c>
      <c r="AC331" s="87">
        <f t="shared" si="180"/>
        <v>0</v>
      </c>
      <c r="AD331" s="132">
        <f t="shared" si="183"/>
        <v>0</v>
      </c>
      <c r="AE331" s="132">
        <f t="shared" si="155"/>
        <v>0</v>
      </c>
      <c r="AF331" s="132">
        <f t="shared" si="181"/>
        <v>0</v>
      </c>
      <c r="AG331" s="133">
        <f t="shared" si="156"/>
        <v>0</v>
      </c>
      <c r="AH331" s="124">
        <f t="shared" si="182"/>
        <v>0</v>
      </c>
      <c r="AI331" s="125">
        <f t="shared" si="157"/>
        <v>0</v>
      </c>
      <c r="AJ331" s="125">
        <v>0</v>
      </c>
      <c r="AK331" s="126">
        <f t="shared" si="158"/>
        <v>0</v>
      </c>
      <c r="AL331" s="22">
        <f t="shared" si="159"/>
        <v>143870.16313614018</v>
      </c>
      <c r="AM331" s="22">
        <f t="shared" si="159"/>
        <v>2661.7763118945613</v>
      </c>
      <c r="AN331" s="22">
        <f t="shared" si="159"/>
        <v>333.22950324275286</v>
      </c>
      <c r="AO331" s="23">
        <f t="shared" si="147"/>
        <v>2995.0058151373141</v>
      </c>
    </row>
    <row r="332" spans="1:41" x14ac:dyDescent="0.25">
      <c r="A332" s="7">
        <v>311</v>
      </c>
      <c r="B332" s="56">
        <f t="shared" si="160"/>
        <v>59393.203277178691</v>
      </c>
      <c r="C332" s="57">
        <f t="shared" si="161"/>
        <v>1161.3943776986212</v>
      </c>
      <c r="D332" s="57">
        <f t="shared" si="162"/>
        <v>54.44376967074713</v>
      </c>
      <c r="E332" s="58">
        <f t="shared" si="148"/>
        <v>1215.8381473693682</v>
      </c>
      <c r="F332" s="56">
        <f t="shared" si="163"/>
        <v>81815.183547066947</v>
      </c>
      <c r="G332" s="57">
        <f t="shared" si="164"/>
        <v>1506.4503892777227</v>
      </c>
      <c r="H332" s="57">
        <f t="shared" si="165"/>
        <v>272.71727849022318</v>
      </c>
      <c r="I332" s="58">
        <f t="shared" si="149"/>
        <v>1779.1676677679459</v>
      </c>
      <c r="J332" s="56">
        <f t="shared" si="166"/>
        <v>0</v>
      </c>
      <c r="K332" s="57">
        <f t="shared" si="167"/>
        <v>0</v>
      </c>
      <c r="L332" s="57">
        <f t="shared" si="168"/>
        <v>0</v>
      </c>
      <c r="M332" s="58">
        <f t="shared" si="150"/>
        <v>0</v>
      </c>
      <c r="N332" s="56">
        <f t="shared" si="169"/>
        <v>0</v>
      </c>
      <c r="O332" s="57">
        <f t="shared" si="170"/>
        <v>0</v>
      </c>
      <c r="P332" s="57">
        <f t="shared" si="171"/>
        <v>0</v>
      </c>
      <c r="Q332" s="58">
        <f t="shared" si="151"/>
        <v>0</v>
      </c>
      <c r="R332" s="84">
        <f t="shared" si="172"/>
        <v>-4.2993044356907391E-11</v>
      </c>
      <c r="S332" s="85">
        <f t="shared" si="173"/>
        <v>0</v>
      </c>
      <c r="T332" s="86">
        <f t="shared" si="152"/>
        <v>-1.2539637937431324E-13</v>
      </c>
      <c r="U332" s="87">
        <f t="shared" si="174"/>
        <v>0</v>
      </c>
      <c r="V332" s="84">
        <f t="shared" si="175"/>
        <v>0</v>
      </c>
      <c r="W332" s="85">
        <f t="shared" si="176"/>
        <v>0</v>
      </c>
      <c r="X332" s="86">
        <f t="shared" si="153"/>
        <v>0</v>
      </c>
      <c r="Y332" s="87">
        <f t="shared" si="177"/>
        <v>0</v>
      </c>
      <c r="Z332" s="101">
        <f t="shared" si="178"/>
        <v>0</v>
      </c>
      <c r="AA332" s="85">
        <f t="shared" si="179"/>
        <v>0</v>
      </c>
      <c r="AB332" s="86">
        <f t="shared" si="154"/>
        <v>0</v>
      </c>
      <c r="AC332" s="87">
        <f t="shared" si="180"/>
        <v>0</v>
      </c>
      <c r="AD332" s="132">
        <f t="shared" si="183"/>
        <v>0</v>
      </c>
      <c r="AE332" s="132">
        <f t="shared" si="155"/>
        <v>0</v>
      </c>
      <c r="AF332" s="132">
        <f t="shared" si="181"/>
        <v>0</v>
      </c>
      <c r="AG332" s="133">
        <f t="shared" si="156"/>
        <v>0</v>
      </c>
      <c r="AH332" s="124">
        <f t="shared" si="182"/>
        <v>0</v>
      </c>
      <c r="AI332" s="125">
        <f t="shared" si="157"/>
        <v>0</v>
      </c>
      <c r="AJ332" s="125">
        <v>0</v>
      </c>
      <c r="AK332" s="126">
        <f t="shared" si="158"/>
        <v>0</v>
      </c>
      <c r="AL332" s="22">
        <f t="shared" si="159"/>
        <v>141208.38682424559</v>
      </c>
      <c r="AM332" s="22">
        <f t="shared" si="159"/>
        <v>2667.8447669763436</v>
      </c>
      <c r="AN332" s="22">
        <f t="shared" si="159"/>
        <v>327.16104816097021</v>
      </c>
      <c r="AO332" s="23">
        <f t="shared" si="147"/>
        <v>2995.0058151373141</v>
      </c>
    </row>
    <row r="333" spans="1:41" x14ac:dyDescent="0.25">
      <c r="A333" s="7">
        <v>312</v>
      </c>
      <c r="B333" s="56">
        <f t="shared" si="160"/>
        <v>58231.808899480071</v>
      </c>
      <c r="C333" s="57">
        <f t="shared" si="161"/>
        <v>1162.4589892115116</v>
      </c>
      <c r="D333" s="57">
        <f t="shared" si="162"/>
        <v>53.379158157856729</v>
      </c>
      <c r="E333" s="58">
        <f t="shared" si="148"/>
        <v>1215.8381473693682</v>
      </c>
      <c r="F333" s="56">
        <f t="shared" si="163"/>
        <v>80308.733157789218</v>
      </c>
      <c r="G333" s="57">
        <f t="shared" si="164"/>
        <v>1511.4718905753152</v>
      </c>
      <c r="H333" s="57">
        <f t="shared" si="165"/>
        <v>267.69577719263077</v>
      </c>
      <c r="I333" s="58">
        <f t="shared" si="149"/>
        <v>1779.1676677679459</v>
      </c>
      <c r="J333" s="56">
        <f t="shared" si="166"/>
        <v>0</v>
      </c>
      <c r="K333" s="57">
        <f t="shared" si="167"/>
        <v>0</v>
      </c>
      <c r="L333" s="57">
        <f t="shared" si="168"/>
        <v>0</v>
      </c>
      <c r="M333" s="58">
        <f t="shared" si="150"/>
        <v>0</v>
      </c>
      <c r="N333" s="56">
        <f t="shared" si="169"/>
        <v>0</v>
      </c>
      <c r="O333" s="57">
        <f t="shared" si="170"/>
        <v>0</v>
      </c>
      <c r="P333" s="57">
        <f t="shared" si="171"/>
        <v>0</v>
      </c>
      <c r="Q333" s="58">
        <f t="shared" si="151"/>
        <v>0</v>
      </c>
      <c r="R333" s="84">
        <f t="shared" si="172"/>
        <v>-4.3064699430835571E-11</v>
      </c>
      <c r="S333" s="85">
        <f t="shared" si="173"/>
        <v>0</v>
      </c>
      <c r="T333" s="86">
        <f t="shared" si="152"/>
        <v>-1.2560537333993708E-13</v>
      </c>
      <c r="U333" s="87">
        <f t="shared" si="174"/>
        <v>0</v>
      </c>
      <c r="V333" s="84">
        <f t="shared" si="175"/>
        <v>0</v>
      </c>
      <c r="W333" s="85">
        <f t="shared" si="176"/>
        <v>0</v>
      </c>
      <c r="X333" s="86">
        <f t="shared" si="153"/>
        <v>0</v>
      </c>
      <c r="Y333" s="87">
        <f t="shared" si="177"/>
        <v>0</v>
      </c>
      <c r="Z333" s="101">
        <f t="shared" si="178"/>
        <v>0</v>
      </c>
      <c r="AA333" s="85">
        <f t="shared" si="179"/>
        <v>0</v>
      </c>
      <c r="AB333" s="86">
        <f t="shared" si="154"/>
        <v>0</v>
      </c>
      <c r="AC333" s="87">
        <f t="shared" si="180"/>
        <v>0</v>
      </c>
      <c r="AD333" s="132">
        <f t="shared" si="183"/>
        <v>0</v>
      </c>
      <c r="AE333" s="132">
        <f t="shared" si="155"/>
        <v>0</v>
      </c>
      <c r="AF333" s="132">
        <f t="shared" si="181"/>
        <v>0</v>
      </c>
      <c r="AG333" s="133">
        <f t="shared" si="156"/>
        <v>0</v>
      </c>
      <c r="AH333" s="124">
        <f t="shared" si="182"/>
        <v>0</v>
      </c>
      <c r="AI333" s="125">
        <f t="shared" si="157"/>
        <v>0</v>
      </c>
      <c r="AJ333" s="125">
        <v>0</v>
      </c>
      <c r="AK333" s="126">
        <f t="shared" si="158"/>
        <v>0</v>
      </c>
      <c r="AL333" s="22">
        <f t="shared" si="159"/>
        <v>138540.54205726925</v>
      </c>
      <c r="AM333" s="22">
        <f t="shared" si="159"/>
        <v>2673.9308797868271</v>
      </c>
      <c r="AN333" s="22">
        <f t="shared" si="159"/>
        <v>321.07493535048741</v>
      </c>
      <c r="AO333" s="23">
        <f t="shared" si="147"/>
        <v>2995.0058151373141</v>
      </c>
    </row>
    <row r="334" spans="1:41" x14ac:dyDescent="0.25">
      <c r="A334" s="7">
        <v>313</v>
      </c>
      <c r="B334" s="56">
        <f t="shared" si="160"/>
        <v>57069.34991026856</v>
      </c>
      <c r="C334" s="57">
        <f t="shared" si="161"/>
        <v>1163.5245766182888</v>
      </c>
      <c r="D334" s="57">
        <f t="shared" si="162"/>
        <v>52.31357075107951</v>
      </c>
      <c r="E334" s="58">
        <f t="shared" si="148"/>
        <v>1215.8381473693682</v>
      </c>
      <c r="F334" s="56">
        <f t="shared" si="163"/>
        <v>78797.261267213908</v>
      </c>
      <c r="G334" s="57">
        <f t="shared" si="164"/>
        <v>1516.5101302105661</v>
      </c>
      <c r="H334" s="57">
        <f t="shared" si="165"/>
        <v>262.65753755737973</v>
      </c>
      <c r="I334" s="58">
        <f t="shared" si="149"/>
        <v>1779.1676677679459</v>
      </c>
      <c r="J334" s="56">
        <f t="shared" si="166"/>
        <v>0</v>
      </c>
      <c r="K334" s="57">
        <f t="shared" si="167"/>
        <v>0</v>
      </c>
      <c r="L334" s="57">
        <f t="shared" si="168"/>
        <v>0</v>
      </c>
      <c r="M334" s="58">
        <f t="shared" si="150"/>
        <v>0</v>
      </c>
      <c r="N334" s="56">
        <f t="shared" si="169"/>
        <v>0</v>
      </c>
      <c r="O334" s="57">
        <f t="shared" si="170"/>
        <v>0</v>
      </c>
      <c r="P334" s="57">
        <f t="shared" si="171"/>
        <v>0</v>
      </c>
      <c r="Q334" s="58">
        <f t="shared" si="151"/>
        <v>0</v>
      </c>
      <c r="R334" s="84">
        <f t="shared" si="172"/>
        <v>-4.3136473929886962E-11</v>
      </c>
      <c r="S334" s="85">
        <f t="shared" si="173"/>
        <v>0</v>
      </c>
      <c r="T334" s="86">
        <f t="shared" si="152"/>
        <v>-1.2581471562883699E-13</v>
      </c>
      <c r="U334" s="87">
        <f t="shared" si="174"/>
        <v>0</v>
      </c>
      <c r="V334" s="84">
        <f t="shared" si="175"/>
        <v>0</v>
      </c>
      <c r="W334" s="85">
        <f t="shared" si="176"/>
        <v>0</v>
      </c>
      <c r="X334" s="86">
        <f t="shared" si="153"/>
        <v>0</v>
      </c>
      <c r="Y334" s="87">
        <f t="shared" si="177"/>
        <v>0</v>
      </c>
      <c r="Z334" s="101">
        <f t="shared" si="178"/>
        <v>0</v>
      </c>
      <c r="AA334" s="85">
        <f t="shared" si="179"/>
        <v>0</v>
      </c>
      <c r="AB334" s="86">
        <f t="shared" si="154"/>
        <v>0</v>
      </c>
      <c r="AC334" s="87">
        <f t="shared" si="180"/>
        <v>0</v>
      </c>
      <c r="AD334" s="132">
        <f t="shared" si="183"/>
        <v>0</v>
      </c>
      <c r="AE334" s="132">
        <f t="shared" si="155"/>
        <v>0</v>
      </c>
      <c r="AF334" s="132">
        <f t="shared" si="181"/>
        <v>0</v>
      </c>
      <c r="AG334" s="133">
        <f t="shared" si="156"/>
        <v>0</v>
      </c>
      <c r="AH334" s="124">
        <f t="shared" si="182"/>
        <v>0</v>
      </c>
      <c r="AI334" s="125">
        <f t="shared" si="157"/>
        <v>0</v>
      </c>
      <c r="AJ334" s="125">
        <v>0</v>
      </c>
      <c r="AK334" s="126">
        <f t="shared" si="158"/>
        <v>0</v>
      </c>
      <c r="AL334" s="22">
        <f t="shared" si="159"/>
        <v>135866.61117748244</v>
      </c>
      <c r="AM334" s="22">
        <f t="shared" si="159"/>
        <v>2680.0347068288547</v>
      </c>
      <c r="AN334" s="22">
        <f t="shared" si="159"/>
        <v>314.97110830845912</v>
      </c>
      <c r="AO334" s="23">
        <f t="shared" si="147"/>
        <v>2995.0058151373141</v>
      </c>
    </row>
    <row r="335" spans="1:41" x14ac:dyDescent="0.25">
      <c r="A335" s="7">
        <v>314</v>
      </c>
      <c r="B335" s="56">
        <f t="shared" si="160"/>
        <v>55905.825333650268</v>
      </c>
      <c r="C335" s="57">
        <f t="shared" si="161"/>
        <v>1164.5911408135221</v>
      </c>
      <c r="D335" s="57">
        <f t="shared" si="162"/>
        <v>51.247006555846077</v>
      </c>
      <c r="E335" s="58">
        <f t="shared" si="148"/>
        <v>1215.8381473693682</v>
      </c>
      <c r="F335" s="56">
        <f t="shared" si="163"/>
        <v>77280.751137003346</v>
      </c>
      <c r="G335" s="57">
        <f t="shared" si="164"/>
        <v>1521.5651639779348</v>
      </c>
      <c r="H335" s="57">
        <f t="shared" si="165"/>
        <v>257.60250379001116</v>
      </c>
      <c r="I335" s="58">
        <f t="shared" si="149"/>
        <v>1779.1676677679459</v>
      </c>
      <c r="J335" s="56">
        <f t="shared" si="166"/>
        <v>0</v>
      </c>
      <c r="K335" s="57">
        <f t="shared" si="167"/>
        <v>0</v>
      </c>
      <c r="L335" s="57">
        <f t="shared" si="168"/>
        <v>0</v>
      </c>
      <c r="M335" s="58">
        <f t="shared" si="150"/>
        <v>0</v>
      </c>
      <c r="N335" s="56">
        <f t="shared" si="169"/>
        <v>0</v>
      </c>
      <c r="O335" s="57">
        <f t="shared" si="170"/>
        <v>0</v>
      </c>
      <c r="P335" s="57">
        <f t="shared" si="171"/>
        <v>0</v>
      </c>
      <c r="Q335" s="58">
        <f t="shared" si="151"/>
        <v>0</v>
      </c>
      <c r="R335" s="84">
        <f t="shared" si="172"/>
        <v>-4.3208368053103444E-11</v>
      </c>
      <c r="S335" s="85">
        <f t="shared" si="173"/>
        <v>0</v>
      </c>
      <c r="T335" s="86">
        <f t="shared" si="152"/>
        <v>-1.2602440682155171E-13</v>
      </c>
      <c r="U335" s="87">
        <f t="shared" si="174"/>
        <v>0</v>
      </c>
      <c r="V335" s="84">
        <f t="shared" si="175"/>
        <v>0</v>
      </c>
      <c r="W335" s="85">
        <f t="shared" si="176"/>
        <v>0</v>
      </c>
      <c r="X335" s="86">
        <f t="shared" si="153"/>
        <v>0</v>
      </c>
      <c r="Y335" s="87">
        <f t="shared" si="177"/>
        <v>0</v>
      </c>
      <c r="Z335" s="101">
        <f t="shared" si="178"/>
        <v>0</v>
      </c>
      <c r="AA335" s="85">
        <f t="shared" si="179"/>
        <v>0</v>
      </c>
      <c r="AB335" s="86">
        <f t="shared" si="154"/>
        <v>0</v>
      </c>
      <c r="AC335" s="87">
        <f t="shared" si="180"/>
        <v>0</v>
      </c>
      <c r="AD335" s="132">
        <f t="shared" si="183"/>
        <v>0</v>
      </c>
      <c r="AE335" s="132">
        <f t="shared" si="155"/>
        <v>0</v>
      </c>
      <c r="AF335" s="132">
        <f t="shared" si="181"/>
        <v>0</v>
      </c>
      <c r="AG335" s="133">
        <f t="shared" si="156"/>
        <v>0</v>
      </c>
      <c r="AH335" s="124">
        <f t="shared" si="182"/>
        <v>0</v>
      </c>
      <c r="AI335" s="125">
        <f t="shared" si="157"/>
        <v>0</v>
      </c>
      <c r="AJ335" s="125">
        <v>0</v>
      </c>
      <c r="AK335" s="126">
        <f t="shared" si="158"/>
        <v>0</v>
      </c>
      <c r="AL335" s="22">
        <f t="shared" si="159"/>
        <v>133186.57647065358</v>
      </c>
      <c r="AM335" s="22">
        <f t="shared" si="159"/>
        <v>2686.1563047914569</v>
      </c>
      <c r="AN335" s="22">
        <f t="shared" si="159"/>
        <v>308.84951034585714</v>
      </c>
      <c r="AO335" s="23">
        <f t="shared" si="147"/>
        <v>2995.0058151373141</v>
      </c>
    </row>
    <row r="336" spans="1:41" x14ac:dyDescent="0.25">
      <c r="A336" s="7">
        <v>315</v>
      </c>
      <c r="B336" s="56">
        <f t="shared" si="160"/>
        <v>54741.234192836746</v>
      </c>
      <c r="C336" s="57">
        <f t="shared" si="161"/>
        <v>1165.6586826926011</v>
      </c>
      <c r="D336" s="57">
        <f t="shared" si="162"/>
        <v>50.179464676767019</v>
      </c>
      <c r="E336" s="58">
        <f t="shared" si="148"/>
        <v>1215.8381473693682</v>
      </c>
      <c r="F336" s="56">
        <f t="shared" si="163"/>
        <v>75759.185973025407</v>
      </c>
      <c r="G336" s="57">
        <f t="shared" si="164"/>
        <v>1526.6370478578613</v>
      </c>
      <c r="H336" s="57">
        <f t="shared" si="165"/>
        <v>252.53061991008471</v>
      </c>
      <c r="I336" s="58">
        <f t="shared" si="149"/>
        <v>1779.1676677679459</v>
      </c>
      <c r="J336" s="56">
        <f t="shared" si="166"/>
        <v>0</v>
      </c>
      <c r="K336" s="57">
        <f t="shared" si="167"/>
        <v>0</v>
      </c>
      <c r="L336" s="57">
        <f t="shared" si="168"/>
        <v>0</v>
      </c>
      <c r="M336" s="58">
        <f t="shared" si="150"/>
        <v>0</v>
      </c>
      <c r="N336" s="56">
        <f t="shared" si="169"/>
        <v>0</v>
      </c>
      <c r="O336" s="57">
        <f t="shared" si="170"/>
        <v>0</v>
      </c>
      <c r="P336" s="57">
        <f t="shared" si="171"/>
        <v>0</v>
      </c>
      <c r="Q336" s="58">
        <f t="shared" si="151"/>
        <v>0</v>
      </c>
      <c r="R336" s="84">
        <f t="shared" si="172"/>
        <v>-4.3280381999858616E-11</v>
      </c>
      <c r="S336" s="85">
        <f t="shared" si="173"/>
        <v>0</v>
      </c>
      <c r="T336" s="86">
        <f t="shared" si="152"/>
        <v>-1.2623444749958763E-13</v>
      </c>
      <c r="U336" s="87">
        <f t="shared" si="174"/>
        <v>0</v>
      </c>
      <c r="V336" s="84">
        <f t="shared" si="175"/>
        <v>0</v>
      </c>
      <c r="W336" s="85">
        <f t="shared" si="176"/>
        <v>0</v>
      </c>
      <c r="X336" s="86">
        <f t="shared" si="153"/>
        <v>0</v>
      </c>
      <c r="Y336" s="87">
        <f t="shared" si="177"/>
        <v>0</v>
      </c>
      <c r="Z336" s="101">
        <f t="shared" si="178"/>
        <v>0</v>
      </c>
      <c r="AA336" s="85">
        <f t="shared" si="179"/>
        <v>0</v>
      </c>
      <c r="AB336" s="86">
        <f t="shared" si="154"/>
        <v>0</v>
      </c>
      <c r="AC336" s="87">
        <f t="shared" si="180"/>
        <v>0</v>
      </c>
      <c r="AD336" s="132">
        <f t="shared" si="183"/>
        <v>0</v>
      </c>
      <c r="AE336" s="132">
        <f t="shared" si="155"/>
        <v>0</v>
      </c>
      <c r="AF336" s="132">
        <f t="shared" si="181"/>
        <v>0</v>
      </c>
      <c r="AG336" s="133">
        <f t="shared" si="156"/>
        <v>0</v>
      </c>
      <c r="AH336" s="124">
        <f t="shared" si="182"/>
        <v>0</v>
      </c>
      <c r="AI336" s="125">
        <f t="shared" si="157"/>
        <v>0</v>
      </c>
      <c r="AJ336" s="125">
        <v>0</v>
      </c>
      <c r="AK336" s="126">
        <f t="shared" si="158"/>
        <v>0</v>
      </c>
      <c r="AL336" s="22">
        <f t="shared" si="159"/>
        <v>130500.42016586212</v>
      </c>
      <c r="AM336" s="22">
        <f t="shared" si="159"/>
        <v>2692.2957305504624</v>
      </c>
      <c r="AN336" s="22">
        <f t="shared" si="159"/>
        <v>302.71008458685162</v>
      </c>
      <c r="AO336" s="23">
        <f t="shared" si="147"/>
        <v>2995.0058151373141</v>
      </c>
    </row>
    <row r="337" spans="1:41" x14ac:dyDescent="0.25">
      <c r="A337" s="7">
        <v>316</v>
      </c>
      <c r="B337" s="56">
        <f t="shared" si="160"/>
        <v>53575.575510144146</v>
      </c>
      <c r="C337" s="57">
        <f t="shared" si="161"/>
        <v>1166.7272031517361</v>
      </c>
      <c r="D337" s="57">
        <f t="shared" si="162"/>
        <v>49.110944217632131</v>
      </c>
      <c r="E337" s="58">
        <f t="shared" si="148"/>
        <v>1215.8381473693682</v>
      </c>
      <c r="F337" s="56">
        <f t="shared" si="163"/>
        <v>74232.548925167546</v>
      </c>
      <c r="G337" s="57">
        <f t="shared" si="164"/>
        <v>1531.7258380173873</v>
      </c>
      <c r="H337" s="57">
        <f t="shared" si="165"/>
        <v>247.4418297505585</v>
      </c>
      <c r="I337" s="58">
        <f t="shared" si="149"/>
        <v>1779.1676677679459</v>
      </c>
      <c r="J337" s="56">
        <f t="shared" si="166"/>
        <v>0</v>
      </c>
      <c r="K337" s="57">
        <f t="shared" si="167"/>
        <v>0</v>
      </c>
      <c r="L337" s="57">
        <f t="shared" si="168"/>
        <v>0</v>
      </c>
      <c r="M337" s="58">
        <f t="shared" si="150"/>
        <v>0</v>
      </c>
      <c r="N337" s="56">
        <f t="shared" si="169"/>
        <v>0</v>
      </c>
      <c r="O337" s="57">
        <f t="shared" si="170"/>
        <v>0</v>
      </c>
      <c r="P337" s="57">
        <f t="shared" si="171"/>
        <v>0</v>
      </c>
      <c r="Q337" s="58">
        <f t="shared" si="151"/>
        <v>0</v>
      </c>
      <c r="R337" s="84">
        <f t="shared" si="172"/>
        <v>-4.3352515969858381E-11</v>
      </c>
      <c r="S337" s="85">
        <f t="shared" si="173"/>
        <v>0</v>
      </c>
      <c r="T337" s="86">
        <f t="shared" si="152"/>
        <v>-1.2644483824542027E-13</v>
      </c>
      <c r="U337" s="87">
        <f t="shared" si="174"/>
        <v>0</v>
      </c>
      <c r="V337" s="84">
        <f t="shared" si="175"/>
        <v>0</v>
      </c>
      <c r="W337" s="85">
        <f t="shared" si="176"/>
        <v>0</v>
      </c>
      <c r="X337" s="86">
        <f t="shared" si="153"/>
        <v>0</v>
      </c>
      <c r="Y337" s="87">
        <f t="shared" si="177"/>
        <v>0</v>
      </c>
      <c r="Z337" s="101">
        <f t="shared" si="178"/>
        <v>0</v>
      </c>
      <c r="AA337" s="85">
        <f t="shared" si="179"/>
        <v>0</v>
      </c>
      <c r="AB337" s="86">
        <f t="shared" si="154"/>
        <v>0</v>
      </c>
      <c r="AC337" s="87">
        <f t="shared" si="180"/>
        <v>0</v>
      </c>
      <c r="AD337" s="132">
        <f t="shared" si="183"/>
        <v>0</v>
      </c>
      <c r="AE337" s="132">
        <f t="shared" si="155"/>
        <v>0</v>
      </c>
      <c r="AF337" s="132">
        <f t="shared" si="181"/>
        <v>0</v>
      </c>
      <c r="AG337" s="133">
        <f t="shared" si="156"/>
        <v>0</v>
      </c>
      <c r="AH337" s="124">
        <f t="shared" si="182"/>
        <v>0</v>
      </c>
      <c r="AI337" s="125">
        <f t="shared" si="157"/>
        <v>0</v>
      </c>
      <c r="AJ337" s="125">
        <v>0</v>
      </c>
      <c r="AK337" s="126">
        <f t="shared" si="158"/>
        <v>0</v>
      </c>
      <c r="AL337" s="22">
        <f t="shared" si="159"/>
        <v>127808.12443531165</v>
      </c>
      <c r="AM337" s="22">
        <f t="shared" si="159"/>
        <v>2698.4530411691235</v>
      </c>
      <c r="AN337" s="22">
        <f t="shared" si="159"/>
        <v>296.55277396819054</v>
      </c>
      <c r="AO337" s="23">
        <f t="shared" si="147"/>
        <v>2995.0058151373141</v>
      </c>
    </row>
    <row r="338" spans="1:41" x14ac:dyDescent="0.25">
      <c r="A338" s="7">
        <v>317</v>
      </c>
      <c r="B338" s="56">
        <f t="shared" si="160"/>
        <v>52408.848306992411</v>
      </c>
      <c r="C338" s="57">
        <f t="shared" si="161"/>
        <v>1167.7967030879586</v>
      </c>
      <c r="D338" s="57">
        <f t="shared" si="162"/>
        <v>48.04144428140971</v>
      </c>
      <c r="E338" s="58">
        <f t="shared" si="148"/>
        <v>1215.8381473693682</v>
      </c>
      <c r="F338" s="56">
        <f t="shared" si="163"/>
        <v>72700.823087150158</v>
      </c>
      <c r="G338" s="57">
        <f t="shared" si="164"/>
        <v>1536.8315908107786</v>
      </c>
      <c r="H338" s="57">
        <f t="shared" si="165"/>
        <v>242.33607695716722</v>
      </c>
      <c r="I338" s="58">
        <f t="shared" si="149"/>
        <v>1779.1676677679459</v>
      </c>
      <c r="J338" s="56">
        <f t="shared" si="166"/>
        <v>0</v>
      </c>
      <c r="K338" s="57">
        <f t="shared" si="167"/>
        <v>0</v>
      </c>
      <c r="L338" s="57">
        <f t="shared" si="168"/>
        <v>0</v>
      </c>
      <c r="M338" s="58">
        <f t="shared" si="150"/>
        <v>0</v>
      </c>
      <c r="N338" s="56">
        <f t="shared" si="169"/>
        <v>0</v>
      </c>
      <c r="O338" s="57">
        <f t="shared" si="170"/>
        <v>0</v>
      </c>
      <c r="P338" s="57">
        <f t="shared" si="171"/>
        <v>0</v>
      </c>
      <c r="Q338" s="58">
        <f t="shared" si="151"/>
        <v>0</v>
      </c>
      <c r="R338" s="84">
        <f t="shared" si="172"/>
        <v>-4.3424770163141482E-11</v>
      </c>
      <c r="S338" s="85">
        <f t="shared" si="173"/>
        <v>0</v>
      </c>
      <c r="T338" s="86">
        <f t="shared" si="152"/>
        <v>-1.2665557964249599E-13</v>
      </c>
      <c r="U338" s="87">
        <f t="shared" si="174"/>
        <v>0</v>
      </c>
      <c r="V338" s="84">
        <f t="shared" si="175"/>
        <v>0</v>
      </c>
      <c r="W338" s="85">
        <f t="shared" si="176"/>
        <v>0</v>
      </c>
      <c r="X338" s="86">
        <f t="shared" si="153"/>
        <v>0</v>
      </c>
      <c r="Y338" s="87">
        <f t="shared" si="177"/>
        <v>0</v>
      </c>
      <c r="Z338" s="101">
        <f t="shared" si="178"/>
        <v>0</v>
      </c>
      <c r="AA338" s="85">
        <f t="shared" si="179"/>
        <v>0</v>
      </c>
      <c r="AB338" s="86">
        <f t="shared" si="154"/>
        <v>0</v>
      </c>
      <c r="AC338" s="87">
        <f t="shared" si="180"/>
        <v>0</v>
      </c>
      <c r="AD338" s="132">
        <f t="shared" si="183"/>
        <v>0</v>
      </c>
      <c r="AE338" s="132">
        <f t="shared" si="155"/>
        <v>0</v>
      </c>
      <c r="AF338" s="132">
        <f t="shared" si="181"/>
        <v>0</v>
      </c>
      <c r="AG338" s="133">
        <f t="shared" si="156"/>
        <v>0</v>
      </c>
      <c r="AH338" s="124">
        <f t="shared" si="182"/>
        <v>0</v>
      </c>
      <c r="AI338" s="125">
        <f t="shared" si="157"/>
        <v>0</v>
      </c>
      <c r="AJ338" s="125">
        <v>0</v>
      </c>
      <c r="AK338" s="126">
        <f t="shared" si="158"/>
        <v>0</v>
      </c>
      <c r="AL338" s="22">
        <f t="shared" si="159"/>
        <v>125109.67139414253</v>
      </c>
      <c r="AM338" s="22">
        <f t="shared" si="159"/>
        <v>2704.628293898737</v>
      </c>
      <c r="AN338" s="22">
        <f t="shared" si="159"/>
        <v>290.37752123857683</v>
      </c>
      <c r="AO338" s="23">
        <f t="shared" si="147"/>
        <v>2995.0058151373141</v>
      </c>
    </row>
    <row r="339" spans="1:41" x14ac:dyDescent="0.25">
      <c r="A339" s="7">
        <v>318</v>
      </c>
      <c r="B339" s="56">
        <f t="shared" si="160"/>
        <v>51241.051603904452</v>
      </c>
      <c r="C339" s="57">
        <f t="shared" si="161"/>
        <v>1168.8671833991225</v>
      </c>
      <c r="D339" s="57">
        <f t="shared" si="162"/>
        <v>46.970963970245748</v>
      </c>
      <c r="E339" s="58">
        <f t="shared" si="148"/>
        <v>1215.8381473693682</v>
      </c>
      <c r="F339" s="56">
        <f t="shared" si="163"/>
        <v>71163.991496339382</v>
      </c>
      <c r="G339" s="57">
        <f t="shared" si="164"/>
        <v>1541.9543627801479</v>
      </c>
      <c r="H339" s="57">
        <f t="shared" si="165"/>
        <v>237.21330498779795</v>
      </c>
      <c r="I339" s="58">
        <f t="shared" si="149"/>
        <v>1779.1676677679459</v>
      </c>
      <c r="J339" s="56">
        <f t="shared" si="166"/>
        <v>0</v>
      </c>
      <c r="K339" s="57">
        <f t="shared" si="167"/>
        <v>0</v>
      </c>
      <c r="L339" s="57">
        <f t="shared" si="168"/>
        <v>0</v>
      </c>
      <c r="M339" s="58">
        <f t="shared" si="150"/>
        <v>0</v>
      </c>
      <c r="N339" s="56">
        <f t="shared" si="169"/>
        <v>0</v>
      </c>
      <c r="O339" s="57">
        <f t="shared" si="170"/>
        <v>0</v>
      </c>
      <c r="P339" s="57">
        <f t="shared" si="171"/>
        <v>0</v>
      </c>
      <c r="Q339" s="58">
        <f t="shared" si="151"/>
        <v>0</v>
      </c>
      <c r="R339" s="84">
        <f t="shared" si="172"/>
        <v>-4.3497144780080054E-11</v>
      </c>
      <c r="S339" s="85">
        <f t="shared" si="173"/>
        <v>0</v>
      </c>
      <c r="T339" s="86">
        <f t="shared" si="152"/>
        <v>-1.2686667227523351E-13</v>
      </c>
      <c r="U339" s="87">
        <f t="shared" si="174"/>
        <v>0</v>
      </c>
      <c r="V339" s="84">
        <f t="shared" si="175"/>
        <v>0</v>
      </c>
      <c r="W339" s="85">
        <f t="shared" si="176"/>
        <v>0</v>
      </c>
      <c r="X339" s="86">
        <f t="shared" si="153"/>
        <v>0</v>
      </c>
      <c r="Y339" s="87">
        <f t="shared" si="177"/>
        <v>0</v>
      </c>
      <c r="Z339" s="101">
        <f t="shared" si="178"/>
        <v>0</v>
      </c>
      <c r="AA339" s="85">
        <f t="shared" si="179"/>
        <v>0</v>
      </c>
      <c r="AB339" s="86">
        <f t="shared" si="154"/>
        <v>0</v>
      </c>
      <c r="AC339" s="87">
        <f t="shared" si="180"/>
        <v>0</v>
      </c>
      <c r="AD339" s="132">
        <f t="shared" si="183"/>
        <v>0</v>
      </c>
      <c r="AE339" s="132">
        <f t="shared" si="155"/>
        <v>0</v>
      </c>
      <c r="AF339" s="132">
        <f t="shared" si="181"/>
        <v>0</v>
      </c>
      <c r="AG339" s="133">
        <f t="shared" si="156"/>
        <v>0</v>
      </c>
      <c r="AH339" s="124">
        <f t="shared" si="182"/>
        <v>0</v>
      </c>
      <c r="AI339" s="125">
        <f t="shared" si="157"/>
        <v>0</v>
      </c>
      <c r="AJ339" s="125">
        <v>0</v>
      </c>
      <c r="AK339" s="126">
        <f t="shared" si="158"/>
        <v>0</v>
      </c>
      <c r="AL339" s="22">
        <f t="shared" si="159"/>
        <v>122405.0431002438</v>
      </c>
      <c r="AM339" s="22">
        <f t="shared" si="159"/>
        <v>2710.8215461792706</v>
      </c>
      <c r="AN339" s="22">
        <f t="shared" si="159"/>
        <v>284.18426895804362</v>
      </c>
      <c r="AO339" s="23">
        <f t="shared" si="147"/>
        <v>2995.0058151373141</v>
      </c>
    </row>
    <row r="340" spans="1:41" x14ac:dyDescent="0.25">
      <c r="A340" s="7">
        <v>319</v>
      </c>
      <c r="B340" s="56">
        <f t="shared" si="160"/>
        <v>50072.184420505328</v>
      </c>
      <c r="C340" s="57">
        <f t="shared" si="161"/>
        <v>1169.9386449839051</v>
      </c>
      <c r="D340" s="57">
        <f t="shared" si="162"/>
        <v>45.899502385463215</v>
      </c>
      <c r="E340" s="58">
        <f t="shared" si="148"/>
        <v>1215.8381473693682</v>
      </c>
      <c r="F340" s="56">
        <f t="shared" si="163"/>
        <v>69622.037133559235</v>
      </c>
      <c r="G340" s="57">
        <f t="shared" si="164"/>
        <v>1547.0942106560817</v>
      </c>
      <c r="H340" s="57">
        <f t="shared" si="165"/>
        <v>232.07345711186414</v>
      </c>
      <c r="I340" s="58">
        <f t="shared" si="149"/>
        <v>1779.1676677679459</v>
      </c>
      <c r="J340" s="56">
        <f t="shared" si="166"/>
        <v>0</v>
      </c>
      <c r="K340" s="57">
        <f t="shared" si="167"/>
        <v>0</v>
      </c>
      <c r="L340" s="57">
        <f t="shared" si="168"/>
        <v>0</v>
      </c>
      <c r="M340" s="58">
        <f t="shared" si="150"/>
        <v>0</v>
      </c>
      <c r="N340" s="56">
        <f t="shared" si="169"/>
        <v>0</v>
      </c>
      <c r="O340" s="57">
        <f t="shared" si="170"/>
        <v>0</v>
      </c>
      <c r="P340" s="57">
        <f t="shared" si="171"/>
        <v>0</v>
      </c>
      <c r="Q340" s="58">
        <f t="shared" si="151"/>
        <v>0</v>
      </c>
      <c r="R340" s="84">
        <f t="shared" si="172"/>
        <v>-4.3569640021380192E-11</v>
      </c>
      <c r="S340" s="85">
        <f t="shared" si="173"/>
        <v>0</v>
      </c>
      <c r="T340" s="86">
        <f t="shared" si="152"/>
        <v>-1.2707811672902558E-13</v>
      </c>
      <c r="U340" s="87">
        <f t="shared" si="174"/>
        <v>0</v>
      </c>
      <c r="V340" s="84">
        <f t="shared" si="175"/>
        <v>0</v>
      </c>
      <c r="W340" s="85">
        <f t="shared" si="176"/>
        <v>0</v>
      </c>
      <c r="X340" s="86">
        <f t="shared" si="153"/>
        <v>0</v>
      </c>
      <c r="Y340" s="87">
        <f t="shared" si="177"/>
        <v>0</v>
      </c>
      <c r="Z340" s="101">
        <f t="shared" si="178"/>
        <v>0</v>
      </c>
      <c r="AA340" s="85">
        <f t="shared" si="179"/>
        <v>0</v>
      </c>
      <c r="AB340" s="86">
        <f t="shared" si="154"/>
        <v>0</v>
      </c>
      <c r="AC340" s="87">
        <f t="shared" si="180"/>
        <v>0</v>
      </c>
      <c r="AD340" s="132">
        <f t="shared" si="183"/>
        <v>0</v>
      </c>
      <c r="AE340" s="132">
        <f t="shared" si="155"/>
        <v>0</v>
      </c>
      <c r="AF340" s="132">
        <f t="shared" si="181"/>
        <v>0</v>
      </c>
      <c r="AG340" s="133">
        <f t="shared" si="156"/>
        <v>0</v>
      </c>
      <c r="AH340" s="124">
        <f t="shared" si="182"/>
        <v>0</v>
      </c>
      <c r="AI340" s="125">
        <f t="shared" si="157"/>
        <v>0</v>
      </c>
      <c r="AJ340" s="125">
        <v>0</v>
      </c>
      <c r="AK340" s="126">
        <f t="shared" si="158"/>
        <v>0</v>
      </c>
      <c r="AL340" s="22">
        <f t="shared" si="159"/>
        <v>119694.22155406453</v>
      </c>
      <c r="AM340" s="22">
        <f t="shared" si="159"/>
        <v>2717.0328556399868</v>
      </c>
      <c r="AN340" s="22">
        <f t="shared" si="159"/>
        <v>277.97295949732722</v>
      </c>
      <c r="AO340" s="23">
        <f t="shared" si="147"/>
        <v>2995.0058151373141</v>
      </c>
    </row>
    <row r="341" spans="1:41" x14ac:dyDescent="0.25">
      <c r="A341" s="7">
        <v>320</v>
      </c>
      <c r="B341" s="56">
        <f t="shared" si="160"/>
        <v>48902.24577552142</v>
      </c>
      <c r="C341" s="57">
        <f t="shared" si="161"/>
        <v>1171.011088741807</v>
      </c>
      <c r="D341" s="57">
        <f t="shared" si="162"/>
        <v>44.8270586275613</v>
      </c>
      <c r="E341" s="58">
        <f t="shared" si="148"/>
        <v>1215.8381473693682</v>
      </c>
      <c r="F341" s="56">
        <f t="shared" si="163"/>
        <v>68074.942922903152</v>
      </c>
      <c r="G341" s="57">
        <f t="shared" si="164"/>
        <v>1552.2511913582687</v>
      </c>
      <c r="H341" s="57">
        <f t="shared" si="165"/>
        <v>226.91647640967719</v>
      </c>
      <c r="I341" s="58">
        <f t="shared" si="149"/>
        <v>1779.1676677679459</v>
      </c>
      <c r="J341" s="56">
        <f t="shared" si="166"/>
        <v>0</v>
      </c>
      <c r="K341" s="57">
        <f t="shared" si="167"/>
        <v>0</v>
      </c>
      <c r="L341" s="57">
        <f t="shared" si="168"/>
        <v>0</v>
      </c>
      <c r="M341" s="58">
        <f t="shared" si="150"/>
        <v>0</v>
      </c>
      <c r="N341" s="56">
        <f t="shared" si="169"/>
        <v>0</v>
      </c>
      <c r="O341" s="57">
        <f t="shared" si="170"/>
        <v>0</v>
      </c>
      <c r="P341" s="57">
        <f t="shared" si="171"/>
        <v>0</v>
      </c>
      <c r="Q341" s="58">
        <f t="shared" si="151"/>
        <v>0</v>
      </c>
      <c r="R341" s="84">
        <f t="shared" si="172"/>
        <v>-4.3642256088082496E-11</v>
      </c>
      <c r="S341" s="85">
        <f t="shared" si="173"/>
        <v>0</v>
      </c>
      <c r="T341" s="86">
        <f t="shared" si="152"/>
        <v>-1.2728991359024061E-13</v>
      </c>
      <c r="U341" s="87">
        <f t="shared" si="174"/>
        <v>0</v>
      </c>
      <c r="V341" s="84">
        <f t="shared" si="175"/>
        <v>0</v>
      </c>
      <c r="W341" s="85">
        <f t="shared" si="176"/>
        <v>0</v>
      </c>
      <c r="X341" s="86">
        <f t="shared" si="153"/>
        <v>0</v>
      </c>
      <c r="Y341" s="87">
        <f t="shared" si="177"/>
        <v>0</v>
      </c>
      <c r="Z341" s="101">
        <f t="shared" si="178"/>
        <v>0</v>
      </c>
      <c r="AA341" s="85">
        <f t="shared" si="179"/>
        <v>0</v>
      </c>
      <c r="AB341" s="86">
        <f t="shared" si="154"/>
        <v>0</v>
      </c>
      <c r="AC341" s="87">
        <f t="shared" si="180"/>
        <v>0</v>
      </c>
      <c r="AD341" s="132">
        <f t="shared" si="183"/>
        <v>0</v>
      </c>
      <c r="AE341" s="132">
        <f t="shared" si="155"/>
        <v>0</v>
      </c>
      <c r="AF341" s="132">
        <f t="shared" si="181"/>
        <v>0</v>
      </c>
      <c r="AG341" s="133">
        <f t="shared" si="156"/>
        <v>0</v>
      </c>
      <c r="AH341" s="124">
        <f t="shared" si="182"/>
        <v>0</v>
      </c>
      <c r="AI341" s="125">
        <f t="shared" si="157"/>
        <v>0</v>
      </c>
      <c r="AJ341" s="125">
        <v>0</v>
      </c>
      <c r="AK341" s="126">
        <f t="shared" si="158"/>
        <v>0</v>
      </c>
      <c r="AL341" s="22">
        <f t="shared" si="159"/>
        <v>116977.18869842454</v>
      </c>
      <c r="AM341" s="22">
        <f t="shared" si="159"/>
        <v>2723.2622801000757</v>
      </c>
      <c r="AN341" s="22">
        <f t="shared" si="159"/>
        <v>271.74353503723836</v>
      </c>
      <c r="AO341" s="23">
        <f t="shared" si="147"/>
        <v>2995.0058151373141</v>
      </c>
    </row>
    <row r="342" spans="1:41" x14ac:dyDescent="0.25">
      <c r="A342" s="7">
        <v>321</v>
      </c>
      <c r="B342" s="56">
        <f t="shared" si="160"/>
        <v>47731.234686779615</v>
      </c>
      <c r="C342" s="57">
        <f t="shared" si="161"/>
        <v>1172.0845155731536</v>
      </c>
      <c r="D342" s="57">
        <f t="shared" si="162"/>
        <v>43.753631796214648</v>
      </c>
      <c r="E342" s="58">
        <f t="shared" si="148"/>
        <v>1215.8381473693682</v>
      </c>
      <c r="F342" s="56">
        <f t="shared" si="163"/>
        <v>66522.691731544881</v>
      </c>
      <c r="G342" s="57">
        <f t="shared" si="164"/>
        <v>1557.4253619961296</v>
      </c>
      <c r="H342" s="57">
        <f t="shared" si="165"/>
        <v>221.74230577181629</v>
      </c>
      <c r="I342" s="58">
        <f t="shared" si="149"/>
        <v>1779.1676677679459</v>
      </c>
      <c r="J342" s="56">
        <f t="shared" si="166"/>
        <v>0</v>
      </c>
      <c r="K342" s="57">
        <f t="shared" si="167"/>
        <v>0</v>
      </c>
      <c r="L342" s="57">
        <f t="shared" si="168"/>
        <v>0</v>
      </c>
      <c r="M342" s="58">
        <f t="shared" si="150"/>
        <v>0</v>
      </c>
      <c r="N342" s="56">
        <f t="shared" si="169"/>
        <v>0</v>
      </c>
      <c r="O342" s="57">
        <f t="shared" si="170"/>
        <v>0</v>
      </c>
      <c r="P342" s="57">
        <f t="shared" si="171"/>
        <v>0</v>
      </c>
      <c r="Q342" s="58">
        <f t="shared" si="151"/>
        <v>0</v>
      </c>
      <c r="R342" s="84">
        <f t="shared" si="172"/>
        <v>-4.3714993181562632E-11</v>
      </c>
      <c r="S342" s="85">
        <f t="shared" si="173"/>
        <v>0</v>
      </c>
      <c r="T342" s="86">
        <f t="shared" si="152"/>
        <v>-1.2750206344622436E-13</v>
      </c>
      <c r="U342" s="87">
        <f t="shared" si="174"/>
        <v>0</v>
      </c>
      <c r="V342" s="84">
        <f t="shared" si="175"/>
        <v>0</v>
      </c>
      <c r="W342" s="85">
        <f t="shared" si="176"/>
        <v>0</v>
      </c>
      <c r="X342" s="86">
        <f t="shared" si="153"/>
        <v>0</v>
      </c>
      <c r="Y342" s="87">
        <f t="shared" si="177"/>
        <v>0</v>
      </c>
      <c r="Z342" s="101">
        <f t="shared" si="178"/>
        <v>0</v>
      </c>
      <c r="AA342" s="85">
        <f t="shared" si="179"/>
        <v>0</v>
      </c>
      <c r="AB342" s="86">
        <f t="shared" si="154"/>
        <v>0</v>
      </c>
      <c r="AC342" s="87">
        <f t="shared" si="180"/>
        <v>0</v>
      </c>
      <c r="AD342" s="132">
        <f t="shared" si="183"/>
        <v>0</v>
      </c>
      <c r="AE342" s="132">
        <f t="shared" si="155"/>
        <v>0</v>
      </c>
      <c r="AF342" s="132">
        <f t="shared" si="181"/>
        <v>0</v>
      </c>
      <c r="AG342" s="133">
        <f t="shared" si="156"/>
        <v>0</v>
      </c>
      <c r="AH342" s="124">
        <f t="shared" si="182"/>
        <v>0</v>
      </c>
      <c r="AI342" s="125">
        <f t="shared" si="157"/>
        <v>0</v>
      </c>
      <c r="AJ342" s="125">
        <v>0</v>
      </c>
      <c r="AK342" s="126">
        <f t="shared" si="158"/>
        <v>0</v>
      </c>
      <c r="AL342" s="22">
        <f t="shared" si="159"/>
        <v>114253.92641832445</v>
      </c>
      <c r="AM342" s="22">
        <f t="shared" si="159"/>
        <v>2729.5098775692832</v>
      </c>
      <c r="AN342" s="22">
        <f t="shared" si="159"/>
        <v>265.49593756803085</v>
      </c>
      <c r="AO342" s="23">
        <f t="shared" si="159"/>
        <v>2995.0058151373141</v>
      </c>
    </row>
    <row r="343" spans="1:41" x14ac:dyDescent="0.25">
      <c r="A343" s="7">
        <v>322</v>
      </c>
      <c r="B343" s="56">
        <f t="shared" si="160"/>
        <v>46559.150171206464</v>
      </c>
      <c r="C343" s="57">
        <f t="shared" si="161"/>
        <v>1173.1589263790956</v>
      </c>
      <c r="D343" s="57">
        <f t="shared" si="162"/>
        <v>42.67922099027259</v>
      </c>
      <c r="E343" s="58">
        <f t="shared" ref="E343:E381" si="184">IF($A343&gt;C$7,0,C$12)</f>
        <v>1215.8381473693682</v>
      </c>
      <c r="F343" s="56">
        <f t="shared" si="163"/>
        <v>64965.26636954875</v>
      </c>
      <c r="G343" s="57">
        <f t="shared" si="164"/>
        <v>1562.6167798694501</v>
      </c>
      <c r="H343" s="57">
        <f t="shared" si="165"/>
        <v>216.55088789849586</v>
      </c>
      <c r="I343" s="58">
        <f t="shared" ref="I343:I381" si="185">IF($A343&gt;G$7,0,G$12)</f>
        <v>1779.1676677679459</v>
      </c>
      <c r="J343" s="56">
        <f t="shared" si="166"/>
        <v>0</v>
      </c>
      <c r="K343" s="57">
        <f t="shared" si="167"/>
        <v>0</v>
      </c>
      <c r="L343" s="57">
        <f t="shared" si="168"/>
        <v>0</v>
      </c>
      <c r="M343" s="58">
        <f t="shared" ref="M343:M381" si="186">IF($A343&gt;K$7,0,K$12)</f>
        <v>0</v>
      </c>
      <c r="N343" s="56">
        <f t="shared" si="169"/>
        <v>0</v>
      </c>
      <c r="O343" s="57">
        <f t="shared" si="170"/>
        <v>0</v>
      </c>
      <c r="P343" s="57">
        <f t="shared" si="171"/>
        <v>0</v>
      </c>
      <c r="Q343" s="58">
        <f t="shared" ref="Q343:Q381" si="187">IF($A343&gt;O$7,0,O$12)</f>
        <v>0</v>
      </c>
      <c r="R343" s="84">
        <f t="shared" si="172"/>
        <v>-4.3787851503531908E-11</v>
      </c>
      <c r="S343" s="85">
        <f t="shared" si="173"/>
        <v>0</v>
      </c>
      <c r="T343" s="86">
        <f t="shared" ref="T343:T381" si="188">R343*S$9</f>
        <v>-1.277145668853014E-13</v>
      </c>
      <c r="U343" s="87">
        <f t="shared" si="174"/>
        <v>0</v>
      </c>
      <c r="V343" s="84">
        <f t="shared" si="175"/>
        <v>0</v>
      </c>
      <c r="W343" s="85">
        <f t="shared" si="176"/>
        <v>0</v>
      </c>
      <c r="X343" s="86">
        <f t="shared" ref="X343:X381" si="189">V343*W$9</f>
        <v>0</v>
      </c>
      <c r="Y343" s="87">
        <f t="shared" si="177"/>
        <v>0</v>
      </c>
      <c r="Z343" s="101">
        <f t="shared" si="178"/>
        <v>0</v>
      </c>
      <c r="AA343" s="85">
        <f t="shared" si="179"/>
        <v>0</v>
      </c>
      <c r="AB343" s="86">
        <f t="shared" ref="AB343:AB381" si="190">Z343*AA$9</f>
        <v>0</v>
      </c>
      <c r="AC343" s="87">
        <f t="shared" si="180"/>
        <v>0</v>
      </c>
      <c r="AD343" s="132">
        <f t="shared" si="183"/>
        <v>0</v>
      </c>
      <c r="AE343" s="132">
        <f t="shared" ref="AE343:AE381" si="191">IF(A343&lt;&gt;AE$7,0,AD343)</f>
        <v>0</v>
      </c>
      <c r="AF343" s="132">
        <f t="shared" si="181"/>
        <v>0</v>
      </c>
      <c r="AG343" s="133">
        <f t="shared" ref="AG343:AG381" si="192">AF343+AE343</f>
        <v>0</v>
      </c>
      <c r="AH343" s="124">
        <f t="shared" si="182"/>
        <v>0</v>
      </c>
      <c r="AI343" s="125">
        <f t="shared" ref="AI343:AI381" si="193">IF($A343=AI$7,$AH343,0)</f>
        <v>0</v>
      </c>
      <c r="AJ343" s="125">
        <v>0</v>
      </c>
      <c r="AK343" s="126">
        <f t="shared" ref="AK343:AK381" si="194">IF(A343=AI$7,AI343,0)</f>
        <v>0</v>
      </c>
      <c r="AL343" s="22">
        <f t="shared" ref="AL343:AO381" si="195">B343+F343+J343+N343+R343+V343+Z343+AD343+AH343</f>
        <v>111524.41654075518</v>
      </c>
      <c r="AM343" s="22">
        <f t="shared" si="195"/>
        <v>2735.7757062485457</v>
      </c>
      <c r="AN343" s="22">
        <f t="shared" si="195"/>
        <v>259.23010888876831</v>
      </c>
      <c r="AO343" s="23">
        <f t="shared" si="195"/>
        <v>2995.0058151373141</v>
      </c>
    </row>
    <row r="344" spans="1:41" x14ac:dyDescent="0.25">
      <c r="A344" s="7">
        <v>323</v>
      </c>
      <c r="B344" s="56">
        <f t="shared" ref="B344:B381" si="196">B343-C343</f>
        <v>45385.991244827368</v>
      </c>
      <c r="C344" s="57">
        <f t="shared" ref="C344:C381" si="197">E344-D344</f>
        <v>1174.2343220616099</v>
      </c>
      <c r="D344" s="57">
        <f t="shared" ref="D344:D381" si="198">C$9*B344</f>
        <v>41.60382530775842</v>
      </c>
      <c r="E344" s="58">
        <f t="shared" si="184"/>
        <v>1215.8381473693682</v>
      </c>
      <c r="F344" s="56">
        <f t="shared" ref="F344:F381" si="199">F343-G343</f>
        <v>63402.649589679299</v>
      </c>
      <c r="G344" s="57">
        <f t="shared" ref="G344:G381" si="200">I344-H344</f>
        <v>1567.825502469015</v>
      </c>
      <c r="H344" s="57">
        <f t="shared" ref="H344:H381" si="201">G$9*F344</f>
        <v>211.34216529893101</v>
      </c>
      <c r="I344" s="58">
        <f t="shared" si="185"/>
        <v>1779.1676677679459</v>
      </c>
      <c r="J344" s="56">
        <f t="shared" ref="J344:J381" si="202">J343-K343</f>
        <v>0</v>
      </c>
      <c r="K344" s="57">
        <f t="shared" ref="K344:K381" si="203">M344-L344</f>
        <v>0</v>
      </c>
      <c r="L344" s="57">
        <f t="shared" ref="L344:L381" si="204">K$9*J344</f>
        <v>0</v>
      </c>
      <c r="M344" s="58">
        <f t="shared" si="186"/>
        <v>0</v>
      </c>
      <c r="N344" s="56">
        <f t="shared" ref="N344:N381" si="205">N343-O343</f>
        <v>0</v>
      </c>
      <c r="O344" s="57">
        <f t="shared" ref="O344:O381" si="206">Q344-P344</f>
        <v>0</v>
      </c>
      <c r="P344" s="57">
        <f t="shared" ref="P344:P381" si="207">O$9*N344</f>
        <v>0</v>
      </c>
      <c r="Q344" s="58">
        <f t="shared" si="187"/>
        <v>0</v>
      </c>
      <c r="R344" s="84">
        <f t="shared" ref="R344:R381" si="208">(R343-S343)*(1+S$11)</f>
        <v>-4.3860831256037796E-11</v>
      </c>
      <c r="S344" s="85">
        <f t="shared" ref="S344:S381" si="209">IF(R344&gt;1,U344-T344,0)</f>
        <v>0</v>
      </c>
      <c r="T344" s="86">
        <f t="shared" si="188"/>
        <v>-1.2792742449677691E-13</v>
      </c>
      <c r="U344" s="87">
        <f t="shared" ref="U344:U381" si="210">IF(R344&lt;1,0,U343*(1+S$11))</f>
        <v>0</v>
      </c>
      <c r="V344" s="84">
        <f t="shared" ref="V344:V381" si="211">(V343-W343)*(1+W$11)</f>
        <v>0</v>
      </c>
      <c r="W344" s="85">
        <f t="shared" ref="W344:W381" si="212">IF(V344&gt;1,Y344-X344,0)</f>
        <v>0</v>
      </c>
      <c r="X344" s="86">
        <f t="shared" si="189"/>
        <v>0</v>
      </c>
      <c r="Y344" s="87">
        <f t="shared" ref="Y344:Y381" si="213">IF(V344&lt;1,0,Y343*(1+W$11))</f>
        <v>0</v>
      </c>
      <c r="Z344" s="101">
        <f t="shared" ref="Z344:Z381" si="214">(Z343-AA343)*(1+AA$11)</f>
        <v>0</v>
      </c>
      <c r="AA344" s="85">
        <f t="shared" ref="AA344:AA381" si="215">IF(Z344&gt;1,AC344-AB344,0)</f>
        <v>0</v>
      </c>
      <c r="AB344" s="86">
        <f t="shared" si="190"/>
        <v>0</v>
      </c>
      <c r="AC344" s="87">
        <f t="shared" ref="AC344:AC381" si="216">IF(Z344&lt;1,0,AC343*(1+AA$11))</f>
        <v>0</v>
      </c>
      <c r="AD344" s="132">
        <f t="shared" si="183"/>
        <v>0</v>
      </c>
      <c r="AE344" s="132">
        <f t="shared" si="191"/>
        <v>0</v>
      </c>
      <c r="AF344" s="132">
        <f t="shared" ref="AF344:AF381" si="217">IF(A344&lt;=AE$7,AE$9*AD344,0)</f>
        <v>0</v>
      </c>
      <c r="AG344" s="133">
        <f t="shared" si="192"/>
        <v>0</v>
      </c>
      <c r="AH344" s="124">
        <f t="shared" ref="AH344:AH381" si="218">IF(A344&lt;=AI$7,AH343*(1+AI$9)*(1+AI$11),0)</f>
        <v>0</v>
      </c>
      <c r="AI344" s="125">
        <f t="shared" si="193"/>
        <v>0</v>
      </c>
      <c r="AJ344" s="125">
        <v>0</v>
      </c>
      <c r="AK344" s="126">
        <f t="shared" si="194"/>
        <v>0</v>
      </c>
      <c r="AL344" s="22">
        <f t="shared" si="195"/>
        <v>108788.64083450662</v>
      </c>
      <c r="AM344" s="22">
        <f t="shared" si="195"/>
        <v>2742.0598245306246</v>
      </c>
      <c r="AN344" s="22">
        <f t="shared" si="195"/>
        <v>252.94599060668929</v>
      </c>
      <c r="AO344" s="23">
        <f t="shared" si="195"/>
        <v>2995.0058151373141</v>
      </c>
    </row>
    <row r="345" spans="1:41" x14ac:dyDescent="0.25">
      <c r="A345" s="7">
        <v>324</v>
      </c>
      <c r="B345" s="56">
        <f t="shared" si="196"/>
        <v>44211.756922765759</v>
      </c>
      <c r="C345" s="57">
        <f t="shared" si="197"/>
        <v>1175.3107035234996</v>
      </c>
      <c r="D345" s="57">
        <f t="shared" si="198"/>
        <v>40.527443845868611</v>
      </c>
      <c r="E345" s="58">
        <f t="shared" si="184"/>
        <v>1215.8381473693682</v>
      </c>
      <c r="F345" s="56">
        <f t="shared" si="199"/>
        <v>61834.824087210283</v>
      </c>
      <c r="G345" s="57">
        <f t="shared" si="200"/>
        <v>1573.051587477245</v>
      </c>
      <c r="H345" s="57">
        <f t="shared" si="201"/>
        <v>206.11608029070095</v>
      </c>
      <c r="I345" s="58">
        <f t="shared" si="185"/>
        <v>1779.1676677679459</v>
      </c>
      <c r="J345" s="56">
        <f t="shared" si="202"/>
        <v>0</v>
      </c>
      <c r="K345" s="57">
        <f t="shared" si="203"/>
        <v>0</v>
      </c>
      <c r="L345" s="57">
        <f t="shared" si="204"/>
        <v>0</v>
      </c>
      <c r="M345" s="58">
        <f t="shared" si="186"/>
        <v>0</v>
      </c>
      <c r="N345" s="56">
        <f t="shared" si="205"/>
        <v>0</v>
      </c>
      <c r="O345" s="57">
        <f t="shared" si="206"/>
        <v>0</v>
      </c>
      <c r="P345" s="57">
        <f t="shared" si="207"/>
        <v>0</v>
      </c>
      <c r="Q345" s="58">
        <f t="shared" si="187"/>
        <v>0</v>
      </c>
      <c r="R345" s="84">
        <f t="shared" si="208"/>
        <v>-4.3933932641464528E-11</v>
      </c>
      <c r="S345" s="85">
        <f t="shared" si="209"/>
        <v>0</v>
      </c>
      <c r="T345" s="86">
        <f t="shared" si="188"/>
        <v>-1.2814063687093822E-13</v>
      </c>
      <c r="U345" s="87">
        <f t="shared" si="210"/>
        <v>0</v>
      </c>
      <c r="V345" s="84">
        <f t="shared" si="211"/>
        <v>0</v>
      </c>
      <c r="W345" s="85">
        <f t="shared" si="212"/>
        <v>0</v>
      </c>
      <c r="X345" s="86">
        <f t="shared" si="189"/>
        <v>0</v>
      </c>
      <c r="Y345" s="87">
        <f t="shared" si="213"/>
        <v>0</v>
      </c>
      <c r="Z345" s="101">
        <f t="shared" si="214"/>
        <v>0</v>
      </c>
      <c r="AA345" s="85">
        <f t="shared" si="215"/>
        <v>0</v>
      </c>
      <c r="AB345" s="86">
        <f t="shared" si="190"/>
        <v>0</v>
      </c>
      <c r="AC345" s="87">
        <f t="shared" si="216"/>
        <v>0</v>
      </c>
      <c r="AD345" s="132">
        <f t="shared" ref="AD345:AD381" si="219">IF(A345&lt;=AE$7,(1+AE$11)*AD344,0)</f>
        <v>0</v>
      </c>
      <c r="AE345" s="132">
        <f t="shared" si="191"/>
        <v>0</v>
      </c>
      <c r="AF345" s="132">
        <f t="shared" si="217"/>
        <v>0</v>
      </c>
      <c r="AG345" s="133">
        <f t="shared" si="192"/>
        <v>0</v>
      </c>
      <c r="AH345" s="124">
        <f t="shared" si="218"/>
        <v>0</v>
      </c>
      <c r="AI345" s="125">
        <f t="shared" si="193"/>
        <v>0</v>
      </c>
      <c r="AJ345" s="125">
        <v>0</v>
      </c>
      <c r="AK345" s="126">
        <f t="shared" si="194"/>
        <v>0</v>
      </c>
      <c r="AL345" s="22">
        <f t="shared" si="195"/>
        <v>106046.581009976</v>
      </c>
      <c r="AM345" s="22">
        <f t="shared" si="195"/>
        <v>2748.3622910007443</v>
      </c>
      <c r="AN345" s="22">
        <f t="shared" si="195"/>
        <v>246.64352413656943</v>
      </c>
      <c r="AO345" s="23">
        <f t="shared" si="195"/>
        <v>2995.0058151373141</v>
      </c>
    </row>
    <row r="346" spans="1:41" x14ac:dyDescent="0.25">
      <c r="A346" s="7">
        <v>325</v>
      </c>
      <c r="B346" s="56">
        <f t="shared" si="196"/>
        <v>43036.446219242258</v>
      </c>
      <c r="C346" s="57">
        <f t="shared" si="197"/>
        <v>1176.3880716683962</v>
      </c>
      <c r="D346" s="57">
        <f t="shared" si="198"/>
        <v>39.450075700972072</v>
      </c>
      <c r="E346" s="58">
        <f t="shared" si="184"/>
        <v>1215.8381473693682</v>
      </c>
      <c r="F346" s="56">
        <f t="shared" si="199"/>
        <v>60261.772499733037</v>
      </c>
      <c r="G346" s="57">
        <f t="shared" si="200"/>
        <v>1578.2950927688357</v>
      </c>
      <c r="H346" s="57">
        <f t="shared" si="201"/>
        <v>200.87257499911013</v>
      </c>
      <c r="I346" s="58">
        <f t="shared" si="185"/>
        <v>1779.1676677679459</v>
      </c>
      <c r="J346" s="56">
        <f t="shared" si="202"/>
        <v>0</v>
      </c>
      <c r="K346" s="57">
        <f t="shared" si="203"/>
        <v>0</v>
      </c>
      <c r="L346" s="57">
        <f t="shared" si="204"/>
        <v>0</v>
      </c>
      <c r="M346" s="58">
        <f t="shared" si="186"/>
        <v>0</v>
      </c>
      <c r="N346" s="56">
        <f t="shared" si="205"/>
        <v>0</v>
      </c>
      <c r="O346" s="57">
        <f t="shared" si="206"/>
        <v>0</v>
      </c>
      <c r="P346" s="57">
        <f t="shared" si="207"/>
        <v>0</v>
      </c>
      <c r="Q346" s="58">
        <f t="shared" si="187"/>
        <v>0</v>
      </c>
      <c r="R346" s="84">
        <f t="shared" si="208"/>
        <v>-4.4007155862533637E-11</v>
      </c>
      <c r="S346" s="85">
        <f t="shared" si="209"/>
        <v>0</v>
      </c>
      <c r="T346" s="86">
        <f t="shared" si="188"/>
        <v>-1.2835420459905646E-13</v>
      </c>
      <c r="U346" s="87">
        <f t="shared" si="210"/>
        <v>0</v>
      </c>
      <c r="V346" s="84">
        <f t="shared" si="211"/>
        <v>0</v>
      </c>
      <c r="W346" s="85">
        <f t="shared" si="212"/>
        <v>0</v>
      </c>
      <c r="X346" s="86">
        <f t="shared" si="189"/>
        <v>0</v>
      </c>
      <c r="Y346" s="87">
        <f t="shared" si="213"/>
        <v>0</v>
      </c>
      <c r="Z346" s="101">
        <f t="shared" si="214"/>
        <v>0</v>
      </c>
      <c r="AA346" s="85">
        <f t="shared" si="215"/>
        <v>0</v>
      </c>
      <c r="AB346" s="86">
        <f t="shared" si="190"/>
        <v>0</v>
      </c>
      <c r="AC346" s="87">
        <f t="shared" si="216"/>
        <v>0</v>
      </c>
      <c r="AD346" s="132">
        <f t="shared" si="219"/>
        <v>0</v>
      </c>
      <c r="AE346" s="132">
        <f t="shared" si="191"/>
        <v>0</v>
      </c>
      <c r="AF346" s="132">
        <f t="shared" si="217"/>
        <v>0</v>
      </c>
      <c r="AG346" s="133">
        <f t="shared" si="192"/>
        <v>0</v>
      </c>
      <c r="AH346" s="124">
        <f t="shared" si="218"/>
        <v>0</v>
      </c>
      <c r="AI346" s="125">
        <f t="shared" si="193"/>
        <v>0</v>
      </c>
      <c r="AJ346" s="125">
        <v>0</v>
      </c>
      <c r="AK346" s="126">
        <f t="shared" si="194"/>
        <v>0</v>
      </c>
      <c r="AL346" s="22">
        <f t="shared" si="195"/>
        <v>103298.21871897524</v>
      </c>
      <c r="AM346" s="22">
        <f t="shared" si="195"/>
        <v>2754.6831644372319</v>
      </c>
      <c r="AN346" s="22">
        <f t="shared" si="195"/>
        <v>240.32265070008205</v>
      </c>
      <c r="AO346" s="23">
        <f t="shared" si="195"/>
        <v>2995.0058151373141</v>
      </c>
    </row>
    <row r="347" spans="1:41" x14ac:dyDescent="0.25">
      <c r="A347" s="7">
        <v>326</v>
      </c>
      <c r="B347" s="56">
        <f t="shared" si="196"/>
        <v>41860.058147573858</v>
      </c>
      <c r="C347" s="57">
        <f t="shared" si="197"/>
        <v>1177.4664274007589</v>
      </c>
      <c r="D347" s="57">
        <f t="shared" si="198"/>
        <v>38.371719968609369</v>
      </c>
      <c r="E347" s="58">
        <f t="shared" si="184"/>
        <v>1215.8381473693682</v>
      </c>
      <c r="F347" s="56">
        <f t="shared" si="199"/>
        <v>58683.477406964201</v>
      </c>
      <c r="G347" s="57">
        <f t="shared" si="200"/>
        <v>1583.5560764113986</v>
      </c>
      <c r="H347" s="57">
        <f t="shared" si="201"/>
        <v>195.61159135654734</v>
      </c>
      <c r="I347" s="58">
        <f t="shared" si="185"/>
        <v>1779.1676677679459</v>
      </c>
      <c r="J347" s="56">
        <f t="shared" si="202"/>
        <v>0</v>
      </c>
      <c r="K347" s="57">
        <f t="shared" si="203"/>
        <v>0</v>
      </c>
      <c r="L347" s="57">
        <f t="shared" si="204"/>
        <v>0</v>
      </c>
      <c r="M347" s="58">
        <f t="shared" si="186"/>
        <v>0</v>
      </c>
      <c r="N347" s="56">
        <f t="shared" si="205"/>
        <v>0</v>
      </c>
      <c r="O347" s="57">
        <f t="shared" si="206"/>
        <v>0</v>
      </c>
      <c r="P347" s="57">
        <f t="shared" si="207"/>
        <v>0</v>
      </c>
      <c r="Q347" s="58">
        <f t="shared" si="187"/>
        <v>0</v>
      </c>
      <c r="R347" s="84">
        <f t="shared" si="208"/>
        <v>-4.4080501122304531E-11</v>
      </c>
      <c r="S347" s="85">
        <f t="shared" si="209"/>
        <v>0</v>
      </c>
      <c r="T347" s="86">
        <f t="shared" si="188"/>
        <v>-1.2856812827338823E-13</v>
      </c>
      <c r="U347" s="87">
        <f t="shared" si="210"/>
        <v>0</v>
      </c>
      <c r="V347" s="84">
        <f t="shared" si="211"/>
        <v>0</v>
      </c>
      <c r="W347" s="85">
        <f t="shared" si="212"/>
        <v>0</v>
      </c>
      <c r="X347" s="86">
        <f t="shared" si="189"/>
        <v>0</v>
      </c>
      <c r="Y347" s="87">
        <f t="shared" si="213"/>
        <v>0</v>
      </c>
      <c r="Z347" s="101">
        <f t="shared" si="214"/>
        <v>0</v>
      </c>
      <c r="AA347" s="85">
        <f t="shared" si="215"/>
        <v>0</v>
      </c>
      <c r="AB347" s="86">
        <f t="shared" si="190"/>
        <v>0</v>
      </c>
      <c r="AC347" s="87">
        <f t="shared" si="216"/>
        <v>0</v>
      </c>
      <c r="AD347" s="132">
        <f t="shared" si="219"/>
        <v>0</v>
      </c>
      <c r="AE347" s="132">
        <f t="shared" si="191"/>
        <v>0</v>
      </c>
      <c r="AF347" s="132">
        <f t="shared" si="217"/>
        <v>0</v>
      </c>
      <c r="AG347" s="133">
        <f t="shared" si="192"/>
        <v>0</v>
      </c>
      <c r="AH347" s="124">
        <f t="shared" si="218"/>
        <v>0</v>
      </c>
      <c r="AI347" s="125">
        <f t="shared" si="193"/>
        <v>0</v>
      </c>
      <c r="AJ347" s="125">
        <v>0</v>
      </c>
      <c r="AK347" s="126">
        <f t="shared" si="194"/>
        <v>0</v>
      </c>
      <c r="AL347" s="22">
        <f t="shared" si="195"/>
        <v>100543.53555453802</v>
      </c>
      <c r="AM347" s="22">
        <f t="shared" si="195"/>
        <v>2761.0225038121575</v>
      </c>
      <c r="AN347" s="22">
        <f t="shared" si="195"/>
        <v>233.98331132515656</v>
      </c>
      <c r="AO347" s="23">
        <f t="shared" si="195"/>
        <v>2995.0058151373141</v>
      </c>
    </row>
    <row r="348" spans="1:41" x14ac:dyDescent="0.25">
      <c r="A348" s="7">
        <v>327</v>
      </c>
      <c r="B348" s="56">
        <f t="shared" si="196"/>
        <v>40682.591720173099</v>
      </c>
      <c r="C348" s="57">
        <f t="shared" si="197"/>
        <v>1178.5457716258763</v>
      </c>
      <c r="D348" s="57">
        <f t="shared" si="198"/>
        <v>37.292375743492009</v>
      </c>
      <c r="E348" s="58">
        <f t="shared" si="184"/>
        <v>1215.8381473693682</v>
      </c>
      <c r="F348" s="56">
        <f t="shared" si="199"/>
        <v>57099.921330552803</v>
      </c>
      <c r="G348" s="57">
        <f t="shared" si="200"/>
        <v>1588.8345966661032</v>
      </c>
      <c r="H348" s="57">
        <f t="shared" si="201"/>
        <v>190.33307110184268</v>
      </c>
      <c r="I348" s="58">
        <f t="shared" si="185"/>
        <v>1779.1676677679459</v>
      </c>
      <c r="J348" s="56">
        <f t="shared" si="202"/>
        <v>0</v>
      </c>
      <c r="K348" s="57">
        <f t="shared" si="203"/>
        <v>0</v>
      </c>
      <c r="L348" s="57">
        <f t="shared" si="204"/>
        <v>0</v>
      </c>
      <c r="M348" s="58">
        <f t="shared" si="186"/>
        <v>0</v>
      </c>
      <c r="N348" s="56">
        <f t="shared" si="205"/>
        <v>0</v>
      </c>
      <c r="O348" s="57">
        <f t="shared" si="206"/>
        <v>0</v>
      </c>
      <c r="P348" s="57">
        <f t="shared" si="207"/>
        <v>0</v>
      </c>
      <c r="Q348" s="58">
        <f t="shared" si="187"/>
        <v>0</v>
      </c>
      <c r="R348" s="84">
        <f t="shared" si="208"/>
        <v>-4.4153968624175039E-11</v>
      </c>
      <c r="S348" s="85">
        <f t="shared" si="209"/>
        <v>0</v>
      </c>
      <c r="T348" s="86">
        <f t="shared" si="188"/>
        <v>-1.287824084871772E-13</v>
      </c>
      <c r="U348" s="87">
        <f t="shared" si="210"/>
        <v>0</v>
      </c>
      <c r="V348" s="84">
        <f t="shared" si="211"/>
        <v>0</v>
      </c>
      <c r="W348" s="85">
        <f t="shared" si="212"/>
        <v>0</v>
      </c>
      <c r="X348" s="86">
        <f t="shared" si="189"/>
        <v>0</v>
      </c>
      <c r="Y348" s="87">
        <f t="shared" si="213"/>
        <v>0</v>
      </c>
      <c r="Z348" s="101">
        <f t="shared" si="214"/>
        <v>0</v>
      </c>
      <c r="AA348" s="85">
        <f t="shared" si="215"/>
        <v>0</v>
      </c>
      <c r="AB348" s="86">
        <f t="shared" si="190"/>
        <v>0</v>
      </c>
      <c r="AC348" s="87">
        <f t="shared" si="216"/>
        <v>0</v>
      </c>
      <c r="AD348" s="132">
        <f t="shared" si="219"/>
        <v>0</v>
      </c>
      <c r="AE348" s="132">
        <f t="shared" si="191"/>
        <v>0</v>
      </c>
      <c r="AF348" s="132">
        <f t="shared" si="217"/>
        <v>0</v>
      </c>
      <c r="AG348" s="133">
        <f t="shared" si="192"/>
        <v>0</v>
      </c>
      <c r="AH348" s="124">
        <f t="shared" si="218"/>
        <v>0</v>
      </c>
      <c r="AI348" s="125">
        <f t="shared" si="193"/>
        <v>0</v>
      </c>
      <c r="AJ348" s="125">
        <v>0</v>
      </c>
      <c r="AK348" s="126">
        <f t="shared" si="194"/>
        <v>0</v>
      </c>
      <c r="AL348" s="22">
        <f t="shared" si="195"/>
        <v>97782.513050725858</v>
      </c>
      <c r="AM348" s="22">
        <f t="shared" si="195"/>
        <v>2767.3803682919797</v>
      </c>
      <c r="AN348" s="22">
        <f t="shared" si="195"/>
        <v>227.62544684533455</v>
      </c>
      <c r="AO348" s="23">
        <f t="shared" si="195"/>
        <v>2995.0058151373141</v>
      </c>
    </row>
    <row r="349" spans="1:41" x14ac:dyDescent="0.25">
      <c r="A349" s="7">
        <v>328</v>
      </c>
      <c r="B349" s="56">
        <f t="shared" si="196"/>
        <v>39504.045948547224</v>
      </c>
      <c r="C349" s="57">
        <f t="shared" si="197"/>
        <v>1179.6261052498667</v>
      </c>
      <c r="D349" s="57">
        <f t="shared" si="198"/>
        <v>36.212042119501618</v>
      </c>
      <c r="E349" s="58">
        <f t="shared" si="184"/>
        <v>1215.8381473693682</v>
      </c>
      <c r="F349" s="56">
        <f t="shared" si="199"/>
        <v>55511.086733886703</v>
      </c>
      <c r="G349" s="57">
        <f t="shared" si="200"/>
        <v>1594.1307119883236</v>
      </c>
      <c r="H349" s="57">
        <f t="shared" si="201"/>
        <v>185.03695577962236</v>
      </c>
      <c r="I349" s="58">
        <f t="shared" si="185"/>
        <v>1779.1676677679459</v>
      </c>
      <c r="J349" s="56">
        <f t="shared" si="202"/>
        <v>0</v>
      </c>
      <c r="K349" s="57">
        <f t="shared" si="203"/>
        <v>0</v>
      </c>
      <c r="L349" s="57">
        <f t="shared" si="204"/>
        <v>0</v>
      </c>
      <c r="M349" s="58">
        <f t="shared" si="186"/>
        <v>0</v>
      </c>
      <c r="N349" s="56">
        <f t="shared" si="205"/>
        <v>0</v>
      </c>
      <c r="O349" s="57">
        <f t="shared" si="206"/>
        <v>0</v>
      </c>
      <c r="P349" s="57">
        <f t="shared" si="207"/>
        <v>0</v>
      </c>
      <c r="Q349" s="58">
        <f t="shared" si="187"/>
        <v>0</v>
      </c>
      <c r="R349" s="84">
        <f t="shared" si="208"/>
        <v>-4.4227558571881997E-11</v>
      </c>
      <c r="S349" s="85">
        <f t="shared" si="209"/>
        <v>0</v>
      </c>
      <c r="T349" s="86">
        <f t="shared" si="188"/>
        <v>-1.2899704583465583E-13</v>
      </c>
      <c r="U349" s="87">
        <f t="shared" si="210"/>
        <v>0</v>
      </c>
      <c r="V349" s="84">
        <f t="shared" si="211"/>
        <v>0</v>
      </c>
      <c r="W349" s="85">
        <f t="shared" si="212"/>
        <v>0</v>
      </c>
      <c r="X349" s="86">
        <f t="shared" si="189"/>
        <v>0</v>
      </c>
      <c r="Y349" s="87">
        <f t="shared" si="213"/>
        <v>0</v>
      </c>
      <c r="Z349" s="101">
        <f t="shared" si="214"/>
        <v>0</v>
      </c>
      <c r="AA349" s="85">
        <f t="shared" si="215"/>
        <v>0</v>
      </c>
      <c r="AB349" s="86">
        <f t="shared" si="190"/>
        <v>0</v>
      </c>
      <c r="AC349" s="87">
        <f t="shared" si="216"/>
        <v>0</v>
      </c>
      <c r="AD349" s="132">
        <f t="shared" si="219"/>
        <v>0</v>
      </c>
      <c r="AE349" s="132">
        <f t="shared" si="191"/>
        <v>0</v>
      </c>
      <c r="AF349" s="132">
        <f t="shared" si="217"/>
        <v>0</v>
      </c>
      <c r="AG349" s="133">
        <f t="shared" si="192"/>
        <v>0</v>
      </c>
      <c r="AH349" s="124">
        <f t="shared" si="218"/>
        <v>0</v>
      </c>
      <c r="AI349" s="125">
        <f t="shared" si="193"/>
        <v>0</v>
      </c>
      <c r="AJ349" s="125">
        <v>0</v>
      </c>
      <c r="AK349" s="126">
        <f t="shared" si="194"/>
        <v>0</v>
      </c>
      <c r="AL349" s="22">
        <f t="shared" si="195"/>
        <v>95015.13268243389</v>
      </c>
      <c r="AM349" s="22">
        <f t="shared" si="195"/>
        <v>2773.7568172381903</v>
      </c>
      <c r="AN349" s="22">
        <f t="shared" si="195"/>
        <v>221.24899789912385</v>
      </c>
      <c r="AO349" s="23">
        <f t="shared" si="195"/>
        <v>2995.0058151373141</v>
      </c>
    </row>
    <row r="350" spans="1:41" x14ac:dyDescent="0.25">
      <c r="A350" s="7">
        <v>329</v>
      </c>
      <c r="B350" s="56">
        <f t="shared" si="196"/>
        <v>38324.419843297357</v>
      </c>
      <c r="C350" s="57">
        <f t="shared" si="197"/>
        <v>1180.7074291796789</v>
      </c>
      <c r="D350" s="57">
        <f t="shared" si="198"/>
        <v>35.13071818968924</v>
      </c>
      <c r="E350" s="58">
        <f t="shared" si="184"/>
        <v>1215.8381473693682</v>
      </c>
      <c r="F350" s="56">
        <f t="shared" si="199"/>
        <v>53916.956021898382</v>
      </c>
      <c r="G350" s="57">
        <f t="shared" si="200"/>
        <v>1599.4444810282846</v>
      </c>
      <c r="H350" s="57">
        <f t="shared" si="201"/>
        <v>179.72318673966129</v>
      </c>
      <c r="I350" s="58">
        <f t="shared" si="185"/>
        <v>1779.1676677679459</v>
      </c>
      <c r="J350" s="56">
        <f t="shared" si="202"/>
        <v>0</v>
      </c>
      <c r="K350" s="57">
        <f t="shared" si="203"/>
        <v>0</v>
      </c>
      <c r="L350" s="57">
        <f t="shared" si="204"/>
        <v>0</v>
      </c>
      <c r="M350" s="58">
        <f t="shared" si="186"/>
        <v>0</v>
      </c>
      <c r="N350" s="56">
        <f t="shared" si="205"/>
        <v>0</v>
      </c>
      <c r="O350" s="57">
        <f t="shared" si="206"/>
        <v>0</v>
      </c>
      <c r="P350" s="57">
        <f t="shared" si="207"/>
        <v>0</v>
      </c>
      <c r="Q350" s="58">
        <f t="shared" si="187"/>
        <v>0</v>
      </c>
      <c r="R350" s="84">
        <f t="shared" si="208"/>
        <v>-4.4301271169501801E-11</v>
      </c>
      <c r="S350" s="85">
        <f t="shared" si="209"/>
        <v>0</v>
      </c>
      <c r="T350" s="86">
        <f t="shared" si="188"/>
        <v>-1.2921204091104693E-13</v>
      </c>
      <c r="U350" s="87">
        <f t="shared" si="210"/>
        <v>0</v>
      </c>
      <c r="V350" s="84">
        <f t="shared" si="211"/>
        <v>0</v>
      </c>
      <c r="W350" s="85">
        <f t="shared" si="212"/>
        <v>0</v>
      </c>
      <c r="X350" s="86">
        <f t="shared" si="189"/>
        <v>0</v>
      </c>
      <c r="Y350" s="87">
        <f t="shared" si="213"/>
        <v>0</v>
      </c>
      <c r="Z350" s="101">
        <f t="shared" si="214"/>
        <v>0</v>
      </c>
      <c r="AA350" s="85">
        <f t="shared" si="215"/>
        <v>0</v>
      </c>
      <c r="AB350" s="86">
        <f t="shared" si="190"/>
        <v>0</v>
      </c>
      <c r="AC350" s="87">
        <f t="shared" si="216"/>
        <v>0</v>
      </c>
      <c r="AD350" s="132">
        <f t="shared" si="219"/>
        <v>0</v>
      </c>
      <c r="AE350" s="132">
        <f t="shared" si="191"/>
        <v>0</v>
      </c>
      <c r="AF350" s="132">
        <f t="shared" si="217"/>
        <v>0</v>
      </c>
      <c r="AG350" s="133">
        <f t="shared" si="192"/>
        <v>0</v>
      </c>
      <c r="AH350" s="124">
        <f t="shared" si="218"/>
        <v>0</v>
      </c>
      <c r="AI350" s="125">
        <f t="shared" si="193"/>
        <v>0</v>
      </c>
      <c r="AJ350" s="125">
        <v>0</v>
      </c>
      <c r="AK350" s="126">
        <f t="shared" si="194"/>
        <v>0</v>
      </c>
      <c r="AL350" s="22">
        <f t="shared" si="195"/>
        <v>92241.375865195689</v>
      </c>
      <c r="AM350" s="22">
        <f t="shared" si="195"/>
        <v>2780.1519102079637</v>
      </c>
      <c r="AN350" s="22">
        <f t="shared" si="195"/>
        <v>214.85390492935039</v>
      </c>
      <c r="AO350" s="23">
        <f t="shared" si="195"/>
        <v>2995.0058151373141</v>
      </c>
    </row>
    <row r="351" spans="1:41" x14ac:dyDescent="0.25">
      <c r="A351" s="7">
        <v>330</v>
      </c>
      <c r="B351" s="56">
        <f t="shared" si="196"/>
        <v>37143.712414117676</v>
      </c>
      <c r="C351" s="57">
        <f t="shared" si="197"/>
        <v>1181.7897443230936</v>
      </c>
      <c r="D351" s="57">
        <f t="shared" si="198"/>
        <v>34.048403046274537</v>
      </c>
      <c r="E351" s="58">
        <f t="shared" si="184"/>
        <v>1215.8381473693682</v>
      </c>
      <c r="F351" s="56">
        <f t="shared" si="199"/>
        <v>52317.511540870095</v>
      </c>
      <c r="G351" s="57">
        <f t="shared" si="200"/>
        <v>1604.7759626317122</v>
      </c>
      <c r="H351" s="57">
        <f t="shared" si="201"/>
        <v>174.39170513623367</v>
      </c>
      <c r="I351" s="58">
        <f t="shared" si="185"/>
        <v>1779.1676677679459</v>
      </c>
      <c r="J351" s="56">
        <f t="shared" si="202"/>
        <v>0</v>
      </c>
      <c r="K351" s="57">
        <f t="shared" si="203"/>
        <v>0</v>
      </c>
      <c r="L351" s="57">
        <f t="shared" si="204"/>
        <v>0</v>
      </c>
      <c r="M351" s="58">
        <f t="shared" si="186"/>
        <v>0</v>
      </c>
      <c r="N351" s="56">
        <f t="shared" si="205"/>
        <v>0</v>
      </c>
      <c r="O351" s="57">
        <f t="shared" si="206"/>
        <v>0</v>
      </c>
      <c r="P351" s="57">
        <f t="shared" si="207"/>
        <v>0</v>
      </c>
      <c r="Q351" s="58">
        <f t="shared" si="187"/>
        <v>0</v>
      </c>
      <c r="R351" s="84">
        <f t="shared" si="208"/>
        <v>-4.437510662145097E-11</v>
      </c>
      <c r="S351" s="85">
        <f t="shared" si="209"/>
        <v>0</v>
      </c>
      <c r="T351" s="86">
        <f t="shared" si="188"/>
        <v>-1.2942739431256533E-13</v>
      </c>
      <c r="U351" s="87">
        <f t="shared" si="210"/>
        <v>0</v>
      </c>
      <c r="V351" s="84">
        <f t="shared" si="211"/>
        <v>0</v>
      </c>
      <c r="W351" s="85">
        <f t="shared" si="212"/>
        <v>0</v>
      </c>
      <c r="X351" s="86">
        <f t="shared" si="189"/>
        <v>0</v>
      </c>
      <c r="Y351" s="87">
        <f t="shared" si="213"/>
        <v>0</v>
      </c>
      <c r="Z351" s="101">
        <f t="shared" si="214"/>
        <v>0</v>
      </c>
      <c r="AA351" s="85">
        <f t="shared" si="215"/>
        <v>0</v>
      </c>
      <c r="AB351" s="86">
        <f t="shared" si="190"/>
        <v>0</v>
      </c>
      <c r="AC351" s="87">
        <f t="shared" si="216"/>
        <v>0</v>
      </c>
      <c r="AD351" s="132">
        <f t="shared" si="219"/>
        <v>0</v>
      </c>
      <c r="AE351" s="132">
        <f t="shared" si="191"/>
        <v>0</v>
      </c>
      <c r="AF351" s="132">
        <f t="shared" si="217"/>
        <v>0</v>
      </c>
      <c r="AG351" s="133">
        <f t="shared" si="192"/>
        <v>0</v>
      </c>
      <c r="AH351" s="124">
        <f t="shared" si="218"/>
        <v>0</v>
      </c>
      <c r="AI351" s="125">
        <f t="shared" si="193"/>
        <v>0</v>
      </c>
      <c r="AJ351" s="125">
        <v>0</v>
      </c>
      <c r="AK351" s="126">
        <f t="shared" si="194"/>
        <v>0</v>
      </c>
      <c r="AL351" s="22">
        <f t="shared" si="195"/>
        <v>89461.223954987727</v>
      </c>
      <c r="AM351" s="22">
        <f t="shared" si="195"/>
        <v>2786.565706954806</v>
      </c>
      <c r="AN351" s="22">
        <f t="shared" si="195"/>
        <v>208.44010818250806</v>
      </c>
      <c r="AO351" s="23">
        <f t="shared" si="195"/>
        <v>2995.0058151373141</v>
      </c>
    </row>
    <row r="352" spans="1:41" x14ac:dyDescent="0.25">
      <c r="A352" s="7">
        <v>331</v>
      </c>
      <c r="B352" s="56">
        <f t="shared" si="196"/>
        <v>35961.922669794585</v>
      </c>
      <c r="C352" s="57">
        <f t="shared" si="197"/>
        <v>1182.8730515887232</v>
      </c>
      <c r="D352" s="57">
        <f t="shared" si="198"/>
        <v>32.965095780645036</v>
      </c>
      <c r="E352" s="58">
        <f t="shared" si="184"/>
        <v>1215.8381473693682</v>
      </c>
      <c r="F352" s="56">
        <f t="shared" si="199"/>
        <v>50712.735578238382</v>
      </c>
      <c r="G352" s="57">
        <f t="shared" si="200"/>
        <v>1610.1252158404845</v>
      </c>
      <c r="H352" s="57">
        <f t="shared" si="201"/>
        <v>169.04245192746129</v>
      </c>
      <c r="I352" s="58">
        <f t="shared" si="185"/>
        <v>1779.1676677679459</v>
      </c>
      <c r="J352" s="56">
        <f t="shared" si="202"/>
        <v>0</v>
      </c>
      <c r="K352" s="57">
        <f t="shared" si="203"/>
        <v>0</v>
      </c>
      <c r="L352" s="57">
        <f t="shared" si="204"/>
        <v>0</v>
      </c>
      <c r="M352" s="58">
        <f t="shared" si="186"/>
        <v>0</v>
      </c>
      <c r="N352" s="56">
        <f t="shared" si="205"/>
        <v>0</v>
      </c>
      <c r="O352" s="57">
        <f t="shared" si="206"/>
        <v>0</v>
      </c>
      <c r="P352" s="57">
        <f t="shared" si="207"/>
        <v>0</v>
      </c>
      <c r="Q352" s="58">
        <f t="shared" si="187"/>
        <v>0</v>
      </c>
      <c r="R352" s="84">
        <f t="shared" si="208"/>
        <v>-4.4449065132486723E-11</v>
      </c>
      <c r="S352" s="85">
        <f t="shared" si="209"/>
        <v>0</v>
      </c>
      <c r="T352" s="86">
        <f t="shared" si="188"/>
        <v>-1.2964310663641961E-13</v>
      </c>
      <c r="U352" s="87">
        <f t="shared" si="210"/>
        <v>0</v>
      </c>
      <c r="V352" s="84">
        <f t="shared" si="211"/>
        <v>0</v>
      </c>
      <c r="W352" s="85">
        <f t="shared" si="212"/>
        <v>0</v>
      </c>
      <c r="X352" s="86">
        <f t="shared" si="189"/>
        <v>0</v>
      </c>
      <c r="Y352" s="87">
        <f t="shared" si="213"/>
        <v>0</v>
      </c>
      <c r="Z352" s="101">
        <f t="shared" si="214"/>
        <v>0</v>
      </c>
      <c r="AA352" s="85">
        <f t="shared" si="215"/>
        <v>0</v>
      </c>
      <c r="AB352" s="86">
        <f t="shared" si="190"/>
        <v>0</v>
      </c>
      <c r="AC352" s="87">
        <f t="shared" si="216"/>
        <v>0</v>
      </c>
      <c r="AD352" s="132">
        <f t="shared" si="219"/>
        <v>0</v>
      </c>
      <c r="AE352" s="132">
        <f t="shared" si="191"/>
        <v>0</v>
      </c>
      <c r="AF352" s="132">
        <f t="shared" si="217"/>
        <v>0</v>
      </c>
      <c r="AG352" s="133">
        <f t="shared" si="192"/>
        <v>0</v>
      </c>
      <c r="AH352" s="124">
        <f t="shared" si="218"/>
        <v>0</v>
      </c>
      <c r="AI352" s="125">
        <f t="shared" si="193"/>
        <v>0</v>
      </c>
      <c r="AJ352" s="125">
        <v>0</v>
      </c>
      <c r="AK352" s="126">
        <f t="shared" si="194"/>
        <v>0</v>
      </c>
      <c r="AL352" s="22">
        <f t="shared" si="195"/>
        <v>86674.658248032923</v>
      </c>
      <c r="AM352" s="22">
        <f t="shared" si="195"/>
        <v>2792.9982674292078</v>
      </c>
      <c r="AN352" s="22">
        <f t="shared" si="195"/>
        <v>202.00754770810619</v>
      </c>
      <c r="AO352" s="23">
        <f t="shared" si="195"/>
        <v>2995.0058151373141</v>
      </c>
    </row>
    <row r="353" spans="1:41" x14ac:dyDescent="0.25">
      <c r="A353" s="7">
        <v>332</v>
      </c>
      <c r="B353" s="56">
        <f t="shared" si="196"/>
        <v>34779.049618205863</v>
      </c>
      <c r="C353" s="57">
        <f t="shared" si="197"/>
        <v>1183.9573518860129</v>
      </c>
      <c r="D353" s="57">
        <f t="shared" si="198"/>
        <v>31.880795483355374</v>
      </c>
      <c r="E353" s="58">
        <f t="shared" si="184"/>
        <v>1215.8381473693682</v>
      </c>
      <c r="F353" s="56">
        <f t="shared" si="199"/>
        <v>49102.6103623979</v>
      </c>
      <c r="G353" s="57">
        <f t="shared" si="200"/>
        <v>1615.4922998932861</v>
      </c>
      <c r="H353" s="57">
        <f t="shared" si="201"/>
        <v>163.67536787465968</v>
      </c>
      <c r="I353" s="58">
        <f t="shared" si="185"/>
        <v>1779.1676677679459</v>
      </c>
      <c r="J353" s="56">
        <f t="shared" si="202"/>
        <v>0</v>
      </c>
      <c r="K353" s="57">
        <f t="shared" si="203"/>
        <v>0</v>
      </c>
      <c r="L353" s="57">
        <f t="shared" si="204"/>
        <v>0</v>
      </c>
      <c r="M353" s="58">
        <f t="shared" si="186"/>
        <v>0</v>
      </c>
      <c r="N353" s="56">
        <f t="shared" si="205"/>
        <v>0</v>
      </c>
      <c r="O353" s="57">
        <f t="shared" si="206"/>
        <v>0</v>
      </c>
      <c r="P353" s="57">
        <f t="shared" si="207"/>
        <v>0</v>
      </c>
      <c r="Q353" s="58">
        <f t="shared" si="187"/>
        <v>0</v>
      </c>
      <c r="R353" s="84">
        <f t="shared" si="208"/>
        <v>-4.4523146907707536E-11</v>
      </c>
      <c r="S353" s="85">
        <f t="shared" si="209"/>
        <v>0</v>
      </c>
      <c r="T353" s="86">
        <f t="shared" si="188"/>
        <v>-1.2985917848081365E-13</v>
      </c>
      <c r="U353" s="87">
        <f t="shared" si="210"/>
        <v>0</v>
      </c>
      <c r="V353" s="84">
        <f t="shared" si="211"/>
        <v>0</v>
      </c>
      <c r="W353" s="85">
        <f t="shared" si="212"/>
        <v>0</v>
      </c>
      <c r="X353" s="86">
        <f t="shared" si="189"/>
        <v>0</v>
      </c>
      <c r="Y353" s="87">
        <f t="shared" si="213"/>
        <v>0</v>
      </c>
      <c r="Z353" s="101">
        <f t="shared" si="214"/>
        <v>0</v>
      </c>
      <c r="AA353" s="85">
        <f t="shared" si="215"/>
        <v>0</v>
      </c>
      <c r="AB353" s="86">
        <f t="shared" si="190"/>
        <v>0</v>
      </c>
      <c r="AC353" s="87">
        <f t="shared" si="216"/>
        <v>0</v>
      </c>
      <c r="AD353" s="132">
        <f t="shared" si="219"/>
        <v>0</v>
      </c>
      <c r="AE353" s="132">
        <f t="shared" si="191"/>
        <v>0</v>
      </c>
      <c r="AF353" s="132">
        <f t="shared" si="217"/>
        <v>0</v>
      </c>
      <c r="AG353" s="133">
        <f t="shared" si="192"/>
        <v>0</v>
      </c>
      <c r="AH353" s="124">
        <f t="shared" si="218"/>
        <v>0</v>
      </c>
      <c r="AI353" s="125">
        <f t="shared" si="193"/>
        <v>0</v>
      </c>
      <c r="AJ353" s="125">
        <v>0</v>
      </c>
      <c r="AK353" s="126">
        <f t="shared" si="194"/>
        <v>0</v>
      </c>
      <c r="AL353" s="22">
        <f t="shared" si="195"/>
        <v>83881.659980603712</v>
      </c>
      <c r="AM353" s="22">
        <f t="shared" si="195"/>
        <v>2799.4496517792991</v>
      </c>
      <c r="AN353" s="22">
        <f t="shared" si="195"/>
        <v>195.55616335801491</v>
      </c>
      <c r="AO353" s="23">
        <f t="shared" si="195"/>
        <v>2995.0058151373141</v>
      </c>
    </row>
    <row r="354" spans="1:41" x14ac:dyDescent="0.25">
      <c r="A354" s="7">
        <v>333</v>
      </c>
      <c r="B354" s="56">
        <f t="shared" si="196"/>
        <v>33595.092266319851</v>
      </c>
      <c r="C354" s="57">
        <f t="shared" si="197"/>
        <v>1185.0426461252416</v>
      </c>
      <c r="D354" s="57">
        <f t="shared" si="198"/>
        <v>30.79550124412653</v>
      </c>
      <c r="E354" s="58">
        <f t="shared" si="184"/>
        <v>1215.8381473693682</v>
      </c>
      <c r="F354" s="56">
        <f t="shared" si="199"/>
        <v>47487.118062504611</v>
      </c>
      <c r="G354" s="57">
        <f t="shared" si="200"/>
        <v>1620.8772742262638</v>
      </c>
      <c r="H354" s="57">
        <f t="shared" si="201"/>
        <v>158.29039354168205</v>
      </c>
      <c r="I354" s="58">
        <f t="shared" si="185"/>
        <v>1779.1676677679459</v>
      </c>
      <c r="J354" s="56">
        <f t="shared" si="202"/>
        <v>0</v>
      </c>
      <c r="K354" s="57">
        <f t="shared" si="203"/>
        <v>0</v>
      </c>
      <c r="L354" s="57">
        <f t="shared" si="204"/>
        <v>0</v>
      </c>
      <c r="M354" s="58">
        <f t="shared" si="186"/>
        <v>0</v>
      </c>
      <c r="N354" s="56">
        <f t="shared" si="205"/>
        <v>0</v>
      </c>
      <c r="O354" s="57">
        <f t="shared" si="206"/>
        <v>0</v>
      </c>
      <c r="P354" s="57">
        <f t="shared" si="207"/>
        <v>0</v>
      </c>
      <c r="Q354" s="58">
        <f t="shared" si="187"/>
        <v>0</v>
      </c>
      <c r="R354" s="84">
        <f t="shared" si="208"/>
        <v>-4.4597352152553718E-11</v>
      </c>
      <c r="S354" s="85">
        <f t="shared" si="209"/>
        <v>0</v>
      </c>
      <c r="T354" s="86">
        <f t="shared" si="188"/>
        <v>-1.3007561044494836E-13</v>
      </c>
      <c r="U354" s="87">
        <f t="shared" si="210"/>
        <v>0</v>
      </c>
      <c r="V354" s="84">
        <f t="shared" si="211"/>
        <v>0</v>
      </c>
      <c r="W354" s="85">
        <f t="shared" si="212"/>
        <v>0</v>
      </c>
      <c r="X354" s="86">
        <f t="shared" si="189"/>
        <v>0</v>
      </c>
      <c r="Y354" s="87">
        <f t="shared" si="213"/>
        <v>0</v>
      </c>
      <c r="Z354" s="101">
        <f t="shared" si="214"/>
        <v>0</v>
      </c>
      <c r="AA354" s="85">
        <f t="shared" si="215"/>
        <v>0</v>
      </c>
      <c r="AB354" s="86">
        <f t="shared" si="190"/>
        <v>0</v>
      </c>
      <c r="AC354" s="87">
        <f t="shared" si="216"/>
        <v>0</v>
      </c>
      <c r="AD354" s="132">
        <f t="shared" si="219"/>
        <v>0</v>
      </c>
      <c r="AE354" s="132">
        <f t="shared" si="191"/>
        <v>0</v>
      </c>
      <c r="AF354" s="132">
        <f t="shared" si="217"/>
        <v>0</v>
      </c>
      <c r="AG354" s="133">
        <f t="shared" si="192"/>
        <v>0</v>
      </c>
      <c r="AH354" s="124">
        <f t="shared" si="218"/>
        <v>0</v>
      </c>
      <c r="AI354" s="125">
        <f t="shared" si="193"/>
        <v>0</v>
      </c>
      <c r="AJ354" s="125">
        <v>0</v>
      </c>
      <c r="AK354" s="126">
        <f t="shared" si="194"/>
        <v>0</v>
      </c>
      <c r="AL354" s="22">
        <f t="shared" si="195"/>
        <v>81082.210328824425</v>
      </c>
      <c r="AM354" s="22">
        <f t="shared" si="195"/>
        <v>2805.9199203515054</v>
      </c>
      <c r="AN354" s="22">
        <f t="shared" si="195"/>
        <v>189.08589478580845</v>
      </c>
      <c r="AO354" s="23">
        <f t="shared" si="195"/>
        <v>2995.0058151373141</v>
      </c>
    </row>
    <row r="355" spans="1:41" x14ac:dyDescent="0.25">
      <c r="A355" s="7">
        <v>334</v>
      </c>
      <c r="B355" s="56">
        <f t="shared" si="196"/>
        <v>32410.049620194608</v>
      </c>
      <c r="C355" s="57">
        <f t="shared" si="197"/>
        <v>1186.1289352175231</v>
      </c>
      <c r="D355" s="57">
        <f t="shared" si="198"/>
        <v>29.709212151845058</v>
      </c>
      <c r="E355" s="58">
        <f t="shared" si="184"/>
        <v>1215.8381473693682</v>
      </c>
      <c r="F355" s="56">
        <f t="shared" si="199"/>
        <v>45866.240788278345</v>
      </c>
      <c r="G355" s="57">
        <f t="shared" si="200"/>
        <v>1626.2801984736848</v>
      </c>
      <c r="H355" s="57">
        <f t="shared" si="201"/>
        <v>152.88746929426117</v>
      </c>
      <c r="I355" s="58">
        <f t="shared" si="185"/>
        <v>1779.1676677679459</v>
      </c>
      <c r="J355" s="56">
        <f t="shared" si="202"/>
        <v>0</v>
      </c>
      <c r="K355" s="57">
        <f t="shared" si="203"/>
        <v>0</v>
      </c>
      <c r="L355" s="57">
        <f t="shared" si="204"/>
        <v>0</v>
      </c>
      <c r="M355" s="58">
        <f t="shared" si="186"/>
        <v>0</v>
      </c>
      <c r="N355" s="56">
        <f t="shared" si="205"/>
        <v>0</v>
      </c>
      <c r="O355" s="57">
        <f t="shared" si="206"/>
        <v>0</v>
      </c>
      <c r="P355" s="57">
        <f t="shared" si="207"/>
        <v>0</v>
      </c>
      <c r="Q355" s="58">
        <f t="shared" si="187"/>
        <v>0</v>
      </c>
      <c r="R355" s="84">
        <f t="shared" si="208"/>
        <v>-4.4671681072807973E-11</v>
      </c>
      <c r="S355" s="85">
        <f t="shared" si="209"/>
        <v>0</v>
      </c>
      <c r="T355" s="86">
        <f t="shared" si="188"/>
        <v>-1.3029240312902326E-13</v>
      </c>
      <c r="U355" s="87">
        <f t="shared" si="210"/>
        <v>0</v>
      </c>
      <c r="V355" s="84">
        <f t="shared" si="211"/>
        <v>0</v>
      </c>
      <c r="W355" s="85">
        <f t="shared" si="212"/>
        <v>0</v>
      </c>
      <c r="X355" s="86">
        <f t="shared" si="189"/>
        <v>0</v>
      </c>
      <c r="Y355" s="87">
        <f t="shared" si="213"/>
        <v>0</v>
      </c>
      <c r="Z355" s="101">
        <f t="shared" si="214"/>
        <v>0</v>
      </c>
      <c r="AA355" s="85">
        <f t="shared" si="215"/>
        <v>0</v>
      </c>
      <c r="AB355" s="86">
        <f t="shared" si="190"/>
        <v>0</v>
      </c>
      <c r="AC355" s="87">
        <f t="shared" si="216"/>
        <v>0</v>
      </c>
      <c r="AD355" s="132">
        <f t="shared" si="219"/>
        <v>0</v>
      </c>
      <c r="AE355" s="132">
        <f t="shared" si="191"/>
        <v>0</v>
      </c>
      <c r="AF355" s="132">
        <f t="shared" si="217"/>
        <v>0</v>
      </c>
      <c r="AG355" s="133">
        <f t="shared" si="192"/>
        <v>0</v>
      </c>
      <c r="AH355" s="124">
        <f t="shared" si="218"/>
        <v>0</v>
      </c>
      <c r="AI355" s="125">
        <f t="shared" si="193"/>
        <v>0</v>
      </c>
      <c r="AJ355" s="125">
        <v>0</v>
      </c>
      <c r="AK355" s="126">
        <f t="shared" si="194"/>
        <v>0</v>
      </c>
      <c r="AL355" s="22">
        <f t="shared" si="195"/>
        <v>78276.290408472909</v>
      </c>
      <c r="AM355" s="22">
        <f t="shared" si="195"/>
        <v>2812.4091336912079</v>
      </c>
      <c r="AN355" s="22">
        <f t="shared" si="195"/>
        <v>182.59668144610609</v>
      </c>
      <c r="AO355" s="23">
        <f t="shared" si="195"/>
        <v>2995.0058151373141</v>
      </c>
    </row>
    <row r="356" spans="1:41" x14ac:dyDescent="0.25">
      <c r="A356" s="7">
        <v>335</v>
      </c>
      <c r="B356" s="56">
        <f t="shared" si="196"/>
        <v>31223.920684977085</v>
      </c>
      <c r="C356" s="57">
        <f t="shared" si="197"/>
        <v>1187.216220074806</v>
      </c>
      <c r="D356" s="57">
        <f t="shared" si="198"/>
        <v>28.621927294562326</v>
      </c>
      <c r="E356" s="58">
        <f t="shared" si="184"/>
        <v>1215.8381473693682</v>
      </c>
      <c r="F356" s="56">
        <f t="shared" si="199"/>
        <v>44239.960589804658</v>
      </c>
      <c r="G356" s="57">
        <f t="shared" si="200"/>
        <v>1631.7011324685971</v>
      </c>
      <c r="H356" s="57">
        <f t="shared" si="201"/>
        <v>147.46653529934886</v>
      </c>
      <c r="I356" s="58">
        <f t="shared" si="185"/>
        <v>1779.1676677679459</v>
      </c>
      <c r="J356" s="56">
        <f t="shared" si="202"/>
        <v>0</v>
      </c>
      <c r="K356" s="57">
        <f t="shared" si="203"/>
        <v>0</v>
      </c>
      <c r="L356" s="57">
        <f t="shared" si="204"/>
        <v>0</v>
      </c>
      <c r="M356" s="58">
        <f t="shared" si="186"/>
        <v>0</v>
      </c>
      <c r="N356" s="56">
        <f t="shared" si="205"/>
        <v>0</v>
      </c>
      <c r="O356" s="57">
        <f t="shared" si="206"/>
        <v>0</v>
      </c>
      <c r="P356" s="57">
        <f t="shared" si="207"/>
        <v>0</v>
      </c>
      <c r="Q356" s="58">
        <f t="shared" si="187"/>
        <v>0</v>
      </c>
      <c r="R356" s="84">
        <f t="shared" si="208"/>
        <v>-4.4746133874595986E-11</v>
      </c>
      <c r="S356" s="85">
        <f t="shared" si="209"/>
        <v>0</v>
      </c>
      <c r="T356" s="86">
        <f t="shared" si="188"/>
        <v>-1.3050955713423829E-13</v>
      </c>
      <c r="U356" s="87">
        <f t="shared" si="210"/>
        <v>0</v>
      </c>
      <c r="V356" s="84">
        <f t="shared" si="211"/>
        <v>0</v>
      </c>
      <c r="W356" s="85">
        <f t="shared" si="212"/>
        <v>0</v>
      </c>
      <c r="X356" s="86">
        <f t="shared" si="189"/>
        <v>0</v>
      </c>
      <c r="Y356" s="87">
        <f t="shared" si="213"/>
        <v>0</v>
      </c>
      <c r="Z356" s="101">
        <f t="shared" si="214"/>
        <v>0</v>
      </c>
      <c r="AA356" s="85">
        <f t="shared" si="215"/>
        <v>0</v>
      </c>
      <c r="AB356" s="86">
        <f t="shared" si="190"/>
        <v>0</v>
      </c>
      <c r="AC356" s="87">
        <f t="shared" si="216"/>
        <v>0</v>
      </c>
      <c r="AD356" s="132">
        <f t="shared" si="219"/>
        <v>0</v>
      </c>
      <c r="AE356" s="132">
        <f t="shared" si="191"/>
        <v>0</v>
      </c>
      <c r="AF356" s="132">
        <f t="shared" si="217"/>
        <v>0</v>
      </c>
      <c r="AG356" s="133">
        <f t="shared" si="192"/>
        <v>0</v>
      </c>
      <c r="AH356" s="124">
        <f t="shared" si="218"/>
        <v>0</v>
      </c>
      <c r="AI356" s="125">
        <f t="shared" si="193"/>
        <v>0</v>
      </c>
      <c r="AJ356" s="125">
        <v>0</v>
      </c>
      <c r="AK356" s="126">
        <f t="shared" si="194"/>
        <v>0</v>
      </c>
      <c r="AL356" s="22">
        <f t="shared" si="195"/>
        <v>75463.881274781699</v>
      </c>
      <c r="AM356" s="22">
        <f t="shared" si="195"/>
        <v>2818.917352543403</v>
      </c>
      <c r="AN356" s="22">
        <f t="shared" si="195"/>
        <v>176.08846259391103</v>
      </c>
      <c r="AO356" s="23">
        <f t="shared" si="195"/>
        <v>2995.0058151373141</v>
      </c>
    </row>
    <row r="357" spans="1:41" x14ac:dyDescent="0.25">
      <c r="A357" s="7">
        <v>336</v>
      </c>
      <c r="B357" s="56">
        <f t="shared" si="196"/>
        <v>30036.704464902279</v>
      </c>
      <c r="C357" s="57">
        <f t="shared" si="197"/>
        <v>1188.3045016098745</v>
      </c>
      <c r="D357" s="57">
        <f t="shared" si="198"/>
        <v>27.533645759493755</v>
      </c>
      <c r="E357" s="58">
        <f t="shared" si="184"/>
        <v>1215.8381473693682</v>
      </c>
      <c r="F357" s="56">
        <f t="shared" si="199"/>
        <v>42608.259457336062</v>
      </c>
      <c r="G357" s="57">
        <f t="shared" si="200"/>
        <v>1637.1401362434924</v>
      </c>
      <c r="H357" s="57">
        <f t="shared" si="201"/>
        <v>142.02753152445354</v>
      </c>
      <c r="I357" s="58">
        <f t="shared" si="185"/>
        <v>1779.1676677679459</v>
      </c>
      <c r="J357" s="56">
        <f t="shared" si="202"/>
        <v>0</v>
      </c>
      <c r="K357" s="57">
        <f t="shared" si="203"/>
        <v>0</v>
      </c>
      <c r="L357" s="57">
        <f t="shared" si="204"/>
        <v>0</v>
      </c>
      <c r="M357" s="58">
        <f t="shared" si="186"/>
        <v>0</v>
      </c>
      <c r="N357" s="56">
        <f t="shared" si="205"/>
        <v>0</v>
      </c>
      <c r="O357" s="57">
        <f t="shared" si="206"/>
        <v>0</v>
      </c>
      <c r="P357" s="57">
        <f t="shared" si="207"/>
        <v>0</v>
      </c>
      <c r="Q357" s="58">
        <f t="shared" si="187"/>
        <v>0</v>
      </c>
      <c r="R357" s="84">
        <f t="shared" si="208"/>
        <v>-4.4820710764386983E-11</v>
      </c>
      <c r="S357" s="85">
        <f t="shared" si="209"/>
        <v>0</v>
      </c>
      <c r="T357" s="86">
        <f t="shared" si="188"/>
        <v>-1.3072707306279538E-13</v>
      </c>
      <c r="U357" s="87">
        <f t="shared" si="210"/>
        <v>0</v>
      </c>
      <c r="V357" s="84">
        <f t="shared" si="211"/>
        <v>0</v>
      </c>
      <c r="W357" s="85">
        <f t="shared" si="212"/>
        <v>0</v>
      </c>
      <c r="X357" s="86">
        <f t="shared" si="189"/>
        <v>0</v>
      </c>
      <c r="Y357" s="87">
        <f t="shared" si="213"/>
        <v>0</v>
      </c>
      <c r="Z357" s="101">
        <f t="shared" si="214"/>
        <v>0</v>
      </c>
      <c r="AA357" s="85">
        <f t="shared" si="215"/>
        <v>0</v>
      </c>
      <c r="AB357" s="86">
        <f t="shared" si="190"/>
        <v>0</v>
      </c>
      <c r="AC357" s="87">
        <f t="shared" si="216"/>
        <v>0</v>
      </c>
      <c r="AD357" s="132">
        <f t="shared" si="219"/>
        <v>0</v>
      </c>
      <c r="AE357" s="132">
        <f t="shared" si="191"/>
        <v>0</v>
      </c>
      <c r="AF357" s="132">
        <f t="shared" si="217"/>
        <v>0</v>
      </c>
      <c r="AG357" s="133">
        <f t="shared" si="192"/>
        <v>0</v>
      </c>
      <c r="AH357" s="124">
        <f t="shared" si="218"/>
        <v>0</v>
      </c>
      <c r="AI357" s="125">
        <f t="shared" si="193"/>
        <v>0</v>
      </c>
      <c r="AJ357" s="125">
        <v>0</v>
      </c>
      <c r="AK357" s="126">
        <f t="shared" si="194"/>
        <v>0</v>
      </c>
      <c r="AL357" s="22">
        <f t="shared" si="195"/>
        <v>72644.963922238298</v>
      </c>
      <c r="AM357" s="22">
        <f t="shared" si="195"/>
        <v>2825.4446378533667</v>
      </c>
      <c r="AN357" s="22">
        <f t="shared" si="195"/>
        <v>169.56117728394716</v>
      </c>
      <c r="AO357" s="23">
        <f t="shared" si="195"/>
        <v>2995.0058151373141</v>
      </c>
    </row>
    <row r="358" spans="1:41" x14ac:dyDescent="0.25">
      <c r="A358" s="7">
        <v>337</v>
      </c>
      <c r="B358" s="56">
        <f t="shared" si="196"/>
        <v>28848.399963292406</v>
      </c>
      <c r="C358" s="57">
        <f t="shared" si="197"/>
        <v>1189.3937807363502</v>
      </c>
      <c r="D358" s="57">
        <f t="shared" si="198"/>
        <v>26.444366633018038</v>
      </c>
      <c r="E358" s="58">
        <f t="shared" si="184"/>
        <v>1215.8381473693682</v>
      </c>
      <c r="F358" s="56">
        <f t="shared" si="199"/>
        <v>40971.11932109257</v>
      </c>
      <c r="G358" s="57">
        <f t="shared" si="200"/>
        <v>1642.5972700309705</v>
      </c>
      <c r="H358" s="57">
        <f t="shared" si="201"/>
        <v>136.57039773697525</v>
      </c>
      <c r="I358" s="58">
        <f t="shared" si="185"/>
        <v>1779.1676677679459</v>
      </c>
      <c r="J358" s="56">
        <f t="shared" si="202"/>
        <v>0</v>
      </c>
      <c r="K358" s="57">
        <f t="shared" si="203"/>
        <v>0</v>
      </c>
      <c r="L358" s="57">
        <f t="shared" si="204"/>
        <v>0</v>
      </c>
      <c r="M358" s="58">
        <f t="shared" si="186"/>
        <v>0</v>
      </c>
      <c r="N358" s="56">
        <f t="shared" si="205"/>
        <v>0</v>
      </c>
      <c r="O358" s="57">
        <f t="shared" si="206"/>
        <v>0</v>
      </c>
      <c r="P358" s="57">
        <f t="shared" si="207"/>
        <v>0</v>
      </c>
      <c r="Q358" s="58">
        <f t="shared" si="187"/>
        <v>0</v>
      </c>
      <c r="R358" s="84">
        <f t="shared" si="208"/>
        <v>-4.4895411948994295E-11</v>
      </c>
      <c r="S358" s="85">
        <f t="shared" si="209"/>
        <v>0</v>
      </c>
      <c r="T358" s="86">
        <f t="shared" si="188"/>
        <v>-1.3094495151790003E-13</v>
      </c>
      <c r="U358" s="87">
        <f t="shared" si="210"/>
        <v>0</v>
      </c>
      <c r="V358" s="84">
        <f t="shared" si="211"/>
        <v>0</v>
      </c>
      <c r="W358" s="85">
        <f t="shared" si="212"/>
        <v>0</v>
      </c>
      <c r="X358" s="86">
        <f t="shared" si="189"/>
        <v>0</v>
      </c>
      <c r="Y358" s="87">
        <f t="shared" si="213"/>
        <v>0</v>
      </c>
      <c r="Z358" s="101">
        <f t="shared" si="214"/>
        <v>0</v>
      </c>
      <c r="AA358" s="85">
        <f t="shared" si="215"/>
        <v>0</v>
      </c>
      <c r="AB358" s="86">
        <f t="shared" si="190"/>
        <v>0</v>
      </c>
      <c r="AC358" s="87">
        <f t="shared" si="216"/>
        <v>0</v>
      </c>
      <c r="AD358" s="132">
        <f t="shared" si="219"/>
        <v>0</v>
      </c>
      <c r="AE358" s="132">
        <f t="shared" si="191"/>
        <v>0</v>
      </c>
      <c r="AF358" s="132">
        <f t="shared" si="217"/>
        <v>0</v>
      </c>
      <c r="AG358" s="133">
        <f t="shared" si="192"/>
        <v>0</v>
      </c>
      <c r="AH358" s="124">
        <f t="shared" si="218"/>
        <v>0</v>
      </c>
      <c r="AI358" s="125">
        <f t="shared" si="193"/>
        <v>0</v>
      </c>
      <c r="AJ358" s="125">
        <v>0</v>
      </c>
      <c r="AK358" s="126">
        <f t="shared" si="194"/>
        <v>0</v>
      </c>
      <c r="AL358" s="22">
        <f t="shared" si="195"/>
        <v>69819.519284384936</v>
      </c>
      <c r="AM358" s="22">
        <f t="shared" si="195"/>
        <v>2831.9910507673208</v>
      </c>
      <c r="AN358" s="22">
        <f t="shared" si="195"/>
        <v>163.01476436999315</v>
      </c>
      <c r="AO358" s="23">
        <f t="shared" si="195"/>
        <v>2995.0058151373141</v>
      </c>
    </row>
    <row r="359" spans="1:41" x14ac:dyDescent="0.25">
      <c r="A359" s="7">
        <v>338</v>
      </c>
      <c r="B359" s="56">
        <f t="shared" si="196"/>
        <v>27659.006182556055</v>
      </c>
      <c r="C359" s="57">
        <f t="shared" si="197"/>
        <v>1190.4840583686919</v>
      </c>
      <c r="D359" s="57">
        <f t="shared" si="198"/>
        <v>25.354089000676382</v>
      </c>
      <c r="E359" s="58">
        <f t="shared" si="184"/>
        <v>1215.8381473693682</v>
      </c>
      <c r="F359" s="56">
        <f t="shared" si="199"/>
        <v>39328.522051061598</v>
      </c>
      <c r="G359" s="57">
        <f t="shared" si="200"/>
        <v>1648.0725942644071</v>
      </c>
      <c r="H359" s="57">
        <f t="shared" si="201"/>
        <v>131.09507350353866</v>
      </c>
      <c r="I359" s="58">
        <f t="shared" si="185"/>
        <v>1779.1676677679459</v>
      </c>
      <c r="J359" s="56">
        <f t="shared" si="202"/>
        <v>0</v>
      </c>
      <c r="K359" s="57">
        <f t="shared" si="203"/>
        <v>0</v>
      </c>
      <c r="L359" s="57">
        <f t="shared" si="204"/>
        <v>0</v>
      </c>
      <c r="M359" s="58">
        <f t="shared" si="186"/>
        <v>0</v>
      </c>
      <c r="N359" s="56">
        <f t="shared" si="205"/>
        <v>0</v>
      </c>
      <c r="O359" s="57">
        <f t="shared" si="206"/>
        <v>0</v>
      </c>
      <c r="P359" s="57">
        <f t="shared" si="207"/>
        <v>0</v>
      </c>
      <c r="Q359" s="58">
        <f t="shared" si="187"/>
        <v>0</v>
      </c>
      <c r="R359" s="84">
        <f t="shared" si="208"/>
        <v>-4.4970237635575955E-11</v>
      </c>
      <c r="S359" s="85">
        <f t="shared" si="209"/>
        <v>0</v>
      </c>
      <c r="T359" s="86">
        <f t="shared" si="188"/>
        <v>-1.311631931037632E-13</v>
      </c>
      <c r="U359" s="87">
        <f t="shared" si="210"/>
        <v>0</v>
      </c>
      <c r="V359" s="84">
        <f t="shared" si="211"/>
        <v>0</v>
      </c>
      <c r="W359" s="85">
        <f t="shared" si="212"/>
        <v>0</v>
      </c>
      <c r="X359" s="86">
        <f t="shared" si="189"/>
        <v>0</v>
      </c>
      <c r="Y359" s="87">
        <f t="shared" si="213"/>
        <v>0</v>
      </c>
      <c r="Z359" s="101">
        <f t="shared" si="214"/>
        <v>0</v>
      </c>
      <c r="AA359" s="85">
        <f t="shared" si="215"/>
        <v>0</v>
      </c>
      <c r="AB359" s="86">
        <f t="shared" si="190"/>
        <v>0</v>
      </c>
      <c r="AC359" s="87">
        <f t="shared" si="216"/>
        <v>0</v>
      </c>
      <c r="AD359" s="132">
        <f t="shared" si="219"/>
        <v>0</v>
      </c>
      <c r="AE359" s="132">
        <f t="shared" si="191"/>
        <v>0</v>
      </c>
      <c r="AF359" s="132">
        <f t="shared" si="217"/>
        <v>0</v>
      </c>
      <c r="AG359" s="133">
        <f t="shared" si="192"/>
        <v>0</v>
      </c>
      <c r="AH359" s="124">
        <f t="shared" si="218"/>
        <v>0</v>
      </c>
      <c r="AI359" s="125">
        <f t="shared" si="193"/>
        <v>0</v>
      </c>
      <c r="AJ359" s="125">
        <v>0</v>
      </c>
      <c r="AK359" s="126">
        <f t="shared" si="194"/>
        <v>0</v>
      </c>
      <c r="AL359" s="22">
        <f t="shared" si="195"/>
        <v>66987.528233617617</v>
      </c>
      <c r="AM359" s="22">
        <f t="shared" si="195"/>
        <v>2838.556652633099</v>
      </c>
      <c r="AN359" s="22">
        <f t="shared" si="195"/>
        <v>156.44916250421491</v>
      </c>
      <c r="AO359" s="23">
        <f t="shared" si="195"/>
        <v>2995.0058151373141</v>
      </c>
    </row>
    <row r="360" spans="1:41" x14ac:dyDescent="0.25">
      <c r="A360" s="7">
        <v>339</v>
      </c>
      <c r="B360" s="56">
        <f t="shared" si="196"/>
        <v>26468.522124187362</v>
      </c>
      <c r="C360" s="57">
        <f t="shared" si="197"/>
        <v>1191.5753354221965</v>
      </c>
      <c r="D360" s="57">
        <f t="shared" si="198"/>
        <v>24.262811947171748</v>
      </c>
      <c r="E360" s="58">
        <f t="shared" si="184"/>
        <v>1215.8381473693682</v>
      </c>
      <c r="F360" s="56">
        <f t="shared" si="199"/>
        <v>37680.449456797192</v>
      </c>
      <c r="G360" s="57">
        <f t="shared" si="200"/>
        <v>1653.5661695786218</v>
      </c>
      <c r="H360" s="57">
        <f t="shared" si="201"/>
        <v>125.60149818932398</v>
      </c>
      <c r="I360" s="58">
        <f t="shared" si="185"/>
        <v>1779.1676677679459</v>
      </c>
      <c r="J360" s="56">
        <f t="shared" si="202"/>
        <v>0</v>
      </c>
      <c r="K360" s="57">
        <f t="shared" si="203"/>
        <v>0</v>
      </c>
      <c r="L360" s="57">
        <f t="shared" si="204"/>
        <v>0</v>
      </c>
      <c r="M360" s="58">
        <f t="shared" si="186"/>
        <v>0</v>
      </c>
      <c r="N360" s="56">
        <f t="shared" si="205"/>
        <v>0</v>
      </c>
      <c r="O360" s="57">
        <f t="shared" si="206"/>
        <v>0</v>
      </c>
      <c r="P360" s="57">
        <f t="shared" si="207"/>
        <v>0</v>
      </c>
      <c r="Q360" s="58">
        <f t="shared" si="187"/>
        <v>0</v>
      </c>
      <c r="R360" s="84">
        <f t="shared" si="208"/>
        <v>-4.5045188031635248E-11</v>
      </c>
      <c r="S360" s="85">
        <f t="shared" si="209"/>
        <v>0</v>
      </c>
      <c r="T360" s="86">
        <f t="shared" si="188"/>
        <v>-1.3138179842560281E-13</v>
      </c>
      <c r="U360" s="87">
        <f t="shared" si="210"/>
        <v>0</v>
      </c>
      <c r="V360" s="84">
        <f t="shared" si="211"/>
        <v>0</v>
      </c>
      <c r="W360" s="85">
        <f t="shared" si="212"/>
        <v>0</v>
      </c>
      <c r="X360" s="86">
        <f t="shared" si="189"/>
        <v>0</v>
      </c>
      <c r="Y360" s="87">
        <f t="shared" si="213"/>
        <v>0</v>
      </c>
      <c r="Z360" s="101">
        <f t="shared" si="214"/>
        <v>0</v>
      </c>
      <c r="AA360" s="85">
        <f t="shared" si="215"/>
        <v>0</v>
      </c>
      <c r="AB360" s="86">
        <f t="shared" si="190"/>
        <v>0</v>
      </c>
      <c r="AC360" s="87">
        <f t="shared" si="216"/>
        <v>0</v>
      </c>
      <c r="AD360" s="132">
        <f t="shared" si="219"/>
        <v>0</v>
      </c>
      <c r="AE360" s="132">
        <f t="shared" si="191"/>
        <v>0</v>
      </c>
      <c r="AF360" s="132">
        <f t="shared" si="217"/>
        <v>0</v>
      </c>
      <c r="AG360" s="133">
        <f t="shared" si="192"/>
        <v>0</v>
      </c>
      <c r="AH360" s="124">
        <f t="shared" si="218"/>
        <v>0</v>
      </c>
      <c r="AI360" s="125">
        <f t="shared" si="193"/>
        <v>0</v>
      </c>
      <c r="AJ360" s="125">
        <v>0</v>
      </c>
      <c r="AK360" s="126">
        <f t="shared" si="194"/>
        <v>0</v>
      </c>
      <c r="AL360" s="22">
        <f t="shared" si="195"/>
        <v>64148.971580984507</v>
      </c>
      <c r="AM360" s="22">
        <f t="shared" si="195"/>
        <v>2845.1415050008181</v>
      </c>
      <c r="AN360" s="22">
        <f t="shared" si="195"/>
        <v>149.86431013649559</v>
      </c>
      <c r="AO360" s="23">
        <f t="shared" si="195"/>
        <v>2995.0058151373141</v>
      </c>
    </row>
    <row r="361" spans="1:41" x14ac:dyDescent="0.25">
      <c r="A361" s="7">
        <v>340</v>
      </c>
      <c r="B361" s="56">
        <f t="shared" si="196"/>
        <v>25276.946788765166</v>
      </c>
      <c r="C361" s="57">
        <f t="shared" si="197"/>
        <v>1192.6676128130002</v>
      </c>
      <c r="D361" s="57">
        <f t="shared" si="198"/>
        <v>23.170534556368068</v>
      </c>
      <c r="E361" s="58">
        <f t="shared" si="184"/>
        <v>1215.8381473693682</v>
      </c>
      <c r="F361" s="56">
        <f t="shared" si="199"/>
        <v>36026.883287218574</v>
      </c>
      <c r="G361" s="57">
        <f t="shared" si="200"/>
        <v>1659.0780568105506</v>
      </c>
      <c r="H361" s="57">
        <f t="shared" si="201"/>
        <v>120.08961095739525</v>
      </c>
      <c r="I361" s="58">
        <f t="shared" si="185"/>
        <v>1779.1676677679459</v>
      </c>
      <c r="J361" s="56">
        <f t="shared" si="202"/>
        <v>0</v>
      </c>
      <c r="K361" s="57">
        <f t="shared" si="203"/>
        <v>0</v>
      </c>
      <c r="L361" s="57">
        <f t="shared" si="204"/>
        <v>0</v>
      </c>
      <c r="M361" s="58">
        <f t="shared" si="186"/>
        <v>0</v>
      </c>
      <c r="N361" s="56">
        <f t="shared" si="205"/>
        <v>0</v>
      </c>
      <c r="O361" s="57">
        <f t="shared" si="206"/>
        <v>0</v>
      </c>
      <c r="P361" s="57">
        <f t="shared" si="207"/>
        <v>0</v>
      </c>
      <c r="Q361" s="58">
        <f t="shared" si="187"/>
        <v>0</v>
      </c>
      <c r="R361" s="84">
        <f t="shared" si="208"/>
        <v>-4.512026334502131E-11</v>
      </c>
      <c r="S361" s="85">
        <f t="shared" si="209"/>
        <v>0</v>
      </c>
      <c r="T361" s="86">
        <f t="shared" si="188"/>
        <v>-1.316007680896455E-13</v>
      </c>
      <c r="U361" s="87">
        <f t="shared" si="210"/>
        <v>0</v>
      </c>
      <c r="V361" s="84">
        <f t="shared" si="211"/>
        <v>0</v>
      </c>
      <c r="W361" s="85">
        <f t="shared" si="212"/>
        <v>0</v>
      </c>
      <c r="X361" s="86">
        <f t="shared" si="189"/>
        <v>0</v>
      </c>
      <c r="Y361" s="87">
        <f t="shared" si="213"/>
        <v>0</v>
      </c>
      <c r="Z361" s="101">
        <f t="shared" si="214"/>
        <v>0</v>
      </c>
      <c r="AA361" s="85">
        <f t="shared" si="215"/>
        <v>0</v>
      </c>
      <c r="AB361" s="86">
        <f t="shared" si="190"/>
        <v>0</v>
      </c>
      <c r="AC361" s="87">
        <f t="shared" si="216"/>
        <v>0</v>
      </c>
      <c r="AD361" s="132">
        <f t="shared" si="219"/>
        <v>0</v>
      </c>
      <c r="AE361" s="132">
        <f t="shared" si="191"/>
        <v>0</v>
      </c>
      <c r="AF361" s="132">
        <f t="shared" si="217"/>
        <v>0</v>
      </c>
      <c r="AG361" s="133">
        <f t="shared" si="192"/>
        <v>0</v>
      </c>
      <c r="AH361" s="124">
        <f t="shared" si="218"/>
        <v>0</v>
      </c>
      <c r="AI361" s="125">
        <f t="shared" si="193"/>
        <v>0</v>
      </c>
      <c r="AJ361" s="125">
        <v>0</v>
      </c>
      <c r="AK361" s="126">
        <f t="shared" si="194"/>
        <v>0</v>
      </c>
      <c r="AL361" s="22">
        <f t="shared" si="195"/>
        <v>61303.8300759837</v>
      </c>
      <c r="AM361" s="22">
        <f t="shared" si="195"/>
        <v>2851.7456696235508</v>
      </c>
      <c r="AN361" s="22">
        <f t="shared" si="195"/>
        <v>143.26014551376318</v>
      </c>
      <c r="AO361" s="23">
        <f t="shared" si="195"/>
        <v>2995.0058151373141</v>
      </c>
    </row>
    <row r="362" spans="1:41" x14ac:dyDescent="0.25">
      <c r="A362" s="7">
        <v>341</v>
      </c>
      <c r="B362" s="56">
        <f t="shared" si="196"/>
        <v>24084.279175952164</v>
      </c>
      <c r="C362" s="57">
        <f t="shared" si="197"/>
        <v>1193.7608914580787</v>
      </c>
      <c r="D362" s="57">
        <f t="shared" si="198"/>
        <v>22.077255911289484</v>
      </c>
      <c r="E362" s="58">
        <f t="shared" si="184"/>
        <v>1215.8381473693682</v>
      </c>
      <c r="F362" s="56">
        <f t="shared" si="199"/>
        <v>34367.805230408027</v>
      </c>
      <c r="G362" s="57">
        <f t="shared" si="200"/>
        <v>1664.6083169999192</v>
      </c>
      <c r="H362" s="57">
        <f t="shared" si="201"/>
        <v>114.55935076802676</v>
      </c>
      <c r="I362" s="58">
        <f t="shared" si="185"/>
        <v>1779.1676677679459</v>
      </c>
      <c r="J362" s="56">
        <f t="shared" si="202"/>
        <v>0</v>
      </c>
      <c r="K362" s="57">
        <f t="shared" si="203"/>
        <v>0</v>
      </c>
      <c r="L362" s="57">
        <f t="shared" si="204"/>
        <v>0</v>
      </c>
      <c r="M362" s="58">
        <f t="shared" si="186"/>
        <v>0</v>
      </c>
      <c r="N362" s="56">
        <f t="shared" si="205"/>
        <v>0</v>
      </c>
      <c r="O362" s="57">
        <f t="shared" si="206"/>
        <v>0</v>
      </c>
      <c r="P362" s="57">
        <f t="shared" si="207"/>
        <v>0</v>
      </c>
      <c r="Q362" s="58">
        <f t="shared" si="187"/>
        <v>0</v>
      </c>
      <c r="R362" s="84">
        <f t="shared" si="208"/>
        <v>-4.5195463783929679E-11</v>
      </c>
      <c r="S362" s="85">
        <f t="shared" si="209"/>
        <v>0</v>
      </c>
      <c r="T362" s="86">
        <f t="shared" si="188"/>
        <v>-1.3182010270312824E-13</v>
      </c>
      <c r="U362" s="87">
        <f t="shared" si="210"/>
        <v>0</v>
      </c>
      <c r="V362" s="84">
        <f t="shared" si="211"/>
        <v>0</v>
      </c>
      <c r="W362" s="85">
        <f t="shared" si="212"/>
        <v>0</v>
      </c>
      <c r="X362" s="86">
        <f t="shared" si="189"/>
        <v>0</v>
      </c>
      <c r="Y362" s="87">
        <f t="shared" si="213"/>
        <v>0</v>
      </c>
      <c r="Z362" s="101">
        <f t="shared" si="214"/>
        <v>0</v>
      </c>
      <c r="AA362" s="85">
        <f t="shared" si="215"/>
        <v>0</v>
      </c>
      <c r="AB362" s="86">
        <f t="shared" si="190"/>
        <v>0</v>
      </c>
      <c r="AC362" s="87">
        <f t="shared" si="216"/>
        <v>0</v>
      </c>
      <c r="AD362" s="132">
        <f t="shared" si="219"/>
        <v>0</v>
      </c>
      <c r="AE362" s="132">
        <f t="shared" si="191"/>
        <v>0</v>
      </c>
      <c r="AF362" s="132">
        <f t="shared" si="217"/>
        <v>0</v>
      </c>
      <c r="AG362" s="133">
        <f t="shared" si="192"/>
        <v>0</v>
      </c>
      <c r="AH362" s="124">
        <f t="shared" si="218"/>
        <v>0</v>
      </c>
      <c r="AI362" s="125">
        <f t="shared" si="193"/>
        <v>0</v>
      </c>
      <c r="AJ362" s="125">
        <v>0</v>
      </c>
      <c r="AK362" s="126">
        <f t="shared" si="194"/>
        <v>0</v>
      </c>
      <c r="AL362" s="22">
        <f t="shared" si="195"/>
        <v>58452.084406360147</v>
      </c>
      <c r="AM362" s="22">
        <f t="shared" si="195"/>
        <v>2858.369208457998</v>
      </c>
      <c r="AN362" s="22">
        <f t="shared" si="195"/>
        <v>136.63660667931609</v>
      </c>
      <c r="AO362" s="23">
        <f t="shared" si="195"/>
        <v>2995.0058151373141</v>
      </c>
    </row>
    <row r="363" spans="1:41" x14ac:dyDescent="0.25">
      <c r="A363" s="7">
        <v>342</v>
      </c>
      <c r="B363" s="56">
        <f t="shared" si="196"/>
        <v>22890.518284494086</v>
      </c>
      <c r="C363" s="57">
        <f t="shared" si="197"/>
        <v>1194.8551722752486</v>
      </c>
      <c r="D363" s="57">
        <f t="shared" si="198"/>
        <v>20.982975094119578</v>
      </c>
      <c r="E363" s="58">
        <f t="shared" si="184"/>
        <v>1215.8381473693682</v>
      </c>
      <c r="F363" s="56">
        <f t="shared" si="199"/>
        <v>32703.196913408108</v>
      </c>
      <c r="G363" s="57">
        <f t="shared" si="200"/>
        <v>1670.1570113899188</v>
      </c>
      <c r="H363" s="57">
        <f t="shared" si="201"/>
        <v>109.01065637802704</v>
      </c>
      <c r="I363" s="58">
        <f t="shared" si="185"/>
        <v>1779.1676677679459</v>
      </c>
      <c r="J363" s="56">
        <f t="shared" si="202"/>
        <v>0</v>
      </c>
      <c r="K363" s="57">
        <f t="shared" si="203"/>
        <v>0</v>
      </c>
      <c r="L363" s="57">
        <f t="shared" si="204"/>
        <v>0</v>
      </c>
      <c r="M363" s="58">
        <f t="shared" si="186"/>
        <v>0</v>
      </c>
      <c r="N363" s="56">
        <f t="shared" si="205"/>
        <v>0</v>
      </c>
      <c r="O363" s="57">
        <f t="shared" si="206"/>
        <v>0</v>
      </c>
      <c r="P363" s="57">
        <f t="shared" si="207"/>
        <v>0</v>
      </c>
      <c r="Q363" s="58">
        <f t="shared" si="187"/>
        <v>0</v>
      </c>
      <c r="R363" s="84">
        <f t="shared" si="208"/>
        <v>-4.5270789556902894E-11</v>
      </c>
      <c r="S363" s="85">
        <f t="shared" si="209"/>
        <v>0</v>
      </c>
      <c r="T363" s="86">
        <f t="shared" si="188"/>
        <v>-1.320398028743001E-13</v>
      </c>
      <c r="U363" s="87">
        <f t="shared" si="210"/>
        <v>0</v>
      </c>
      <c r="V363" s="84">
        <f t="shared" si="211"/>
        <v>0</v>
      </c>
      <c r="W363" s="85">
        <f t="shared" si="212"/>
        <v>0</v>
      </c>
      <c r="X363" s="86">
        <f t="shared" si="189"/>
        <v>0</v>
      </c>
      <c r="Y363" s="87">
        <f t="shared" si="213"/>
        <v>0</v>
      </c>
      <c r="Z363" s="101">
        <f t="shared" si="214"/>
        <v>0</v>
      </c>
      <c r="AA363" s="85">
        <f t="shared" si="215"/>
        <v>0</v>
      </c>
      <c r="AB363" s="86">
        <f t="shared" si="190"/>
        <v>0</v>
      </c>
      <c r="AC363" s="87">
        <f t="shared" si="216"/>
        <v>0</v>
      </c>
      <c r="AD363" s="132">
        <f t="shared" si="219"/>
        <v>0</v>
      </c>
      <c r="AE363" s="132">
        <f t="shared" si="191"/>
        <v>0</v>
      </c>
      <c r="AF363" s="132">
        <f t="shared" si="217"/>
        <v>0</v>
      </c>
      <c r="AG363" s="133">
        <f t="shared" si="192"/>
        <v>0</v>
      </c>
      <c r="AH363" s="124">
        <f t="shared" si="218"/>
        <v>0</v>
      </c>
      <c r="AI363" s="125">
        <f t="shared" si="193"/>
        <v>0</v>
      </c>
      <c r="AJ363" s="125">
        <v>0</v>
      </c>
      <c r="AK363" s="126">
        <f t="shared" si="194"/>
        <v>0</v>
      </c>
      <c r="AL363" s="22">
        <f t="shared" si="195"/>
        <v>55593.715197902151</v>
      </c>
      <c r="AM363" s="22">
        <f t="shared" si="195"/>
        <v>2865.0121836651674</v>
      </c>
      <c r="AN363" s="22">
        <f t="shared" si="195"/>
        <v>129.99363147214646</v>
      </c>
      <c r="AO363" s="23">
        <f t="shared" si="195"/>
        <v>2995.0058151373141</v>
      </c>
    </row>
    <row r="364" spans="1:41" x14ac:dyDescent="0.25">
      <c r="A364" s="7">
        <v>343</v>
      </c>
      <c r="B364" s="56">
        <f t="shared" si="196"/>
        <v>21695.663112218837</v>
      </c>
      <c r="C364" s="57">
        <f t="shared" si="197"/>
        <v>1195.9504561831677</v>
      </c>
      <c r="D364" s="57">
        <f t="shared" si="198"/>
        <v>19.887691186200602</v>
      </c>
      <c r="E364" s="58">
        <f t="shared" si="184"/>
        <v>1215.8381473693682</v>
      </c>
      <c r="F364" s="56">
        <f t="shared" si="199"/>
        <v>31033.03990201819</v>
      </c>
      <c r="G364" s="57">
        <f t="shared" si="200"/>
        <v>1675.7242014278852</v>
      </c>
      <c r="H364" s="57">
        <f t="shared" si="201"/>
        <v>103.44346634006064</v>
      </c>
      <c r="I364" s="58">
        <f t="shared" si="185"/>
        <v>1779.1676677679459</v>
      </c>
      <c r="J364" s="56">
        <f t="shared" si="202"/>
        <v>0</v>
      </c>
      <c r="K364" s="57">
        <f t="shared" si="203"/>
        <v>0</v>
      </c>
      <c r="L364" s="57">
        <f t="shared" si="204"/>
        <v>0</v>
      </c>
      <c r="M364" s="58">
        <f t="shared" si="186"/>
        <v>0</v>
      </c>
      <c r="N364" s="56">
        <f t="shared" si="205"/>
        <v>0</v>
      </c>
      <c r="O364" s="57">
        <f t="shared" si="206"/>
        <v>0</v>
      </c>
      <c r="P364" s="57">
        <f t="shared" si="207"/>
        <v>0</v>
      </c>
      <c r="Q364" s="58">
        <f t="shared" si="187"/>
        <v>0</v>
      </c>
      <c r="R364" s="84">
        <f t="shared" si="208"/>
        <v>-4.5346240872831067E-11</v>
      </c>
      <c r="S364" s="85">
        <f t="shared" si="209"/>
        <v>0</v>
      </c>
      <c r="T364" s="86">
        <f t="shared" si="188"/>
        <v>-1.3225986921242396E-13</v>
      </c>
      <c r="U364" s="87">
        <f t="shared" si="210"/>
        <v>0</v>
      </c>
      <c r="V364" s="84">
        <f t="shared" si="211"/>
        <v>0</v>
      </c>
      <c r="W364" s="85">
        <f t="shared" si="212"/>
        <v>0</v>
      </c>
      <c r="X364" s="86">
        <f t="shared" si="189"/>
        <v>0</v>
      </c>
      <c r="Y364" s="87">
        <f t="shared" si="213"/>
        <v>0</v>
      </c>
      <c r="Z364" s="101">
        <f t="shared" si="214"/>
        <v>0</v>
      </c>
      <c r="AA364" s="85">
        <f t="shared" si="215"/>
        <v>0</v>
      </c>
      <c r="AB364" s="86">
        <f t="shared" si="190"/>
        <v>0</v>
      </c>
      <c r="AC364" s="87">
        <f t="shared" si="216"/>
        <v>0</v>
      </c>
      <c r="AD364" s="132">
        <f t="shared" si="219"/>
        <v>0</v>
      </c>
      <c r="AE364" s="132">
        <f t="shared" si="191"/>
        <v>0</v>
      </c>
      <c r="AF364" s="132">
        <f t="shared" si="217"/>
        <v>0</v>
      </c>
      <c r="AG364" s="133">
        <f t="shared" si="192"/>
        <v>0</v>
      </c>
      <c r="AH364" s="124">
        <f t="shared" si="218"/>
        <v>0</v>
      </c>
      <c r="AI364" s="125">
        <f t="shared" si="193"/>
        <v>0</v>
      </c>
      <c r="AJ364" s="125">
        <v>0</v>
      </c>
      <c r="AK364" s="126">
        <f t="shared" si="194"/>
        <v>0</v>
      </c>
      <c r="AL364" s="22">
        <f t="shared" si="195"/>
        <v>52728.703014236984</v>
      </c>
      <c r="AM364" s="22">
        <f t="shared" si="195"/>
        <v>2871.6746576110527</v>
      </c>
      <c r="AN364" s="22">
        <f t="shared" si="195"/>
        <v>123.33115752626111</v>
      </c>
      <c r="AO364" s="23">
        <f t="shared" si="195"/>
        <v>2995.0058151373141</v>
      </c>
    </row>
    <row r="365" spans="1:41" x14ac:dyDescent="0.25">
      <c r="A365" s="7">
        <v>344</v>
      </c>
      <c r="B365" s="56">
        <f t="shared" si="196"/>
        <v>20499.71265603567</v>
      </c>
      <c r="C365" s="57">
        <f t="shared" si="197"/>
        <v>1197.0467441013357</v>
      </c>
      <c r="D365" s="57">
        <f t="shared" si="198"/>
        <v>18.791403268032695</v>
      </c>
      <c r="E365" s="58">
        <f t="shared" si="184"/>
        <v>1215.8381473693682</v>
      </c>
      <c r="F365" s="56">
        <f t="shared" si="199"/>
        <v>29357.315700590305</v>
      </c>
      <c r="G365" s="57">
        <f t="shared" si="200"/>
        <v>1681.3099487659781</v>
      </c>
      <c r="H365" s="57">
        <f t="shared" si="201"/>
        <v>97.857719001967695</v>
      </c>
      <c r="I365" s="58">
        <f t="shared" si="185"/>
        <v>1779.1676677679459</v>
      </c>
      <c r="J365" s="56">
        <f t="shared" si="202"/>
        <v>0</v>
      </c>
      <c r="K365" s="57">
        <f t="shared" si="203"/>
        <v>0</v>
      </c>
      <c r="L365" s="57">
        <f t="shared" si="204"/>
        <v>0</v>
      </c>
      <c r="M365" s="58">
        <f t="shared" si="186"/>
        <v>0</v>
      </c>
      <c r="N365" s="56">
        <f t="shared" si="205"/>
        <v>0</v>
      </c>
      <c r="O365" s="57">
        <f t="shared" si="206"/>
        <v>0</v>
      </c>
      <c r="P365" s="57">
        <f t="shared" si="207"/>
        <v>0</v>
      </c>
      <c r="Q365" s="58">
        <f t="shared" si="187"/>
        <v>0</v>
      </c>
      <c r="R365" s="84">
        <f t="shared" si="208"/>
        <v>-4.5421817940952454E-11</v>
      </c>
      <c r="S365" s="85">
        <f t="shared" si="209"/>
        <v>0</v>
      </c>
      <c r="T365" s="86">
        <f t="shared" si="188"/>
        <v>-1.3248030232777801E-13</v>
      </c>
      <c r="U365" s="87">
        <f t="shared" si="210"/>
        <v>0</v>
      </c>
      <c r="V365" s="84">
        <f t="shared" si="211"/>
        <v>0</v>
      </c>
      <c r="W365" s="85">
        <f t="shared" si="212"/>
        <v>0</v>
      </c>
      <c r="X365" s="86">
        <f t="shared" si="189"/>
        <v>0</v>
      </c>
      <c r="Y365" s="87">
        <f t="shared" si="213"/>
        <v>0</v>
      </c>
      <c r="Z365" s="101">
        <f t="shared" si="214"/>
        <v>0</v>
      </c>
      <c r="AA365" s="85">
        <f t="shared" si="215"/>
        <v>0</v>
      </c>
      <c r="AB365" s="86">
        <f t="shared" si="190"/>
        <v>0</v>
      </c>
      <c r="AC365" s="87">
        <f t="shared" si="216"/>
        <v>0</v>
      </c>
      <c r="AD365" s="132">
        <f t="shared" si="219"/>
        <v>0</v>
      </c>
      <c r="AE365" s="132">
        <f t="shared" si="191"/>
        <v>0</v>
      </c>
      <c r="AF365" s="132">
        <f t="shared" si="217"/>
        <v>0</v>
      </c>
      <c r="AG365" s="133">
        <f t="shared" si="192"/>
        <v>0</v>
      </c>
      <c r="AH365" s="124">
        <f t="shared" si="218"/>
        <v>0</v>
      </c>
      <c r="AI365" s="125">
        <f t="shared" si="193"/>
        <v>0</v>
      </c>
      <c r="AJ365" s="125">
        <v>0</v>
      </c>
      <c r="AK365" s="126">
        <f t="shared" si="194"/>
        <v>0</v>
      </c>
      <c r="AL365" s="22">
        <f t="shared" si="195"/>
        <v>49857.028356625931</v>
      </c>
      <c r="AM365" s="22">
        <f t="shared" si="195"/>
        <v>2878.3566928673135</v>
      </c>
      <c r="AN365" s="22">
        <f t="shared" si="195"/>
        <v>116.64912227000026</v>
      </c>
      <c r="AO365" s="23">
        <f t="shared" si="195"/>
        <v>2995.0058151373141</v>
      </c>
    </row>
    <row r="366" spans="1:41" x14ac:dyDescent="0.25">
      <c r="A366" s="7">
        <v>345</v>
      </c>
      <c r="B366" s="56">
        <f t="shared" si="196"/>
        <v>19302.665911934335</v>
      </c>
      <c r="C366" s="57">
        <f t="shared" si="197"/>
        <v>1198.1440369500951</v>
      </c>
      <c r="D366" s="57">
        <f t="shared" si="198"/>
        <v>17.694110419273141</v>
      </c>
      <c r="E366" s="58">
        <f t="shared" si="184"/>
        <v>1215.8381473693682</v>
      </c>
      <c r="F366" s="56">
        <f t="shared" si="199"/>
        <v>27676.005751824327</v>
      </c>
      <c r="G366" s="57">
        <f t="shared" si="200"/>
        <v>1686.9143152618649</v>
      </c>
      <c r="H366" s="57">
        <f t="shared" si="201"/>
        <v>92.2533525060811</v>
      </c>
      <c r="I366" s="58">
        <f t="shared" si="185"/>
        <v>1779.1676677679459</v>
      </c>
      <c r="J366" s="56">
        <f t="shared" si="202"/>
        <v>0</v>
      </c>
      <c r="K366" s="57">
        <f t="shared" si="203"/>
        <v>0</v>
      </c>
      <c r="L366" s="57">
        <f t="shared" si="204"/>
        <v>0</v>
      </c>
      <c r="M366" s="58">
        <f t="shared" si="186"/>
        <v>0</v>
      </c>
      <c r="N366" s="56">
        <f t="shared" si="205"/>
        <v>0</v>
      </c>
      <c r="O366" s="57">
        <f t="shared" si="206"/>
        <v>0</v>
      </c>
      <c r="P366" s="57">
        <f t="shared" si="207"/>
        <v>0</v>
      </c>
      <c r="Q366" s="58">
        <f t="shared" si="187"/>
        <v>0</v>
      </c>
      <c r="R366" s="84">
        <f t="shared" si="208"/>
        <v>-4.5497520970854041E-11</v>
      </c>
      <c r="S366" s="85">
        <f t="shared" si="209"/>
        <v>0</v>
      </c>
      <c r="T366" s="86">
        <f t="shared" si="188"/>
        <v>-1.3270110283165763E-13</v>
      </c>
      <c r="U366" s="87">
        <f t="shared" si="210"/>
        <v>0</v>
      </c>
      <c r="V366" s="84">
        <f t="shared" si="211"/>
        <v>0</v>
      </c>
      <c r="W366" s="85">
        <f t="shared" si="212"/>
        <v>0</v>
      </c>
      <c r="X366" s="86">
        <f t="shared" si="189"/>
        <v>0</v>
      </c>
      <c r="Y366" s="87">
        <f t="shared" si="213"/>
        <v>0</v>
      </c>
      <c r="Z366" s="101">
        <f t="shared" si="214"/>
        <v>0</v>
      </c>
      <c r="AA366" s="85">
        <f t="shared" si="215"/>
        <v>0</v>
      </c>
      <c r="AB366" s="86">
        <f t="shared" si="190"/>
        <v>0</v>
      </c>
      <c r="AC366" s="87">
        <f t="shared" si="216"/>
        <v>0</v>
      </c>
      <c r="AD366" s="132">
        <f t="shared" si="219"/>
        <v>0</v>
      </c>
      <c r="AE366" s="132">
        <f t="shared" si="191"/>
        <v>0</v>
      </c>
      <c r="AF366" s="132">
        <f t="shared" si="217"/>
        <v>0</v>
      </c>
      <c r="AG366" s="133">
        <f t="shared" si="192"/>
        <v>0</v>
      </c>
      <c r="AH366" s="124">
        <f t="shared" si="218"/>
        <v>0</v>
      </c>
      <c r="AI366" s="125">
        <f t="shared" si="193"/>
        <v>0</v>
      </c>
      <c r="AJ366" s="125">
        <v>0</v>
      </c>
      <c r="AK366" s="126">
        <f t="shared" si="194"/>
        <v>0</v>
      </c>
      <c r="AL366" s="22">
        <f t="shared" si="195"/>
        <v>46978.671663758621</v>
      </c>
      <c r="AM366" s="22">
        <f t="shared" si="195"/>
        <v>2885.05835221196</v>
      </c>
      <c r="AN366" s="22">
        <f t="shared" si="195"/>
        <v>109.94746292535412</v>
      </c>
      <c r="AO366" s="23">
        <f t="shared" si="195"/>
        <v>2995.0058151373141</v>
      </c>
    </row>
    <row r="367" spans="1:41" x14ac:dyDescent="0.25">
      <c r="A367" s="7">
        <v>346</v>
      </c>
      <c r="B367" s="56">
        <f t="shared" si="196"/>
        <v>18104.521874984239</v>
      </c>
      <c r="C367" s="57">
        <f t="shared" si="197"/>
        <v>1199.2423356506326</v>
      </c>
      <c r="D367" s="57">
        <f t="shared" si="198"/>
        <v>16.59581171873555</v>
      </c>
      <c r="E367" s="58">
        <f t="shared" si="184"/>
        <v>1215.8381473693682</v>
      </c>
      <c r="F367" s="56">
        <f t="shared" si="199"/>
        <v>25989.091436562463</v>
      </c>
      <c r="G367" s="57">
        <f t="shared" si="200"/>
        <v>1692.5373629794044</v>
      </c>
      <c r="H367" s="57">
        <f t="shared" si="201"/>
        <v>86.630304788541551</v>
      </c>
      <c r="I367" s="58">
        <f t="shared" si="185"/>
        <v>1779.1676677679459</v>
      </c>
      <c r="J367" s="56">
        <f t="shared" si="202"/>
        <v>0</v>
      </c>
      <c r="K367" s="57">
        <f t="shared" si="203"/>
        <v>0</v>
      </c>
      <c r="L367" s="57">
        <f t="shared" si="204"/>
        <v>0</v>
      </c>
      <c r="M367" s="58">
        <f t="shared" si="186"/>
        <v>0</v>
      </c>
      <c r="N367" s="56">
        <f t="shared" si="205"/>
        <v>0</v>
      </c>
      <c r="O367" s="57">
        <f t="shared" si="206"/>
        <v>0</v>
      </c>
      <c r="P367" s="57">
        <f t="shared" si="207"/>
        <v>0</v>
      </c>
      <c r="Q367" s="58">
        <f t="shared" si="187"/>
        <v>0</v>
      </c>
      <c r="R367" s="84">
        <f t="shared" si="208"/>
        <v>-4.5573350172472133E-11</v>
      </c>
      <c r="S367" s="85">
        <f t="shared" si="209"/>
        <v>0</v>
      </c>
      <c r="T367" s="86">
        <f t="shared" si="188"/>
        <v>-1.3292227133637706E-13</v>
      </c>
      <c r="U367" s="87">
        <f t="shared" si="210"/>
        <v>0</v>
      </c>
      <c r="V367" s="84">
        <f t="shared" si="211"/>
        <v>0</v>
      </c>
      <c r="W367" s="85">
        <f t="shared" si="212"/>
        <v>0</v>
      </c>
      <c r="X367" s="86">
        <f t="shared" si="189"/>
        <v>0</v>
      </c>
      <c r="Y367" s="87">
        <f t="shared" si="213"/>
        <v>0</v>
      </c>
      <c r="Z367" s="101">
        <f t="shared" si="214"/>
        <v>0</v>
      </c>
      <c r="AA367" s="85">
        <f t="shared" si="215"/>
        <v>0</v>
      </c>
      <c r="AB367" s="86">
        <f t="shared" si="190"/>
        <v>0</v>
      </c>
      <c r="AC367" s="87">
        <f t="shared" si="216"/>
        <v>0</v>
      </c>
      <c r="AD367" s="132">
        <f t="shared" si="219"/>
        <v>0</v>
      </c>
      <c r="AE367" s="132">
        <f t="shared" si="191"/>
        <v>0</v>
      </c>
      <c r="AF367" s="132">
        <f t="shared" si="217"/>
        <v>0</v>
      </c>
      <c r="AG367" s="133">
        <f t="shared" si="192"/>
        <v>0</v>
      </c>
      <c r="AH367" s="124">
        <f t="shared" si="218"/>
        <v>0</v>
      </c>
      <c r="AI367" s="125">
        <f t="shared" si="193"/>
        <v>0</v>
      </c>
      <c r="AJ367" s="125">
        <v>0</v>
      </c>
      <c r="AK367" s="126">
        <f t="shared" si="194"/>
        <v>0</v>
      </c>
      <c r="AL367" s="22">
        <f t="shared" si="195"/>
        <v>44093.613311546658</v>
      </c>
      <c r="AM367" s="22">
        <f t="shared" si="195"/>
        <v>2891.7796986300373</v>
      </c>
      <c r="AN367" s="22">
        <f t="shared" si="195"/>
        <v>103.22611650727697</v>
      </c>
      <c r="AO367" s="23">
        <f t="shared" si="195"/>
        <v>2995.0058151373141</v>
      </c>
    </row>
    <row r="368" spans="1:41" x14ac:dyDescent="0.25">
      <c r="A368" s="7">
        <v>347</v>
      </c>
      <c r="B368" s="56">
        <f t="shared" si="196"/>
        <v>16905.279539333605</v>
      </c>
      <c r="C368" s="57">
        <f t="shared" si="197"/>
        <v>1200.3416411249791</v>
      </c>
      <c r="D368" s="57">
        <f t="shared" si="198"/>
        <v>15.496506244389138</v>
      </c>
      <c r="E368" s="58">
        <f t="shared" si="184"/>
        <v>1215.8381473693682</v>
      </c>
      <c r="F368" s="56">
        <f t="shared" si="199"/>
        <v>24296.554073583058</v>
      </c>
      <c r="G368" s="57">
        <f t="shared" si="200"/>
        <v>1698.1791541893358</v>
      </c>
      <c r="H368" s="57">
        <f t="shared" si="201"/>
        <v>80.988513578610196</v>
      </c>
      <c r="I368" s="58">
        <f t="shared" si="185"/>
        <v>1779.1676677679459</v>
      </c>
      <c r="J368" s="56">
        <f t="shared" si="202"/>
        <v>0</v>
      </c>
      <c r="K368" s="57">
        <f t="shared" si="203"/>
        <v>0</v>
      </c>
      <c r="L368" s="57">
        <f t="shared" si="204"/>
        <v>0</v>
      </c>
      <c r="M368" s="58">
        <f t="shared" si="186"/>
        <v>0</v>
      </c>
      <c r="N368" s="56">
        <f t="shared" si="205"/>
        <v>0</v>
      </c>
      <c r="O368" s="57">
        <f t="shared" si="206"/>
        <v>0</v>
      </c>
      <c r="P368" s="57">
        <f t="shared" si="207"/>
        <v>0</v>
      </c>
      <c r="Q368" s="58">
        <f t="shared" si="187"/>
        <v>0</v>
      </c>
      <c r="R368" s="84">
        <f t="shared" si="208"/>
        <v>-4.5649305756092922E-11</v>
      </c>
      <c r="S368" s="85">
        <f t="shared" si="209"/>
        <v>0</v>
      </c>
      <c r="T368" s="86">
        <f t="shared" si="188"/>
        <v>-1.3314380845527104E-13</v>
      </c>
      <c r="U368" s="87">
        <f t="shared" si="210"/>
        <v>0</v>
      </c>
      <c r="V368" s="84">
        <f t="shared" si="211"/>
        <v>0</v>
      </c>
      <c r="W368" s="85">
        <f t="shared" si="212"/>
        <v>0</v>
      </c>
      <c r="X368" s="86">
        <f t="shared" si="189"/>
        <v>0</v>
      </c>
      <c r="Y368" s="87">
        <f t="shared" si="213"/>
        <v>0</v>
      </c>
      <c r="Z368" s="101">
        <f t="shared" si="214"/>
        <v>0</v>
      </c>
      <c r="AA368" s="85">
        <f t="shared" si="215"/>
        <v>0</v>
      </c>
      <c r="AB368" s="86">
        <f t="shared" si="190"/>
        <v>0</v>
      </c>
      <c r="AC368" s="87">
        <f t="shared" si="216"/>
        <v>0</v>
      </c>
      <c r="AD368" s="132">
        <f t="shared" si="219"/>
        <v>0</v>
      </c>
      <c r="AE368" s="132">
        <f t="shared" si="191"/>
        <v>0</v>
      </c>
      <c r="AF368" s="132">
        <f t="shared" si="217"/>
        <v>0</v>
      </c>
      <c r="AG368" s="133">
        <f t="shared" si="192"/>
        <v>0</v>
      </c>
      <c r="AH368" s="124">
        <f t="shared" si="218"/>
        <v>0</v>
      </c>
      <c r="AI368" s="125">
        <f t="shared" si="193"/>
        <v>0</v>
      </c>
      <c r="AJ368" s="125">
        <v>0</v>
      </c>
      <c r="AK368" s="126">
        <f t="shared" si="194"/>
        <v>0</v>
      </c>
      <c r="AL368" s="22">
        <f t="shared" si="195"/>
        <v>41201.83361291662</v>
      </c>
      <c r="AM368" s="22">
        <f t="shared" si="195"/>
        <v>2898.5207953143149</v>
      </c>
      <c r="AN368" s="22">
        <f t="shared" si="195"/>
        <v>96.485019822999206</v>
      </c>
      <c r="AO368" s="23">
        <f t="shared" si="195"/>
        <v>2995.0058151373141</v>
      </c>
    </row>
    <row r="369" spans="1:41" x14ac:dyDescent="0.25">
      <c r="A369" s="7">
        <v>348</v>
      </c>
      <c r="B369" s="56">
        <f t="shared" si="196"/>
        <v>15704.937898208627</v>
      </c>
      <c r="C369" s="57">
        <f t="shared" si="197"/>
        <v>1201.4419542960104</v>
      </c>
      <c r="D369" s="57">
        <f t="shared" si="198"/>
        <v>14.396193073357908</v>
      </c>
      <c r="E369" s="58">
        <f t="shared" si="184"/>
        <v>1215.8381473693682</v>
      </c>
      <c r="F369" s="56">
        <f t="shared" si="199"/>
        <v>22598.374919393722</v>
      </c>
      <c r="G369" s="57">
        <f t="shared" si="200"/>
        <v>1703.8397513699667</v>
      </c>
      <c r="H369" s="57">
        <f t="shared" si="201"/>
        <v>75.327916397979081</v>
      </c>
      <c r="I369" s="58">
        <f t="shared" si="185"/>
        <v>1779.1676677679459</v>
      </c>
      <c r="J369" s="56">
        <f t="shared" si="202"/>
        <v>0</v>
      </c>
      <c r="K369" s="57">
        <f t="shared" si="203"/>
        <v>0</v>
      </c>
      <c r="L369" s="57">
        <f t="shared" si="204"/>
        <v>0</v>
      </c>
      <c r="M369" s="58">
        <f t="shared" si="186"/>
        <v>0</v>
      </c>
      <c r="N369" s="56">
        <f t="shared" si="205"/>
        <v>0</v>
      </c>
      <c r="O369" s="57">
        <f t="shared" si="206"/>
        <v>0</v>
      </c>
      <c r="P369" s="57">
        <f t="shared" si="207"/>
        <v>0</v>
      </c>
      <c r="Q369" s="58">
        <f t="shared" si="187"/>
        <v>0</v>
      </c>
      <c r="R369" s="84">
        <f t="shared" si="208"/>
        <v>-4.5725387932353079E-11</v>
      </c>
      <c r="S369" s="85">
        <f t="shared" si="209"/>
        <v>0</v>
      </c>
      <c r="T369" s="86">
        <f t="shared" si="188"/>
        <v>-1.3336571480269648E-13</v>
      </c>
      <c r="U369" s="87">
        <f t="shared" si="210"/>
        <v>0</v>
      </c>
      <c r="V369" s="84">
        <f t="shared" si="211"/>
        <v>0</v>
      </c>
      <c r="W369" s="85">
        <f t="shared" si="212"/>
        <v>0</v>
      </c>
      <c r="X369" s="86">
        <f t="shared" si="189"/>
        <v>0</v>
      </c>
      <c r="Y369" s="87">
        <f t="shared" si="213"/>
        <v>0</v>
      </c>
      <c r="Z369" s="101">
        <f t="shared" si="214"/>
        <v>0</v>
      </c>
      <c r="AA369" s="85">
        <f t="shared" si="215"/>
        <v>0</v>
      </c>
      <c r="AB369" s="86">
        <f t="shared" si="190"/>
        <v>0</v>
      </c>
      <c r="AC369" s="87">
        <f t="shared" si="216"/>
        <v>0</v>
      </c>
      <c r="AD369" s="132">
        <f t="shared" si="219"/>
        <v>0</v>
      </c>
      <c r="AE369" s="132">
        <f t="shared" si="191"/>
        <v>0</v>
      </c>
      <c r="AF369" s="132">
        <f t="shared" si="217"/>
        <v>0</v>
      </c>
      <c r="AG369" s="133">
        <f t="shared" si="192"/>
        <v>0</v>
      </c>
      <c r="AH369" s="124">
        <f t="shared" si="218"/>
        <v>0</v>
      </c>
      <c r="AI369" s="125">
        <f t="shared" si="193"/>
        <v>0</v>
      </c>
      <c r="AJ369" s="125">
        <v>0</v>
      </c>
      <c r="AK369" s="126">
        <f t="shared" si="194"/>
        <v>0</v>
      </c>
      <c r="AL369" s="22">
        <f t="shared" si="195"/>
        <v>38303.312817602302</v>
      </c>
      <c r="AM369" s="22">
        <f t="shared" si="195"/>
        <v>2905.2817056659769</v>
      </c>
      <c r="AN369" s="22">
        <f t="shared" si="195"/>
        <v>89.72410947133686</v>
      </c>
      <c r="AO369" s="23">
        <f t="shared" si="195"/>
        <v>2995.0058151373141</v>
      </c>
    </row>
    <row r="370" spans="1:41" x14ac:dyDescent="0.25">
      <c r="A370" s="7">
        <v>349</v>
      </c>
      <c r="B370" s="56">
        <f t="shared" si="196"/>
        <v>14503.495943912618</v>
      </c>
      <c r="C370" s="57">
        <f t="shared" si="197"/>
        <v>1202.5432760874482</v>
      </c>
      <c r="D370" s="57">
        <f t="shared" si="198"/>
        <v>13.2948712819199</v>
      </c>
      <c r="E370" s="58">
        <f t="shared" si="184"/>
        <v>1215.8381473693682</v>
      </c>
      <c r="F370" s="56">
        <f t="shared" si="199"/>
        <v>20894.535168023755</v>
      </c>
      <c r="G370" s="57">
        <f t="shared" si="200"/>
        <v>1709.5192172078666</v>
      </c>
      <c r="H370" s="57">
        <f t="shared" si="201"/>
        <v>69.648450560079183</v>
      </c>
      <c r="I370" s="58">
        <f t="shared" si="185"/>
        <v>1779.1676677679459</v>
      </c>
      <c r="J370" s="56">
        <f t="shared" si="202"/>
        <v>0</v>
      </c>
      <c r="K370" s="57">
        <f t="shared" si="203"/>
        <v>0</v>
      </c>
      <c r="L370" s="57">
        <f t="shared" si="204"/>
        <v>0</v>
      </c>
      <c r="M370" s="58">
        <f t="shared" si="186"/>
        <v>0</v>
      </c>
      <c r="N370" s="56">
        <f t="shared" si="205"/>
        <v>0</v>
      </c>
      <c r="O370" s="57">
        <f t="shared" si="206"/>
        <v>0</v>
      </c>
      <c r="P370" s="57">
        <f t="shared" si="207"/>
        <v>0</v>
      </c>
      <c r="Q370" s="58">
        <f t="shared" si="187"/>
        <v>0</v>
      </c>
      <c r="R370" s="84">
        <f t="shared" si="208"/>
        <v>-4.5801596912240335E-11</v>
      </c>
      <c r="S370" s="85">
        <f t="shared" si="209"/>
        <v>0</v>
      </c>
      <c r="T370" s="86">
        <f t="shared" si="188"/>
        <v>-1.3358799099403432E-13</v>
      </c>
      <c r="U370" s="87">
        <f t="shared" si="210"/>
        <v>0</v>
      </c>
      <c r="V370" s="84">
        <f t="shared" si="211"/>
        <v>0</v>
      </c>
      <c r="W370" s="85">
        <f t="shared" si="212"/>
        <v>0</v>
      </c>
      <c r="X370" s="86">
        <f t="shared" si="189"/>
        <v>0</v>
      </c>
      <c r="Y370" s="87">
        <f t="shared" si="213"/>
        <v>0</v>
      </c>
      <c r="Z370" s="101">
        <f t="shared" si="214"/>
        <v>0</v>
      </c>
      <c r="AA370" s="85">
        <f t="shared" si="215"/>
        <v>0</v>
      </c>
      <c r="AB370" s="86">
        <f t="shared" si="190"/>
        <v>0</v>
      </c>
      <c r="AC370" s="87">
        <f t="shared" si="216"/>
        <v>0</v>
      </c>
      <c r="AD370" s="132">
        <f t="shared" si="219"/>
        <v>0</v>
      </c>
      <c r="AE370" s="132">
        <f t="shared" si="191"/>
        <v>0</v>
      </c>
      <c r="AF370" s="132">
        <f t="shared" si="217"/>
        <v>0</v>
      </c>
      <c r="AG370" s="133">
        <f t="shared" si="192"/>
        <v>0</v>
      </c>
      <c r="AH370" s="124">
        <f t="shared" si="218"/>
        <v>0</v>
      </c>
      <c r="AI370" s="125">
        <f t="shared" si="193"/>
        <v>0</v>
      </c>
      <c r="AJ370" s="125">
        <v>0</v>
      </c>
      <c r="AK370" s="126">
        <f t="shared" si="194"/>
        <v>0</v>
      </c>
      <c r="AL370" s="22">
        <f t="shared" si="195"/>
        <v>35398.031111936332</v>
      </c>
      <c r="AM370" s="22">
        <f t="shared" si="195"/>
        <v>2912.0624932953151</v>
      </c>
      <c r="AN370" s="22">
        <f t="shared" si="195"/>
        <v>82.943321841998952</v>
      </c>
      <c r="AO370" s="23">
        <f t="shared" si="195"/>
        <v>2995.0058151373141</v>
      </c>
    </row>
    <row r="371" spans="1:41" x14ac:dyDescent="0.25">
      <c r="A371" s="7">
        <v>350</v>
      </c>
      <c r="B371" s="56">
        <f t="shared" si="196"/>
        <v>13300.95266782517</v>
      </c>
      <c r="C371" s="57">
        <f t="shared" si="197"/>
        <v>1203.6456074238617</v>
      </c>
      <c r="D371" s="57">
        <f t="shared" si="198"/>
        <v>12.192539945506406</v>
      </c>
      <c r="E371" s="58">
        <f t="shared" si="184"/>
        <v>1215.8381473693682</v>
      </c>
      <c r="F371" s="56">
        <f t="shared" si="199"/>
        <v>19185.015950815887</v>
      </c>
      <c r="G371" s="57">
        <f t="shared" si="200"/>
        <v>1715.2176145985595</v>
      </c>
      <c r="H371" s="57">
        <f t="shared" si="201"/>
        <v>63.950053169386294</v>
      </c>
      <c r="I371" s="58">
        <f t="shared" si="185"/>
        <v>1779.1676677679459</v>
      </c>
      <c r="J371" s="56">
        <f t="shared" si="202"/>
        <v>0</v>
      </c>
      <c r="K371" s="57">
        <f t="shared" si="203"/>
        <v>0</v>
      </c>
      <c r="L371" s="57">
        <f t="shared" si="204"/>
        <v>0</v>
      </c>
      <c r="M371" s="58">
        <f t="shared" si="186"/>
        <v>0</v>
      </c>
      <c r="N371" s="56">
        <f t="shared" si="205"/>
        <v>0</v>
      </c>
      <c r="O371" s="57">
        <f t="shared" si="206"/>
        <v>0</v>
      </c>
      <c r="P371" s="57">
        <f t="shared" si="207"/>
        <v>0</v>
      </c>
      <c r="Q371" s="58">
        <f t="shared" si="187"/>
        <v>0</v>
      </c>
      <c r="R371" s="84">
        <f t="shared" si="208"/>
        <v>-4.5877932907094069E-11</v>
      </c>
      <c r="S371" s="85">
        <f t="shared" si="209"/>
        <v>0</v>
      </c>
      <c r="T371" s="86">
        <f t="shared" si="188"/>
        <v>-1.3381063764569105E-13</v>
      </c>
      <c r="U371" s="87">
        <f t="shared" si="210"/>
        <v>0</v>
      </c>
      <c r="V371" s="84">
        <f t="shared" si="211"/>
        <v>0</v>
      </c>
      <c r="W371" s="85">
        <f t="shared" si="212"/>
        <v>0</v>
      </c>
      <c r="X371" s="86">
        <f t="shared" si="189"/>
        <v>0</v>
      </c>
      <c r="Y371" s="87">
        <f t="shared" si="213"/>
        <v>0</v>
      </c>
      <c r="Z371" s="101">
        <f t="shared" si="214"/>
        <v>0</v>
      </c>
      <c r="AA371" s="85">
        <f t="shared" si="215"/>
        <v>0</v>
      </c>
      <c r="AB371" s="86">
        <f t="shared" si="190"/>
        <v>0</v>
      </c>
      <c r="AC371" s="87">
        <f t="shared" si="216"/>
        <v>0</v>
      </c>
      <c r="AD371" s="132">
        <f t="shared" si="219"/>
        <v>0</v>
      </c>
      <c r="AE371" s="132">
        <f t="shared" si="191"/>
        <v>0</v>
      </c>
      <c r="AF371" s="132">
        <f t="shared" si="217"/>
        <v>0</v>
      </c>
      <c r="AG371" s="133">
        <f t="shared" si="192"/>
        <v>0</v>
      </c>
      <c r="AH371" s="124">
        <f t="shared" si="218"/>
        <v>0</v>
      </c>
      <c r="AI371" s="125">
        <f t="shared" si="193"/>
        <v>0</v>
      </c>
      <c r="AJ371" s="125">
        <v>0</v>
      </c>
      <c r="AK371" s="126">
        <f t="shared" si="194"/>
        <v>0</v>
      </c>
      <c r="AL371" s="22">
        <f t="shared" si="195"/>
        <v>32485.968618641007</v>
      </c>
      <c r="AM371" s="22">
        <f t="shared" si="195"/>
        <v>2918.8632220224213</v>
      </c>
      <c r="AN371" s="22">
        <f t="shared" si="195"/>
        <v>76.142593114892577</v>
      </c>
      <c r="AO371" s="23">
        <f t="shared" si="195"/>
        <v>2995.0058151373141</v>
      </c>
    </row>
    <row r="372" spans="1:41" x14ac:dyDescent="0.25">
      <c r="A372" s="7">
        <v>351</v>
      </c>
      <c r="B372" s="56">
        <f t="shared" si="196"/>
        <v>12097.307060401308</v>
      </c>
      <c r="C372" s="57">
        <f t="shared" si="197"/>
        <v>1204.748949230667</v>
      </c>
      <c r="D372" s="57">
        <f t="shared" si="198"/>
        <v>11.0891981387012</v>
      </c>
      <c r="E372" s="58">
        <f t="shared" si="184"/>
        <v>1215.8381473693682</v>
      </c>
      <c r="F372" s="56">
        <f t="shared" si="199"/>
        <v>17469.798336217325</v>
      </c>
      <c r="G372" s="57">
        <f t="shared" si="200"/>
        <v>1720.9350066472214</v>
      </c>
      <c r="H372" s="57">
        <f t="shared" si="201"/>
        <v>58.232661120724423</v>
      </c>
      <c r="I372" s="58">
        <f t="shared" si="185"/>
        <v>1779.1676677679459</v>
      </c>
      <c r="J372" s="56">
        <f t="shared" si="202"/>
        <v>0</v>
      </c>
      <c r="K372" s="57">
        <f t="shared" si="203"/>
        <v>0</v>
      </c>
      <c r="L372" s="57">
        <f t="shared" si="204"/>
        <v>0</v>
      </c>
      <c r="M372" s="58">
        <f t="shared" si="186"/>
        <v>0</v>
      </c>
      <c r="N372" s="56">
        <f t="shared" si="205"/>
        <v>0</v>
      </c>
      <c r="O372" s="57">
        <f t="shared" si="206"/>
        <v>0</v>
      </c>
      <c r="P372" s="57">
        <f t="shared" si="207"/>
        <v>0</v>
      </c>
      <c r="Q372" s="58">
        <f t="shared" si="187"/>
        <v>0</v>
      </c>
      <c r="R372" s="84">
        <f t="shared" si="208"/>
        <v>-4.5954396128605891E-11</v>
      </c>
      <c r="S372" s="85">
        <f t="shared" si="209"/>
        <v>0</v>
      </c>
      <c r="T372" s="86">
        <f t="shared" si="188"/>
        <v>-1.3403365537510052E-13</v>
      </c>
      <c r="U372" s="87">
        <f t="shared" si="210"/>
        <v>0</v>
      </c>
      <c r="V372" s="84">
        <f t="shared" si="211"/>
        <v>0</v>
      </c>
      <c r="W372" s="85">
        <f t="shared" si="212"/>
        <v>0</v>
      </c>
      <c r="X372" s="86">
        <f t="shared" si="189"/>
        <v>0</v>
      </c>
      <c r="Y372" s="87">
        <f t="shared" si="213"/>
        <v>0</v>
      </c>
      <c r="Z372" s="101">
        <f t="shared" si="214"/>
        <v>0</v>
      </c>
      <c r="AA372" s="85">
        <f t="shared" si="215"/>
        <v>0</v>
      </c>
      <c r="AB372" s="86">
        <f t="shared" si="190"/>
        <v>0</v>
      </c>
      <c r="AC372" s="87">
        <f t="shared" si="216"/>
        <v>0</v>
      </c>
      <c r="AD372" s="132">
        <f t="shared" si="219"/>
        <v>0</v>
      </c>
      <c r="AE372" s="132">
        <f t="shared" si="191"/>
        <v>0</v>
      </c>
      <c r="AF372" s="132">
        <f t="shared" si="217"/>
        <v>0</v>
      </c>
      <c r="AG372" s="133">
        <f t="shared" si="192"/>
        <v>0</v>
      </c>
      <c r="AH372" s="124">
        <f t="shared" si="218"/>
        <v>0</v>
      </c>
      <c r="AI372" s="125">
        <f t="shared" si="193"/>
        <v>0</v>
      </c>
      <c r="AJ372" s="125">
        <v>0</v>
      </c>
      <c r="AK372" s="126">
        <f t="shared" si="194"/>
        <v>0</v>
      </c>
      <c r="AL372" s="22">
        <f t="shared" si="195"/>
        <v>29567.105396618586</v>
      </c>
      <c r="AM372" s="22">
        <f t="shared" si="195"/>
        <v>2925.6839558778884</v>
      </c>
      <c r="AN372" s="22">
        <f t="shared" si="195"/>
        <v>69.321859259425494</v>
      </c>
      <c r="AO372" s="23">
        <f t="shared" si="195"/>
        <v>2995.0058151373141</v>
      </c>
    </row>
    <row r="373" spans="1:41" x14ac:dyDescent="0.25">
      <c r="A373" s="7">
        <v>352</v>
      </c>
      <c r="B373" s="56">
        <f t="shared" si="196"/>
        <v>10892.558111170641</v>
      </c>
      <c r="C373" s="57">
        <f t="shared" si="197"/>
        <v>1205.8533024341284</v>
      </c>
      <c r="D373" s="57">
        <f t="shared" si="198"/>
        <v>9.9848449352397548</v>
      </c>
      <c r="E373" s="58">
        <f t="shared" si="184"/>
        <v>1215.8381473693682</v>
      </c>
      <c r="F373" s="56">
        <f t="shared" si="199"/>
        <v>15748.863329570104</v>
      </c>
      <c r="G373" s="57">
        <f t="shared" si="200"/>
        <v>1726.6714566693788</v>
      </c>
      <c r="H373" s="57">
        <f t="shared" si="201"/>
        <v>52.496211098567017</v>
      </c>
      <c r="I373" s="58">
        <f t="shared" si="185"/>
        <v>1779.1676677679459</v>
      </c>
      <c r="J373" s="56">
        <f t="shared" si="202"/>
        <v>0</v>
      </c>
      <c r="K373" s="57">
        <f t="shared" si="203"/>
        <v>0</v>
      </c>
      <c r="L373" s="57">
        <f t="shared" si="204"/>
        <v>0</v>
      </c>
      <c r="M373" s="58">
        <f t="shared" si="186"/>
        <v>0</v>
      </c>
      <c r="N373" s="56">
        <f t="shared" si="205"/>
        <v>0</v>
      </c>
      <c r="O373" s="57">
        <f t="shared" si="206"/>
        <v>0</v>
      </c>
      <c r="P373" s="57">
        <f t="shared" si="207"/>
        <v>0</v>
      </c>
      <c r="Q373" s="58">
        <f t="shared" si="187"/>
        <v>0</v>
      </c>
      <c r="R373" s="84">
        <f t="shared" si="208"/>
        <v>-4.6030986788820236E-11</v>
      </c>
      <c r="S373" s="85">
        <f t="shared" si="209"/>
        <v>0</v>
      </c>
      <c r="T373" s="86">
        <f t="shared" si="188"/>
        <v>-1.342570448007257E-13</v>
      </c>
      <c r="U373" s="87">
        <f t="shared" si="210"/>
        <v>0</v>
      </c>
      <c r="V373" s="84">
        <f t="shared" si="211"/>
        <v>0</v>
      </c>
      <c r="W373" s="85">
        <f t="shared" si="212"/>
        <v>0</v>
      </c>
      <c r="X373" s="86">
        <f t="shared" si="189"/>
        <v>0</v>
      </c>
      <c r="Y373" s="87">
        <f t="shared" si="213"/>
        <v>0</v>
      </c>
      <c r="Z373" s="101">
        <f t="shared" si="214"/>
        <v>0</v>
      </c>
      <c r="AA373" s="85">
        <f t="shared" si="215"/>
        <v>0</v>
      </c>
      <c r="AB373" s="86">
        <f t="shared" si="190"/>
        <v>0</v>
      </c>
      <c r="AC373" s="87">
        <f t="shared" si="216"/>
        <v>0</v>
      </c>
      <c r="AD373" s="132">
        <f t="shared" si="219"/>
        <v>0</v>
      </c>
      <c r="AE373" s="132">
        <f t="shared" si="191"/>
        <v>0</v>
      </c>
      <c r="AF373" s="132">
        <f t="shared" si="217"/>
        <v>0</v>
      </c>
      <c r="AG373" s="133">
        <f t="shared" si="192"/>
        <v>0</v>
      </c>
      <c r="AH373" s="124">
        <f t="shared" si="218"/>
        <v>0</v>
      </c>
      <c r="AI373" s="125">
        <f t="shared" si="193"/>
        <v>0</v>
      </c>
      <c r="AJ373" s="125">
        <v>0</v>
      </c>
      <c r="AK373" s="126">
        <f t="shared" si="194"/>
        <v>0</v>
      </c>
      <c r="AL373" s="22">
        <f t="shared" si="195"/>
        <v>26641.421440740698</v>
      </c>
      <c r="AM373" s="22">
        <f t="shared" si="195"/>
        <v>2932.5247591035072</v>
      </c>
      <c r="AN373" s="22">
        <f t="shared" si="195"/>
        <v>62.481056033806638</v>
      </c>
      <c r="AO373" s="23">
        <f t="shared" si="195"/>
        <v>2995.0058151373141</v>
      </c>
    </row>
    <row r="374" spans="1:41" x14ac:dyDescent="0.25">
      <c r="A374" s="7">
        <v>353</v>
      </c>
      <c r="B374" s="56">
        <f t="shared" si="196"/>
        <v>9686.7048087365129</v>
      </c>
      <c r="C374" s="57">
        <f t="shared" si="197"/>
        <v>1206.9586679613599</v>
      </c>
      <c r="D374" s="57">
        <f t="shared" si="198"/>
        <v>8.8794794080084696</v>
      </c>
      <c r="E374" s="58">
        <f t="shared" si="184"/>
        <v>1215.8381473693682</v>
      </c>
      <c r="F374" s="56">
        <f t="shared" si="199"/>
        <v>14022.191872900725</v>
      </c>
      <c r="G374" s="57">
        <f t="shared" si="200"/>
        <v>1732.4270281916101</v>
      </c>
      <c r="H374" s="57">
        <f t="shared" si="201"/>
        <v>46.740639576335752</v>
      </c>
      <c r="I374" s="58">
        <f t="shared" si="185"/>
        <v>1779.1676677679459</v>
      </c>
      <c r="J374" s="56">
        <f t="shared" si="202"/>
        <v>0</v>
      </c>
      <c r="K374" s="57">
        <f t="shared" si="203"/>
        <v>0</v>
      </c>
      <c r="L374" s="57">
        <f t="shared" si="204"/>
        <v>0</v>
      </c>
      <c r="M374" s="58">
        <f t="shared" si="186"/>
        <v>0</v>
      </c>
      <c r="N374" s="56">
        <f t="shared" si="205"/>
        <v>0</v>
      </c>
      <c r="O374" s="57">
        <f t="shared" si="206"/>
        <v>0</v>
      </c>
      <c r="P374" s="57">
        <f t="shared" si="207"/>
        <v>0</v>
      </c>
      <c r="Q374" s="58">
        <f t="shared" si="187"/>
        <v>0</v>
      </c>
      <c r="R374" s="84">
        <f t="shared" si="208"/>
        <v>-4.610770510013494E-11</v>
      </c>
      <c r="S374" s="85">
        <f t="shared" si="209"/>
        <v>0</v>
      </c>
      <c r="T374" s="86">
        <f t="shared" si="188"/>
        <v>-1.3448080654206025E-13</v>
      </c>
      <c r="U374" s="87">
        <f t="shared" si="210"/>
        <v>0</v>
      </c>
      <c r="V374" s="84">
        <f t="shared" si="211"/>
        <v>0</v>
      </c>
      <c r="W374" s="85">
        <f t="shared" si="212"/>
        <v>0</v>
      </c>
      <c r="X374" s="86">
        <f t="shared" si="189"/>
        <v>0</v>
      </c>
      <c r="Y374" s="87">
        <f t="shared" si="213"/>
        <v>0</v>
      </c>
      <c r="Z374" s="101">
        <f t="shared" si="214"/>
        <v>0</v>
      </c>
      <c r="AA374" s="85">
        <f t="shared" si="215"/>
        <v>0</v>
      </c>
      <c r="AB374" s="86">
        <f t="shared" si="190"/>
        <v>0</v>
      </c>
      <c r="AC374" s="87">
        <f t="shared" si="216"/>
        <v>0</v>
      </c>
      <c r="AD374" s="132">
        <f t="shared" si="219"/>
        <v>0</v>
      </c>
      <c r="AE374" s="132">
        <f t="shared" si="191"/>
        <v>0</v>
      </c>
      <c r="AF374" s="132">
        <f t="shared" si="217"/>
        <v>0</v>
      </c>
      <c r="AG374" s="133">
        <f t="shared" si="192"/>
        <v>0</v>
      </c>
      <c r="AH374" s="124">
        <f t="shared" si="218"/>
        <v>0</v>
      </c>
      <c r="AI374" s="125">
        <f t="shared" si="193"/>
        <v>0</v>
      </c>
      <c r="AJ374" s="125">
        <v>0</v>
      </c>
      <c r="AK374" s="126">
        <f t="shared" si="194"/>
        <v>0</v>
      </c>
      <c r="AL374" s="22">
        <f t="shared" si="195"/>
        <v>23708.89668163719</v>
      </c>
      <c r="AM374" s="22">
        <f t="shared" si="195"/>
        <v>2939.38569615297</v>
      </c>
      <c r="AN374" s="22">
        <f t="shared" si="195"/>
        <v>55.620118984344089</v>
      </c>
      <c r="AO374" s="23">
        <f t="shared" si="195"/>
        <v>2995.0058151373141</v>
      </c>
    </row>
    <row r="375" spans="1:41" x14ac:dyDescent="0.25">
      <c r="A375" s="7">
        <v>354</v>
      </c>
      <c r="B375" s="56">
        <f t="shared" si="196"/>
        <v>8479.7461407751525</v>
      </c>
      <c r="C375" s="57">
        <f t="shared" si="197"/>
        <v>1208.0650467403243</v>
      </c>
      <c r="D375" s="57">
        <f t="shared" si="198"/>
        <v>7.7731006290438893</v>
      </c>
      <c r="E375" s="58">
        <f t="shared" si="184"/>
        <v>1215.8381473693682</v>
      </c>
      <c r="F375" s="56">
        <f t="shared" si="199"/>
        <v>12289.764844709114</v>
      </c>
      <c r="G375" s="57">
        <f t="shared" si="200"/>
        <v>1738.2017849522488</v>
      </c>
      <c r="H375" s="57">
        <f t="shared" si="201"/>
        <v>40.96588281569705</v>
      </c>
      <c r="I375" s="58">
        <f t="shared" si="185"/>
        <v>1779.1676677679459</v>
      </c>
      <c r="J375" s="56">
        <f t="shared" si="202"/>
        <v>0</v>
      </c>
      <c r="K375" s="57">
        <f t="shared" si="203"/>
        <v>0</v>
      </c>
      <c r="L375" s="57">
        <f t="shared" si="204"/>
        <v>0</v>
      </c>
      <c r="M375" s="58">
        <f t="shared" si="186"/>
        <v>0</v>
      </c>
      <c r="N375" s="56">
        <f t="shared" si="205"/>
        <v>0</v>
      </c>
      <c r="O375" s="57">
        <f t="shared" si="206"/>
        <v>0</v>
      </c>
      <c r="P375" s="57">
        <f t="shared" si="207"/>
        <v>0</v>
      </c>
      <c r="Q375" s="58">
        <f t="shared" si="187"/>
        <v>0</v>
      </c>
      <c r="R375" s="84">
        <f t="shared" si="208"/>
        <v>-4.6184551275301831E-11</v>
      </c>
      <c r="S375" s="85">
        <f t="shared" si="209"/>
        <v>0</v>
      </c>
      <c r="T375" s="86">
        <f t="shared" si="188"/>
        <v>-1.3470494121963035E-13</v>
      </c>
      <c r="U375" s="87">
        <f t="shared" si="210"/>
        <v>0</v>
      </c>
      <c r="V375" s="84">
        <f t="shared" si="211"/>
        <v>0</v>
      </c>
      <c r="W375" s="85">
        <f t="shared" si="212"/>
        <v>0</v>
      </c>
      <c r="X375" s="86">
        <f t="shared" si="189"/>
        <v>0</v>
      </c>
      <c r="Y375" s="87">
        <f t="shared" si="213"/>
        <v>0</v>
      </c>
      <c r="Z375" s="101">
        <f t="shared" si="214"/>
        <v>0</v>
      </c>
      <c r="AA375" s="85">
        <f t="shared" si="215"/>
        <v>0</v>
      </c>
      <c r="AB375" s="86">
        <f t="shared" si="190"/>
        <v>0</v>
      </c>
      <c r="AC375" s="87">
        <f t="shared" si="216"/>
        <v>0</v>
      </c>
      <c r="AD375" s="132">
        <f t="shared" si="219"/>
        <v>0</v>
      </c>
      <c r="AE375" s="132">
        <f t="shared" si="191"/>
        <v>0</v>
      </c>
      <c r="AF375" s="132">
        <f t="shared" si="217"/>
        <v>0</v>
      </c>
      <c r="AG375" s="133">
        <f t="shared" si="192"/>
        <v>0</v>
      </c>
      <c r="AH375" s="124">
        <f t="shared" si="218"/>
        <v>0</v>
      </c>
      <c r="AI375" s="125">
        <f t="shared" si="193"/>
        <v>0</v>
      </c>
      <c r="AJ375" s="125">
        <v>0</v>
      </c>
      <c r="AK375" s="126">
        <f t="shared" si="194"/>
        <v>0</v>
      </c>
      <c r="AL375" s="22">
        <f t="shared" si="195"/>
        <v>20769.510985484219</v>
      </c>
      <c r="AM375" s="22">
        <f t="shared" si="195"/>
        <v>2946.2668316925729</v>
      </c>
      <c r="AN375" s="22">
        <f t="shared" si="195"/>
        <v>48.738983444740803</v>
      </c>
      <c r="AO375" s="23">
        <f t="shared" si="195"/>
        <v>2995.0058151373141</v>
      </c>
    </row>
    <row r="376" spans="1:41" x14ac:dyDescent="0.25">
      <c r="A376" s="7">
        <v>355</v>
      </c>
      <c r="B376" s="56">
        <f t="shared" si="196"/>
        <v>7271.6810940348278</v>
      </c>
      <c r="C376" s="57">
        <f t="shared" si="197"/>
        <v>1209.1724396998363</v>
      </c>
      <c r="D376" s="57">
        <f t="shared" si="198"/>
        <v>6.6657076695319253</v>
      </c>
      <c r="E376" s="58">
        <f t="shared" si="184"/>
        <v>1215.8381473693682</v>
      </c>
      <c r="F376" s="56">
        <f t="shared" si="199"/>
        <v>10551.563059756865</v>
      </c>
      <c r="G376" s="57">
        <f t="shared" si="200"/>
        <v>1743.9957909020898</v>
      </c>
      <c r="H376" s="57">
        <f t="shared" si="201"/>
        <v>35.17187686585622</v>
      </c>
      <c r="I376" s="58">
        <f t="shared" si="185"/>
        <v>1779.1676677679459</v>
      </c>
      <c r="J376" s="56">
        <f t="shared" si="202"/>
        <v>0</v>
      </c>
      <c r="K376" s="57">
        <f t="shared" si="203"/>
        <v>0</v>
      </c>
      <c r="L376" s="57">
        <f t="shared" si="204"/>
        <v>0</v>
      </c>
      <c r="M376" s="58">
        <f t="shared" si="186"/>
        <v>0</v>
      </c>
      <c r="N376" s="56">
        <f t="shared" si="205"/>
        <v>0</v>
      </c>
      <c r="O376" s="57">
        <f t="shared" si="206"/>
        <v>0</v>
      </c>
      <c r="P376" s="57">
        <f t="shared" si="207"/>
        <v>0</v>
      </c>
      <c r="Q376" s="58">
        <f t="shared" si="187"/>
        <v>0</v>
      </c>
      <c r="R376" s="84">
        <f t="shared" si="208"/>
        <v>-4.6261525527427334E-11</v>
      </c>
      <c r="S376" s="85">
        <f t="shared" si="209"/>
        <v>0</v>
      </c>
      <c r="T376" s="86">
        <f t="shared" si="188"/>
        <v>-1.3492944945499639E-13</v>
      </c>
      <c r="U376" s="87">
        <f t="shared" si="210"/>
        <v>0</v>
      </c>
      <c r="V376" s="84">
        <f t="shared" si="211"/>
        <v>0</v>
      </c>
      <c r="W376" s="85">
        <f t="shared" si="212"/>
        <v>0</v>
      </c>
      <c r="X376" s="86">
        <f t="shared" si="189"/>
        <v>0</v>
      </c>
      <c r="Y376" s="87">
        <f t="shared" si="213"/>
        <v>0</v>
      </c>
      <c r="Z376" s="101">
        <f t="shared" si="214"/>
        <v>0</v>
      </c>
      <c r="AA376" s="85">
        <f t="shared" si="215"/>
        <v>0</v>
      </c>
      <c r="AB376" s="86">
        <f t="shared" si="190"/>
        <v>0</v>
      </c>
      <c r="AC376" s="87">
        <f t="shared" si="216"/>
        <v>0</v>
      </c>
      <c r="AD376" s="132">
        <f t="shared" si="219"/>
        <v>0</v>
      </c>
      <c r="AE376" s="132">
        <f t="shared" si="191"/>
        <v>0</v>
      </c>
      <c r="AF376" s="132">
        <f t="shared" si="217"/>
        <v>0</v>
      </c>
      <c r="AG376" s="133">
        <f t="shared" si="192"/>
        <v>0</v>
      </c>
      <c r="AH376" s="124">
        <f t="shared" si="218"/>
        <v>0</v>
      </c>
      <c r="AI376" s="125">
        <f t="shared" si="193"/>
        <v>0</v>
      </c>
      <c r="AJ376" s="125">
        <v>0</v>
      </c>
      <c r="AK376" s="126">
        <f t="shared" si="194"/>
        <v>0</v>
      </c>
      <c r="AL376" s="22">
        <f t="shared" si="195"/>
        <v>17823.244153791646</v>
      </c>
      <c r="AM376" s="22">
        <f t="shared" si="195"/>
        <v>2953.1682306019261</v>
      </c>
      <c r="AN376" s="22">
        <f t="shared" si="195"/>
        <v>41.837584535388011</v>
      </c>
      <c r="AO376" s="23">
        <f t="shared" si="195"/>
        <v>2995.0058151373141</v>
      </c>
    </row>
    <row r="377" spans="1:41" x14ac:dyDescent="0.25">
      <c r="A377" s="7">
        <v>356</v>
      </c>
      <c r="B377" s="56">
        <f t="shared" si="196"/>
        <v>6062.5086543349917</v>
      </c>
      <c r="C377" s="57">
        <f t="shared" si="197"/>
        <v>1210.2808477695612</v>
      </c>
      <c r="D377" s="57">
        <f t="shared" si="198"/>
        <v>5.5572995998070756</v>
      </c>
      <c r="E377" s="58">
        <f t="shared" si="184"/>
        <v>1215.8381473693682</v>
      </c>
      <c r="F377" s="56">
        <f t="shared" si="199"/>
        <v>8807.5672688547747</v>
      </c>
      <c r="G377" s="57">
        <f t="shared" si="200"/>
        <v>1749.8091102050967</v>
      </c>
      <c r="H377" s="57">
        <f t="shared" si="201"/>
        <v>29.358557562849253</v>
      </c>
      <c r="I377" s="58">
        <f t="shared" si="185"/>
        <v>1779.1676677679459</v>
      </c>
      <c r="J377" s="56">
        <f t="shared" si="202"/>
        <v>0</v>
      </c>
      <c r="K377" s="57">
        <f t="shared" si="203"/>
        <v>0</v>
      </c>
      <c r="L377" s="57">
        <f t="shared" si="204"/>
        <v>0</v>
      </c>
      <c r="M377" s="58">
        <f t="shared" si="186"/>
        <v>0</v>
      </c>
      <c r="N377" s="56">
        <f t="shared" si="205"/>
        <v>0</v>
      </c>
      <c r="O377" s="57">
        <f t="shared" si="206"/>
        <v>0</v>
      </c>
      <c r="P377" s="57">
        <f t="shared" si="207"/>
        <v>0</v>
      </c>
      <c r="Q377" s="58">
        <f t="shared" si="187"/>
        <v>0</v>
      </c>
      <c r="R377" s="84">
        <f t="shared" si="208"/>
        <v>-4.6338628069973045E-11</v>
      </c>
      <c r="S377" s="85">
        <f t="shared" si="209"/>
        <v>0</v>
      </c>
      <c r="T377" s="86">
        <f t="shared" si="188"/>
        <v>-1.3515433187075471E-13</v>
      </c>
      <c r="U377" s="87">
        <f t="shared" si="210"/>
        <v>0</v>
      </c>
      <c r="V377" s="84">
        <f t="shared" si="211"/>
        <v>0</v>
      </c>
      <c r="W377" s="85">
        <f t="shared" si="212"/>
        <v>0</v>
      </c>
      <c r="X377" s="86">
        <f t="shared" si="189"/>
        <v>0</v>
      </c>
      <c r="Y377" s="87">
        <f t="shared" si="213"/>
        <v>0</v>
      </c>
      <c r="Z377" s="101">
        <f t="shared" si="214"/>
        <v>0</v>
      </c>
      <c r="AA377" s="85">
        <f t="shared" si="215"/>
        <v>0</v>
      </c>
      <c r="AB377" s="86">
        <f t="shared" si="190"/>
        <v>0</v>
      </c>
      <c r="AC377" s="87">
        <f t="shared" si="216"/>
        <v>0</v>
      </c>
      <c r="AD377" s="132">
        <f t="shared" si="219"/>
        <v>0</v>
      </c>
      <c r="AE377" s="132">
        <f t="shared" si="191"/>
        <v>0</v>
      </c>
      <c r="AF377" s="132">
        <f t="shared" si="217"/>
        <v>0</v>
      </c>
      <c r="AG377" s="133">
        <f t="shared" si="192"/>
        <v>0</v>
      </c>
      <c r="AH377" s="124">
        <f t="shared" si="218"/>
        <v>0</v>
      </c>
      <c r="AI377" s="125">
        <f t="shared" si="193"/>
        <v>0</v>
      </c>
      <c r="AJ377" s="125">
        <v>0</v>
      </c>
      <c r="AK377" s="126">
        <f t="shared" si="194"/>
        <v>0</v>
      </c>
      <c r="AL377" s="22">
        <f t="shared" si="195"/>
        <v>14870.075923189721</v>
      </c>
      <c r="AM377" s="22">
        <f t="shared" si="195"/>
        <v>2960.0899579746579</v>
      </c>
      <c r="AN377" s="22">
        <f t="shared" si="195"/>
        <v>34.915857162656195</v>
      </c>
      <c r="AO377" s="23">
        <f t="shared" si="195"/>
        <v>2995.0058151373141</v>
      </c>
    </row>
    <row r="378" spans="1:41" x14ac:dyDescent="0.25">
      <c r="A378" s="7">
        <v>357</v>
      </c>
      <c r="B378" s="56">
        <f t="shared" si="196"/>
        <v>4852.22780656543</v>
      </c>
      <c r="C378" s="57">
        <f t="shared" si="197"/>
        <v>1211.3902718800166</v>
      </c>
      <c r="D378" s="57">
        <f t="shared" si="198"/>
        <v>4.4478754893516443</v>
      </c>
      <c r="E378" s="58">
        <f t="shared" si="184"/>
        <v>1215.8381473693682</v>
      </c>
      <c r="F378" s="56">
        <f t="shared" si="199"/>
        <v>7057.7581586496781</v>
      </c>
      <c r="G378" s="57">
        <f t="shared" si="200"/>
        <v>1755.6418072391136</v>
      </c>
      <c r="H378" s="57">
        <f t="shared" si="201"/>
        <v>23.525860528832261</v>
      </c>
      <c r="I378" s="58">
        <f t="shared" si="185"/>
        <v>1779.1676677679459</v>
      </c>
      <c r="J378" s="56">
        <f t="shared" si="202"/>
        <v>0</v>
      </c>
      <c r="K378" s="57">
        <f t="shared" si="203"/>
        <v>0</v>
      </c>
      <c r="L378" s="57">
        <f t="shared" si="204"/>
        <v>0</v>
      </c>
      <c r="M378" s="58">
        <f t="shared" si="186"/>
        <v>0</v>
      </c>
      <c r="N378" s="56">
        <f t="shared" si="205"/>
        <v>0</v>
      </c>
      <c r="O378" s="57">
        <f t="shared" si="206"/>
        <v>0</v>
      </c>
      <c r="P378" s="57">
        <f t="shared" si="207"/>
        <v>0</v>
      </c>
      <c r="Q378" s="58">
        <f t="shared" si="187"/>
        <v>0</v>
      </c>
      <c r="R378" s="84">
        <f t="shared" si="208"/>
        <v>-4.6415859116756337E-11</v>
      </c>
      <c r="S378" s="85">
        <f t="shared" si="209"/>
        <v>0</v>
      </c>
      <c r="T378" s="86">
        <f t="shared" si="188"/>
        <v>-1.3537958909053931E-13</v>
      </c>
      <c r="U378" s="87">
        <f t="shared" si="210"/>
        <v>0</v>
      </c>
      <c r="V378" s="84">
        <f t="shared" si="211"/>
        <v>0</v>
      </c>
      <c r="W378" s="85">
        <f t="shared" si="212"/>
        <v>0</v>
      </c>
      <c r="X378" s="86">
        <f t="shared" si="189"/>
        <v>0</v>
      </c>
      <c r="Y378" s="87">
        <f t="shared" si="213"/>
        <v>0</v>
      </c>
      <c r="Z378" s="101">
        <f t="shared" si="214"/>
        <v>0</v>
      </c>
      <c r="AA378" s="85">
        <f t="shared" si="215"/>
        <v>0</v>
      </c>
      <c r="AB378" s="86">
        <f t="shared" si="190"/>
        <v>0</v>
      </c>
      <c r="AC378" s="87">
        <f t="shared" si="216"/>
        <v>0</v>
      </c>
      <c r="AD378" s="132">
        <f t="shared" si="219"/>
        <v>0</v>
      </c>
      <c r="AE378" s="132">
        <f t="shared" si="191"/>
        <v>0</v>
      </c>
      <c r="AF378" s="132">
        <f t="shared" si="217"/>
        <v>0</v>
      </c>
      <c r="AG378" s="133">
        <f t="shared" si="192"/>
        <v>0</v>
      </c>
      <c r="AH378" s="124">
        <f t="shared" si="218"/>
        <v>0</v>
      </c>
      <c r="AI378" s="125">
        <f t="shared" si="193"/>
        <v>0</v>
      </c>
      <c r="AJ378" s="125">
        <v>0</v>
      </c>
      <c r="AK378" s="126">
        <f t="shared" si="194"/>
        <v>0</v>
      </c>
      <c r="AL378" s="22">
        <f t="shared" si="195"/>
        <v>11909.985965215061</v>
      </c>
      <c r="AM378" s="22">
        <f t="shared" si="195"/>
        <v>2967.0320791191302</v>
      </c>
      <c r="AN378" s="22">
        <f t="shared" si="195"/>
        <v>27.973736018183772</v>
      </c>
      <c r="AO378" s="23">
        <f t="shared" si="195"/>
        <v>2995.0058151373141</v>
      </c>
    </row>
    <row r="379" spans="1:41" x14ac:dyDescent="0.25">
      <c r="A379" s="7">
        <v>358</v>
      </c>
      <c r="B379" s="56">
        <f t="shared" si="196"/>
        <v>3640.8375346854136</v>
      </c>
      <c r="C379" s="57">
        <f t="shared" si="197"/>
        <v>1212.5007129625733</v>
      </c>
      <c r="D379" s="57">
        <f t="shared" si="198"/>
        <v>3.3374344067949626</v>
      </c>
      <c r="E379" s="58">
        <f t="shared" si="184"/>
        <v>1215.8381473693682</v>
      </c>
      <c r="F379" s="56">
        <f t="shared" si="199"/>
        <v>5302.1163514105647</v>
      </c>
      <c r="G379" s="57">
        <f t="shared" si="200"/>
        <v>1761.4939465965774</v>
      </c>
      <c r="H379" s="57">
        <f t="shared" si="201"/>
        <v>17.673721171368552</v>
      </c>
      <c r="I379" s="58">
        <f t="shared" si="185"/>
        <v>1779.1676677679459</v>
      </c>
      <c r="J379" s="56">
        <f t="shared" si="202"/>
        <v>0</v>
      </c>
      <c r="K379" s="57">
        <f t="shared" si="203"/>
        <v>0</v>
      </c>
      <c r="L379" s="57">
        <f t="shared" si="204"/>
        <v>0</v>
      </c>
      <c r="M379" s="58">
        <f t="shared" si="186"/>
        <v>0</v>
      </c>
      <c r="N379" s="56">
        <f t="shared" si="205"/>
        <v>0</v>
      </c>
      <c r="O379" s="57">
        <f t="shared" si="206"/>
        <v>0</v>
      </c>
      <c r="P379" s="57">
        <f t="shared" si="207"/>
        <v>0</v>
      </c>
      <c r="Q379" s="58">
        <f t="shared" si="187"/>
        <v>0</v>
      </c>
      <c r="R379" s="84">
        <f t="shared" si="208"/>
        <v>-4.6493218881950931E-11</v>
      </c>
      <c r="S379" s="85">
        <f t="shared" si="209"/>
        <v>0</v>
      </c>
      <c r="T379" s="86">
        <f t="shared" si="188"/>
        <v>-1.3560522173902356E-13</v>
      </c>
      <c r="U379" s="87">
        <f t="shared" si="210"/>
        <v>0</v>
      </c>
      <c r="V379" s="84">
        <f t="shared" si="211"/>
        <v>0</v>
      </c>
      <c r="W379" s="85">
        <f t="shared" si="212"/>
        <v>0</v>
      </c>
      <c r="X379" s="86">
        <f t="shared" si="189"/>
        <v>0</v>
      </c>
      <c r="Y379" s="87">
        <f t="shared" si="213"/>
        <v>0</v>
      </c>
      <c r="Z379" s="101">
        <f t="shared" si="214"/>
        <v>0</v>
      </c>
      <c r="AA379" s="85">
        <f t="shared" si="215"/>
        <v>0</v>
      </c>
      <c r="AB379" s="86">
        <f t="shared" si="190"/>
        <v>0</v>
      </c>
      <c r="AC379" s="87">
        <f t="shared" si="216"/>
        <v>0</v>
      </c>
      <c r="AD379" s="132">
        <f t="shared" si="219"/>
        <v>0</v>
      </c>
      <c r="AE379" s="132">
        <f t="shared" si="191"/>
        <v>0</v>
      </c>
      <c r="AF379" s="132">
        <f t="shared" si="217"/>
        <v>0</v>
      </c>
      <c r="AG379" s="133">
        <f t="shared" si="192"/>
        <v>0</v>
      </c>
      <c r="AH379" s="124">
        <f t="shared" si="218"/>
        <v>0</v>
      </c>
      <c r="AI379" s="125">
        <f t="shared" si="193"/>
        <v>0</v>
      </c>
      <c r="AJ379" s="125">
        <v>0</v>
      </c>
      <c r="AK379" s="126">
        <f t="shared" si="194"/>
        <v>0</v>
      </c>
      <c r="AL379" s="22">
        <f t="shared" si="195"/>
        <v>8942.953886095931</v>
      </c>
      <c r="AM379" s="22">
        <f t="shared" si="195"/>
        <v>2973.9946595591509</v>
      </c>
      <c r="AN379" s="22">
        <f t="shared" si="195"/>
        <v>21.011155578163379</v>
      </c>
      <c r="AO379" s="23">
        <f t="shared" si="195"/>
        <v>2995.0058151373141</v>
      </c>
    </row>
    <row r="380" spans="1:41" x14ac:dyDescent="0.25">
      <c r="A380" s="7">
        <v>359</v>
      </c>
      <c r="B380" s="56">
        <f t="shared" si="196"/>
        <v>2428.3368217228403</v>
      </c>
      <c r="C380" s="57">
        <f t="shared" si="197"/>
        <v>1213.6121719494556</v>
      </c>
      <c r="D380" s="57">
        <f t="shared" si="198"/>
        <v>2.2259754199126034</v>
      </c>
      <c r="E380" s="58">
        <f t="shared" si="184"/>
        <v>1215.8381473693682</v>
      </c>
      <c r="F380" s="56">
        <f t="shared" si="199"/>
        <v>3540.6224048139875</v>
      </c>
      <c r="G380" s="57">
        <f t="shared" si="200"/>
        <v>1767.3655930852326</v>
      </c>
      <c r="H380" s="57">
        <f t="shared" si="201"/>
        <v>11.802074682713293</v>
      </c>
      <c r="I380" s="58">
        <f t="shared" si="185"/>
        <v>1779.1676677679459</v>
      </c>
      <c r="J380" s="56">
        <f t="shared" si="202"/>
        <v>0</v>
      </c>
      <c r="K380" s="57">
        <f t="shared" si="203"/>
        <v>0</v>
      </c>
      <c r="L380" s="57">
        <f t="shared" si="204"/>
        <v>0</v>
      </c>
      <c r="M380" s="58">
        <f t="shared" si="186"/>
        <v>0</v>
      </c>
      <c r="N380" s="56">
        <f t="shared" si="205"/>
        <v>0</v>
      </c>
      <c r="O380" s="57">
        <f t="shared" si="206"/>
        <v>0</v>
      </c>
      <c r="P380" s="57">
        <f t="shared" si="207"/>
        <v>0</v>
      </c>
      <c r="Q380" s="58">
        <f t="shared" si="187"/>
        <v>0</v>
      </c>
      <c r="R380" s="84">
        <f t="shared" si="208"/>
        <v>-4.6570707580087516E-11</v>
      </c>
      <c r="S380" s="85">
        <f t="shared" si="209"/>
        <v>0</v>
      </c>
      <c r="T380" s="86">
        <f t="shared" si="188"/>
        <v>-1.3583123044192193E-13</v>
      </c>
      <c r="U380" s="87">
        <f t="shared" si="210"/>
        <v>0</v>
      </c>
      <c r="V380" s="84">
        <f t="shared" si="211"/>
        <v>0</v>
      </c>
      <c r="W380" s="85">
        <f t="shared" si="212"/>
        <v>0</v>
      </c>
      <c r="X380" s="86">
        <f t="shared" si="189"/>
        <v>0</v>
      </c>
      <c r="Y380" s="87">
        <f t="shared" si="213"/>
        <v>0</v>
      </c>
      <c r="Z380" s="101">
        <f t="shared" si="214"/>
        <v>0</v>
      </c>
      <c r="AA380" s="85">
        <f t="shared" si="215"/>
        <v>0</v>
      </c>
      <c r="AB380" s="86">
        <f t="shared" si="190"/>
        <v>0</v>
      </c>
      <c r="AC380" s="87">
        <f t="shared" si="216"/>
        <v>0</v>
      </c>
      <c r="AD380" s="132">
        <f t="shared" si="219"/>
        <v>0</v>
      </c>
      <c r="AE380" s="132">
        <f t="shared" si="191"/>
        <v>0</v>
      </c>
      <c r="AF380" s="132">
        <f t="shared" si="217"/>
        <v>0</v>
      </c>
      <c r="AG380" s="133">
        <f t="shared" si="192"/>
        <v>0</v>
      </c>
      <c r="AH380" s="124">
        <f t="shared" si="218"/>
        <v>0</v>
      </c>
      <c r="AI380" s="125">
        <f t="shared" si="193"/>
        <v>0</v>
      </c>
      <c r="AJ380" s="125">
        <v>0</v>
      </c>
      <c r="AK380" s="126">
        <f t="shared" si="194"/>
        <v>0</v>
      </c>
      <c r="AL380" s="22">
        <f t="shared" si="195"/>
        <v>5968.9592265367819</v>
      </c>
      <c r="AM380" s="22">
        <f t="shared" si="195"/>
        <v>2980.9777650346882</v>
      </c>
      <c r="AN380" s="22">
        <f t="shared" si="195"/>
        <v>14.028050102625762</v>
      </c>
      <c r="AO380" s="23">
        <f t="shared" si="195"/>
        <v>2995.0058151373141</v>
      </c>
    </row>
    <row r="381" spans="1:41" ht="14.4" thickBot="1" x14ac:dyDescent="0.3">
      <c r="A381" s="7">
        <v>360</v>
      </c>
      <c r="B381" s="60">
        <f t="shared" si="196"/>
        <v>1214.7246497733847</v>
      </c>
      <c r="C381" s="61">
        <f t="shared" si="197"/>
        <v>1214.7246497737426</v>
      </c>
      <c r="D381" s="61">
        <f t="shared" si="198"/>
        <v>1.1134975956256026</v>
      </c>
      <c r="E381" s="62">
        <f t="shared" si="184"/>
        <v>1215.8381473693682</v>
      </c>
      <c r="F381" s="60">
        <f t="shared" si="199"/>
        <v>1773.2568117287549</v>
      </c>
      <c r="G381" s="61">
        <f t="shared" si="200"/>
        <v>1773.2568117288499</v>
      </c>
      <c r="H381" s="61">
        <f t="shared" si="201"/>
        <v>5.91085603909585</v>
      </c>
      <c r="I381" s="62">
        <f t="shared" si="185"/>
        <v>1779.1676677679459</v>
      </c>
      <c r="J381" s="60">
        <f t="shared" si="202"/>
        <v>0</v>
      </c>
      <c r="K381" s="61">
        <f t="shared" si="203"/>
        <v>0</v>
      </c>
      <c r="L381" s="61">
        <f t="shared" si="204"/>
        <v>0</v>
      </c>
      <c r="M381" s="62">
        <f t="shared" si="186"/>
        <v>0</v>
      </c>
      <c r="N381" s="60">
        <f t="shared" si="205"/>
        <v>0</v>
      </c>
      <c r="O381" s="61">
        <f t="shared" si="206"/>
        <v>0</v>
      </c>
      <c r="P381" s="61">
        <f t="shared" si="207"/>
        <v>0</v>
      </c>
      <c r="Q381" s="62">
        <f t="shared" si="187"/>
        <v>0</v>
      </c>
      <c r="R381" s="92">
        <f t="shared" si="208"/>
        <v>-4.6648325426054333E-11</v>
      </c>
      <c r="S381" s="93">
        <f t="shared" si="209"/>
        <v>0</v>
      </c>
      <c r="T381" s="94">
        <f t="shared" si="188"/>
        <v>-1.360576158259918E-13</v>
      </c>
      <c r="U381" s="95">
        <f t="shared" si="210"/>
        <v>0</v>
      </c>
      <c r="V381" s="92">
        <f t="shared" si="211"/>
        <v>0</v>
      </c>
      <c r="W381" s="93">
        <f t="shared" si="212"/>
        <v>0</v>
      </c>
      <c r="X381" s="94">
        <f t="shared" si="189"/>
        <v>0</v>
      </c>
      <c r="Y381" s="95">
        <f t="shared" si="213"/>
        <v>0</v>
      </c>
      <c r="Z381" s="102">
        <f t="shared" si="214"/>
        <v>0</v>
      </c>
      <c r="AA381" s="93">
        <f t="shared" si="215"/>
        <v>0</v>
      </c>
      <c r="AB381" s="94">
        <f t="shared" si="190"/>
        <v>0</v>
      </c>
      <c r="AC381" s="95">
        <f t="shared" si="216"/>
        <v>0</v>
      </c>
      <c r="AD381" s="132">
        <f t="shared" si="219"/>
        <v>0</v>
      </c>
      <c r="AE381" s="132">
        <f t="shared" si="191"/>
        <v>0</v>
      </c>
      <c r="AF381" s="132">
        <f t="shared" si="217"/>
        <v>0</v>
      </c>
      <c r="AG381" s="133">
        <f t="shared" si="192"/>
        <v>0</v>
      </c>
      <c r="AH381" s="127">
        <f t="shared" si="218"/>
        <v>0</v>
      </c>
      <c r="AI381" s="128">
        <f t="shared" si="193"/>
        <v>0</v>
      </c>
      <c r="AJ381" s="128">
        <v>0</v>
      </c>
      <c r="AK381" s="129">
        <f t="shared" si="194"/>
        <v>0</v>
      </c>
      <c r="AL381" s="24">
        <f t="shared" si="195"/>
        <v>2987.9814615020928</v>
      </c>
      <c r="AM381" s="24">
        <f t="shared" si="195"/>
        <v>2987.9814615025925</v>
      </c>
      <c r="AN381" s="24">
        <f t="shared" si="195"/>
        <v>7.0243536347213169</v>
      </c>
      <c r="AO381" s="25">
        <f t="shared" si="195"/>
        <v>2995.0058151373141</v>
      </c>
    </row>
    <row r="382" spans="1:41" x14ac:dyDescent="0.25">
      <c r="A382" s="2"/>
    </row>
    <row r="383" spans="1:41" x14ac:dyDescent="0.25">
      <c r="A383" s="1"/>
    </row>
  </sheetData>
  <mergeCells count="30">
    <mergeCell ref="B20:E20"/>
    <mergeCell ref="F20:I20"/>
    <mergeCell ref="J20:M20"/>
    <mergeCell ref="N20:Q20"/>
    <mergeCell ref="R20:U20"/>
    <mergeCell ref="V20:W20"/>
    <mergeCell ref="Z3:AC3"/>
    <mergeCell ref="AD3:AG3"/>
    <mergeCell ref="AH3:AK3"/>
    <mergeCell ref="AL3:AO3"/>
    <mergeCell ref="V4:Y4"/>
    <mergeCell ref="V3:Y3"/>
    <mergeCell ref="Z20:AA20"/>
    <mergeCell ref="AD20:AG20"/>
    <mergeCell ref="AH20:AK20"/>
    <mergeCell ref="AL20:AO20"/>
    <mergeCell ref="Z4:AC4"/>
    <mergeCell ref="AD4:AG4"/>
    <mergeCell ref="AH4:AK4"/>
    <mergeCell ref="AL4:AO4"/>
    <mergeCell ref="B4:E4"/>
    <mergeCell ref="F4:I4"/>
    <mergeCell ref="J4:M4"/>
    <mergeCell ref="N4:Q4"/>
    <mergeCell ref="R4:U4"/>
    <mergeCell ref="B3:E3"/>
    <mergeCell ref="F3:I3"/>
    <mergeCell ref="J3:M3"/>
    <mergeCell ref="N3:Q3"/>
    <mergeCell ref="R3:U3"/>
  </mergeCells>
  <dataValidations count="1">
    <dataValidation type="list" allowBlank="1" showInputMessage="1" showErrorMessage="1" sqref="B4:AO4">
      <formula1>"קל""צ, קבועה צמודה , משתנה צמודה , משתנה לא צמודה, פרים, מט""ח, בלון, גרייס"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7"/>
  <sheetViews>
    <sheetView rightToLeft="1" tabSelected="1" zoomScale="110" zoomScaleNormal="110" workbookViewId="0">
      <selection activeCell="E7" sqref="E7"/>
    </sheetView>
  </sheetViews>
  <sheetFormatPr defaultRowHeight="13.8" x14ac:dyDescent="0.25"/>
  <cols>
    <col min="1" max="1" width="19.09765625" bestFit="1" customWidth="1"/>
    <col min="2" max="2" width="14" bestFit="1" customWidth="1"/>
    <col min="3" max="3" width="14" customWidth="1"/>
    <col min="4" max="4" width="15" style="185" bestFit="1" customWidth="1"/>
    <col min="5" max="5" width="21.69921875" customWidth="1"/>
    <col min="6" max="6" width="22.296875" customWidth="1"/>
    <col min="7" max="7" width="22.59765625" customWidth="1"/>
    <col min="8" max="8" width="23.19921875" bestFit="1" customWidth="1"/>
  </cols>
  <sheetData>
    <row r="1" spans="1:8" ht="24.6" customHeight="1" x14ac:dyDescent="0.25">
      <c r="A1" s="231" t="s">
        <v>45</v>
      </c>
      <c r="B1" s="231"/>
      <c r="C1" s="231"/>
      <c r="D1" s="231"/>
      <c r="E1" s="231"/>
      <c r="F1" s="231"/>
      <c r="G1" s="231"/>
      <c r="H1" s="231"/>
    </row>
    <row r="2" spans="1:8" x14ac:dyDescent="0.25">
      <c r="A2" t="s">
        <v>35</v>
      </c>
      <c r="B2" t="s">
        <v>47</v>
      </c>
      <c r="C2" t="s">
        <v>24</v>
      </c>
      <c r="D2" s="185" t="s">
        <v>36</v>
      </c>
      <c r="E2" t="s">
        <v>6</v>
      </c>
      <c r="F2" t="s">
        <v>43</v>
      </c>
      <c r="G2" t="s">
        <v>41</v>
      </c>
      <c r="H2" t="s">
        <v>42</v>
      </c>
    </row>
    <row r="3" spans="1:8" x14ac:dyDescent="0.25">
      <c r="A3" t="s">
        <v>15</v>
      </c>
      <c r="B3" s="177">
        <f>'מחשבון שפיצר -מסלולים מבוקשים'!C5</f>
        <v>372666.66666666669</v>
      </c>
      <c r="C3">
        <f>'מחשבון שפיצר -מסלולים מבוקשים'!C6</f>
        <v>30</v>
      </c>
      <c r="D3" s="185">
        <f>'מחשבון שפיצר -מסלולים מבוקשים'!C8</f>
        <v>1.0999999999999999E-2</v>
      </c>
      <c r="E3" s="177">
        <f>'מחשבון שפיצר -מסלולים מבוקשים'!E22</f>
        <v>1215.8381473693682</v>
      </c>
      <c r="F3" s="177">
        <f>'מחשבון שפיצר -מסלולים מבוקשים'!C15</f>
        <v>65035.066386305902</v>
      </c>
      <c r="G3" s="177">
        <f>'מחשבון שפיצר -מסלולים מבוקשים'!B81</f>
        <v>319691.92878405179</v>
      </c>
      <c r="H3" s="178">
        <f>B3-G3</f>
        <v>52974.737882614892</v>
      </c>
    </row>
    <row r="4" spans="1:8" x14ac:dyDescent="0.25">
      <c r="A4" t="s">
        <v>34</v>
      </c>
      <c r="B4" s="177">
        <f>'מחשבון שפיצר -מסלולים מבוקשים'!G5</f>
        <v>372666.66666666669</v>
      </c>
      <c r="C4">
        <f>'מחשבון שפיצר -מסלולים מבוקשים'!G6</f>
        <v>30</v>
      </c>
      <c r="D4" s="185">
        <f>'מחשבון שפיצר -מסלולים מבוקשים'!G8</f>
        <v>0.04</v>
      </c>
      <c r="E4" s="177">
        <f>'מחשבון שפיצר -מסלולים מבוקשים'!I22</f>
        <v>1779.1676677679459</v>
      </c>
      <c r="F4" s="177">
        <f>'מחשבון שפיצר -מסלולים מבוקשים'!G15</f>
        <v>267833.69372979383</v>
      </c>
      <c r="G4" s="177">
        <f>'מחשבון שפיצר -מסלולים מבוקשים'!F81</f>
        <v>337721.16274578101</v>
      </c>
      <c r="H4" s="178">
        <f>B4-G4</f>
        <v>34945.503920885676</v>
      </c>
    </row>
    <row r="5" spans="1:8" x14ac:dyDescent="0.25">
      <c r="A5" t="s">
        <v>40</v>
      </c>
      <c r="B5" s="177">
        <f>'מחשבון שפיצר -מסלולים מבוקשים'!S5</f>
        <v>372666.66666666669</v>
      </c>
      <c r="C5">
        <f>'מחשבון שפיצר -מסלולים מבוקשים'!S6</f>
        <v>20</v>
      </c>
      <c r="D5" s="185">
        <f>'מחשבון שפיצר -מסלולים מבוקשים'!S8</f>
        <v>3.5000000000000003E-2</v>
      </c>
      <c r="E5" s="177">
        <f>'מחשבון שפיצר -מסלולים מבוקשים'!U22</f>
        <v>2161.3165490169972</v>
      </c>
      <c r="F5" s="177">
        <f>'מחשבון שפיצר -מסלולים מבוקשים'!S15</f>
        <v>264482.61003270623</v>
      </c>
      <c r="G5" s="177">
        <f>'מחשבון שפיצר -מסלולים מבוקשים'!R81</f>
        <v>334951.9923494992</v>
      </c>
      <c r="H5" s="178">
        <f>B5-G5</f>
        <v>37714.67431716749</v>
      </c>
    </row>
    <row r="6" spans="1:8" x14ac:dyDescent="0.25">
      <c r="A6" t="s">
        <v>46</v>
      </c>
      <c r="B6" s="183"/>
      <c r="C6" s="184">
        <f>SUBTOTAL(101,טבלה1[תקופה])</f>
        <v>26.666666666666668</v>
      </c>
      <c r="D6" s="187">
        <f>SUBTOTAL(101,טבלה1[ריבית])</f>
        <v>2.866666666666667E-2</v>
      </c>
      <c r="E6" s="184">
        <f>SUBTOTAL(109,טבלה1[החזר חודשי])</f>
        <v>5156.3223641543118</v>
      </c>
      <c r="F6" s="184">
        <f>SUBTOTAL(109,טבלה1[החזר ריבית בסוף התקופה])</f>
        <v>597351.3701488059</v>
      </c>
      <c r="G6" s="184">
        <f>SUBTOTAL(109,טבלה1[יתרת קרן לאחר 60 חודשים])</f>
        <v>992365.08387933206</v>
      </c>
      <c r="H6" s="178">
        <f>SUBTOTAL(109,טבלה1[חסכון קרן לאחר 60 חודשים])</f>
        <v>125634.91612066806</v>
      </c>
    </row>
    <row r="7" spans="1:8" ht="24.6" customHeight="1" x14ac:dyDescent="0.25"/>
    <row r="8" spans="1:8" ht="19.2" customHeight="1" x14ac:dyDescent="0.25">
      <c r="A8" s="232" t="s">
        <v>44</v>
      </c>
      <c r="B8" s="232"/>
      <c r="C8" s="232"/>
      <c r="D8" s="232"/>
      <c r="E8" s="232"/>
      <c r="F8" s="232"/>
      <c r="G8" s="232"/>
      <c r="H8" s="232"/>
    </row>
    <row r="9" spans="1:8" x14ac:dyDescent="0.25">
      <c r="A9" t="s">
        <v>35</v>
      </c>
      <c r="B9" t="s">
        <v>47</v>
      </c>
      <c r="C9" t="s">
        <v>24</v>
      </c>
      <c r="D9" s="185" t="s">
        <v>36</v>
      </c>
      <c r="E9" t="s">
        <v>6</v>
      </c>
      <c r="F9" t="s">
        <v>43</v>
      </c>
      <c r="G9" t="s">
        <v>41</v>
      </c>
      <c r="H9" t="s">
        <v>42</v>
      </c>
    </row>
    <row r="10" spans="1:8" x14ac:dyDescent="0.25">
      <c r="A10" t="s">
        <v>15</v>
      </c>
      <c r="B10" s="177">
        <f>'מחשבון שפיצר - בנק מזרחי'!C5</f>
        <v>372666.66666666669</v>
      </c>
      <c r="C10">
        <f>'מחשבון שפיצר - בנק מזרחי'!C6</f>
        <v>30</v>
      </c>
      <c r="D10" s="185">
        <f>'מחשבון שפיצר - בנק מזרחי'!C8</f>
        <v>1.1000000000000001E-2</v>
      </c>
      <c r="E10" s="177">
        <f>'מחשבון שפיצר - בנק מזרחי'!E22</f>
        <v>1215.8381473693685</v>
      </c>
      <c r="F10" s="177">
        <f>'מחשבון שפיצר - בנק מזרחי'!C15</f>
        <v>65035.06638630596</v>
      </c>
      <c r="G10" s="177">
        <f>'מחשבון שפיצר - בנק מזרחי'!B81</f>
        <v>319691.92878405179</v>
      </c>
      <c r="H10" s="178">
        <f>B10-G10</f>
        <v>52974.737882614892</v>
      </c>
    </row>
    <row r="11" spans="1:8" x14ac:dyDescent="0.25">
      <c r="A11" t="s">
        <v>34</v>
      </c>
      <c r="B11" s="177">
        <f>'מחשבון שפיצר - בנק מזרחי'!K5</f>
        <v>372666.66666666669</v>
      </c>
      <c r="C11">
        <f>'מחשבון שפיצר - בנק מזרחי'!K6</f>
        <v>20</v>
      </c>
      <c r="D11" s="185">
        <f>'מחשבון שפיצר - בנק מזרחי'!K8</f>
        <v>0.04</v>
      </c>
      <c r="E11" s="177">
        <f>'מחשבון שפיצר - בנק מזרחי'!M22</f>
        <v>2258.2866938558341</v>
      </c>
      <c r="F11" s="177">
        <f>'מחשבון שפיצר - בנק מזרחי'!K15</f>
        <v>169322.13985873346</v>
      </c>
      <c r="G11" s="177">
        <f>'מחשבון שפיצר - בנק מזרחי'!J81</f>
        <v>306539.12005667976</v>
      </c>
      <c r="H11" s="178">
        <f>B11-G11</f>
        <v>66127.546609986923</v>
      </c>
    </row>
    <row r="12" spans="1:8" x14ac:dyDescent="0.25">
      <c r="A12" t="s">
        <v>40</v>
      </c>
      <c r="B12" s="177">
        <f>'מחשבון שפיצר - בנק מזרחי'!S5</f>
        <v>372666.66666666669</v>
      </c>
      <c r="C12">
        <f>'מחשבון שפיצר - בנק מזרחי'!S6</f>
        <v>30</v>
      </c>
      <c r="D12" s="185">
        <f>'מחשבון שפיצר - בנק מזרחי'!S8</f>
        <v>3.5000000000000003E-2</v>
      </c>
      <c r="E12" s="177">
        <f>'מחשבון שפיצר - בנק מזרחי'!U22</f>
        <v>1673.4398699008877</v>
      </c>
      <c r="F12" s="177">
        <f>'מחשבון שפיצר - בנק מזרחי'!S15</f>
        <v>451879.64175847027</v>
      </c>
      <c r="G12" s="177">
        <f>'מחשבון שפיצר - בנק מזרחי'!R81</f>
        <v>369549.65582375106</v>
      </c>
      <c r="H12" s="178">
        <f>B12-G12</f>
        <v>3117.0108429156244</v>
      </c>
    </row>
    <row r="13" spans="1:8" x14ac:dyDescent="0.25">
      <c r="A13" t="s">
        <v>46</v>
      </c>
      <c r="B13" s="184">
        <f>SUBTOTAL(109,טבלה2[סכום הלוואה])</f>
        <v>1118000</v>
      </c>
      <c r="C13" s="184">
        <f>SUBTOTAL(101,טבלה2[תקופה])</f>
        <v>26.666666666666668</v>
      </c>
      <c r="D13" s="186">
        <f>SUBTOTAL(101,טבלה2[ריבית])</f>
        <v>2.866666666666667E-2</v>
      </c>
      <c r="E13" s="184">
        <f>SUBTOTAL(109,טבלה2[החזר חודשי])</f>
        <v>5147.5647111260905</v>
      </c>
      <c r="F13" s="184">
        <f>SUBTOTAL(109,טבלה2[החזר ריבית בסוף התקופה])</f>
        <v>686236.84800350969</v>
      </c>
      <c r="G13" s="184">
        <f>SUBTOTAL(109,טבלה2[יתרת קרן לאחר 60 חודשים])</f>
        <v>995780.70466448274</v>
      </c>
      <c r="H13" s="178">
        <f>SUBTOTAL(109,טבלה2[חסכון קרן לאחר 60 חודשים])</f>
        <v>122219.29533551744</v>
      </c>
    </row>
    <row r="14" spans="1:8" ht="28.2" customHeight="1" x14ac:dyDescent="0.25">
      <c r="F14" s="179"/>
    </row>
    <row r="15" spans="1:8" ht="22.2" customHeight="1" x14ac:dyDescent="0.25">
      <c r="A15" s="233" t="s">
        <v>48</v>
      </c>
      <c r="B15" s="233"/>
      <c r="C15" s="233"/>
      <c r="D15" s="233"/>
      <c r="E15" s="233"/>
      <c r="F15" s="233"/>
      <c r="G15" s="233"/>
      <c r="H15" s="233"/>
    </row>
    <row r="16" spans="1:8" x14ac:dyDescent="0.25">
      <c r="A16" t="s">
        <v>35</v>
      </c>
      <c r="B16" t="s">
        <v>47</v>
      </c>
      <c r="C16" t="s">
        <v>24</v>
      </c>
      <c r="D16" s="185" t="s">
        <v>36</v>
      </c>
      <c r="E16" t="s">
        <v>6</v>
      </c>
      <c r="F16" t="s">
        <v>43</v>
      </c>
      <c r="G16" t="s">
        <v>41</v>
      </c>
      <c r="H16" t="s">
        <v>42</v>
      </c>
    </row>
    <row r="17" spans="1:8" x14ac:dyDescent="0.25">
      <c r="A17" t="s">
        <v>15</v>
      </c>
      <c r="B17" s="177">
        <f>'מחשבון שפיצר - בנק פועלים'!C5</f>
        <v>372666.66666666669</v>
      </c>
      <c r="C17">
        <f>'מחשבון שפיצר - בנק פועלים'!C6</f>
        <v>25</v>
      </c>
      <c r="D17" s="191">
        <f>'מחשבון שפיצר - בנק פועלים'!C8</f>
        <v>1.0999999999999999E-2</v>
      </c>
      <c r="E17" s="177">
        <f>'מחשבון שפיצר - בנק פועלים'!E22</f>
        <v>1421.4122086997154</v>
      </c>
      <c r="F17" s="177">
        <f>'מחשבון שפיצר - בנק פועלים'!C15</f>
        <v>53756.995943247923</v>
      </c>
      <c r="G17" s="177">
        <f>'מחשבון שפיצר - בנק פועלים'!B81</f>
        <v>307234.94499978231</v>
      </c>
      <c r="H17" s="178">
        <f>B17-G17</f>
        <v>65431.721666884376</v>
      </c>
    </row>
    <row r="18" spans="1:8" x14ac:dyDescent="0.25">
      <c r="A18" t="s">
        <v>34</v>
      </c>
      <c r="B18" s="177">
        <f>'מחשבון שפיצר - בנק פועלים'!K5</f>
        <v>372666.66666666669</v>
      </c>
      <c r="C18">
        <f>'מחשבון שפיצר - בנק פועלים'!K6</f>
        <v>25</v>
      </c>
      <c r="D18" s="191">
        <f>'מחשבון שפיצר - בנק פועלים'!K8</f>
        <v>0.04</v>
      </c>
      <c r="E18" s="177">
        <f>'מחשבון שפיצר - בנק פועלים'!M22</f>
        <v>1967.0719581763835</v>
      </c>
      <c r="F18" s="177">
        <f>'מחשבון שפיצר - בנק פועלים'!K15</f>
        <v>217454.92078624835</v>
      </c>
      <c r="G18" s="177">
        <f>'מחשבון שפיצר - בנק פועלים'!J81</f>
        <v>325491.96856657433</v>
      </c>
      <c r="H18" s="178">
        <f>B18-G18</f>
        <v>47174.698100092355</v>
      </c>
    </row>
    <row r="19" spans="1:8" x14ac:dyDescent="0.25">
      <c r="A19" t="s">
        <v>40</v>
      </c>
      <c r="B19" s="177">
        <f>'מחשבון שפיצר - בנק פועלים'!S5</f>
        <v>372666.66666666669</v>
      </c>
      <c r="C19">
        <f>'מחשבון שפיצר - בנק פועלים'!S6</f>
        <v>25</v>
      </c>
      <c r="D19" s="191">
        <f>'מחשבון שפיצר - בנק פועלים'!S8</f>
        <v>3.5000000000000003E-2</v>
      </c>
      <c r="E19" s="177">
        <f>'מחשבון שפיצר - בנק פועלים'!U22</f>
        <v>1865.6571718337123</v>
      </c>
      <c r="F19" s="177">
        <f>'מחשבון שפיצר - בנק פועלים'!S15</f>
        <v>352740.25408092496</v>
      </c>
      <c r="G19" s="177">
        <f>'מחשבון שפיצר - בנק פועלים'!R59</f>
        <v>364042.4106689305</v>
      </c>
      <c r="H19" s="178">
        <f>B19-G19</f>
        <v>8624.2559977361816</v>
      </c>
    </row>
    <row r="20" spans="1:8" x14ac:dyDescent="0.25">
      <c r="A20" t="s">
        <v>46</v>
      </c>
      <c r="B20" s="184">
        <f>SUBTOTAL(109,טבלה24[סכום הלוואה])</f>
        <v>1118000</v>
      </c>
      <c r="C20" s="184">
        <f>SUBTOTAL(101,טבלה24[תקופה])</f>
        <v>25</v>
      </c>
      <c r="D20" s="187">
        <f>SUBTOTAL(101,טבלה24[ריבית])</f>
        <v>2.866666666666667E-2</v>
      </c>
      <c r="E20" s="184">
        <f>SUBTOTAL(109,טבלה24[החזר חודשי])</f>
        <v>5254.141338709811</v>
      </c>
      <c r="F20" s="184">
        <f>SUBTOTAL(109,טבלה24[החזר ריבית בסוף התקופה])</f>
        <v>623952.17081042123</v>
      </c>
      <c r="G20" s="184">
        <f>SUBTOTAL(109,טבלה24[יתרת קרן לאחר 60 חודשים])</f>
        <v>996769.32423528715</v>
      </c>
      <c r="H20" s="178">
        <f>SUBTOTAL(109,טבלה24[חסכון קרן לאחר 60 חודשים])</f>
        <v>121230.67576471291</v>
      </c>
    </row>
    <row r="21" spans="1:8" ht="28.8" customHeight="1" x14ac:dyDescent="0.25"/>
    <row r="22" spans="1:8" ht="24" customHeight="1" x14ac:dyDescent="0.25">
      <c r="A22" s="234" t="s">
        <v>49</v>
      </c>
      <c r="B22" s="234"/>
      <c r="C22" s="234"/>
      <c r="D22" s="234"/>
      <c r="E22" s="234"/>
      <c r="F22" s="234"/>
      <c r="G22" s="234"/>
      <c r="H22" s="234"/>
    </row>
    <row r="23" spans="1:8" x14ac:dyDescent="0.25">
      <c r="A23" t="s">
        <v>35</v>
      </c>
      <c r="B23" t="s">
        <v>47</v>
      </c>
      <c r="C23" t="s">
        <v>24</v>
      </c>
      <c r="D23" s="185" t="s">
        <v>36</v>
      </c>
      <c r="E23" t="s">
        <v>6</v>
      </c>
      <c r="F23" t="s">
        <v>43</v>
      </c>
      <c r="G23" t="s">
        <v>41</v>
      </c>
      <c r="H23" t="s">
        <v>42</v>
      </c>
    </row>
    <row r="24" spans="1:8" x14ac:dyDescent="0.25">
      <c r="A24" t="s">
        <v>15</v>
      </c>
      <c r="B24" s="177">
        <f>'מחשבון שפיצר - בנק לאומי'!C6</f>
        <v>233000</v>
      </c>
      <c r="C24">
        <f>'מחשבון שפיצר - בנק לאומי'!C7</f>
        <v>30</v>
      </c>
      <c r="D24" s="185">
        <f>'מחשבון שפיצר - בנק לאומי'!C9</f>
        <v>1.2500000000000001E-2</v>
      </c>
      <c r="E24" s="177">
        <f>'מחשבון שפיצר - בנק לאומי'!E23</f>
        <v>776.47642354000459</v>
      </c>
      <c r="F24" s="177">
        <f>'מחשבון שפיצר - בנק לאומי'!C16</f>
        <v>46531.512474401679</v>
      </c>
      <c r="G24" s="177">
        <f>'מחשבון שפיצר - בנק לאומי'!B82</f>
        <v>200537.24608713677</v>
      </c>
      <c r="H24" s="178">
        <f>B24-G24</f>
        <v>32462.753912863234</v>
      </c>
    </row>
    <row r="25" spans="1:8" x14ac:dyDescent="0.25">
      <c r="A25" t="s">
        <v>34</v>
      </c>
      <c r="B25" s="177">
        <f>'מחשבון שפיצר - בנק לאומי'!G6</f>
        <v>234000</v>
      </c>
      <c r="C25">
        <f>'מחשבון שפיצר - בנק לאומי'!G7</f>
        <v>30</v>
      </c>
      <c r="D25" s="185">
        <f>'מחשבון שפיצר - בנק לאומי'!G9</f>
        <v>4.4400000000000002E-2</v>
      </c>
      <c r="E25" s="177">
        <f>'מחשבון שפיצר - בנק לאומי'!I23</f>
        <v>1177.3159947447593</v>
      </c>
      <c r="F25" s="177">
        <f>'מחשבון שפיצר - בנק לאומי'!G16</f>
        <v>189833.75810811337</v>
      </c>
      <c r="G25" s="177">
        <f>'מחשבון שפיצר - בנק לאומי'!F82</f>
        <v>213502.31853217538</v>
      </c>
      <c r="H25" s="178">
        <f>B25-G25</f>
        <v>20497.681467824616</v>
      </c>
    </row>
    <row r="26" spans="1:8" x14ac:dyDescent="0.25">
      <c r="A26" t="s">
        <v>40</v>
      </c>
      <c r="B26" s="177">
        <f>'מחשבון שפיצר - בנק לאומי'!S6</f>
        <v>233000</v>
      </c>
      <c r="C26">
        <f>'מחשבון שפיצר - בנק לאומי'!S7</f>
        <v>20</v>
      </c>
      <c r="D26" s="185">
        <f>'מחשבון שפיצר - בנק לאומי'!S9</f>
        <v>3.49E-2</v>
      </c>
      <c r="E26" s="177">
        <f>'מחשבון שפיצר - בנק לאומי'!U23</f>
        <v>1350.109158383618</v>
      </c>
      <c r="F26" s="177">
        <f>'מחשבון שפיצר - בנק לאומי'!S16</f>
        <v>165007.90593148646</v>
      </c>
      <c r="G26" s="177">
        <f>'מחשבון שפיצר - בנק לאומי'!R82</f>
        <v>209378.90973785467</v>
      </c>
      <c r="H26" s="178">
        <f>B26-G26</f>
        <v>23621.090262145328</v>
      </c>
    </row>
    <row r="27" spans="1:8" x14ac:dyDescent="0.25">
      <c r="A27" t="s">
        <v>46</v>
      </c>
      <c r="B27" s="184">
        <f>SUBTOTAL(109,טבלה245[סכום הלוואה])</f>
        <v>700000</v>
      </c>
      <c r="C27" s="184">
        <f>SUBTOTAL(101,טבלה245[תקופה])</f>
        <v>26.666666666666668</v>
      </c>
      <c r="D27" s="187">
        <f>SUBTOTAL(101,טבלה245[ריבית])</f>
        <v>3.0600000000000002E-2</v>
      </c>
      <c r="E27" s="184">
        <f>SUBTOTAL(109,טבלה245[החזר חודשי])</f>
        <v>3303.9015766683819</v>
      </c>
      <c r="F27" s="184">
        <f>SUBTOTAL(109,טבלה245[החזר ריבית בסוף התקופה])</f>
        <v>401373.1765140015</v>
      </c>
      <c r="G27" s="184">
        <f>SUBTOTAL(109,טבלה245[יתרת קרן לאחר 60 חודשים])</f>
        <v>623418.47435716679</v>
      </c>
      <c r="H27" s="178">
        <f>SUBTOTAL(109,טבלה245[חסכון קרן לאחר 60 חודשים])</f>
        <v>76581.525642833178</v>
      </c>
    </row>
  </sheetData>
  <mergeCells count="4">
    <mergeCell ref="A1:H1"/>
    <mergeCell ref="A8:H8"/>
    <mergeCell ref="A15:H15"/>
    <mergeCell ref="A22:H22"/>
  </mergeCells>
  <pageMargins left="0.7" right="0.7" top="0.75" bottom="0.75" header="0.3" footer="0.3"/>
  <pageSetup orientation="portrait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5</vt:i4>
      </vt:variant>
      <vt:variant>
        <vt:lpstr>טווחים בעלי שם</vt:lpstr>
      </vt:variant>
      <vt:variant>
        <vt:i4>1</vt:i4>
      </vt:variant>
    </vt:vector>
  </HeadingPairs>
  <TitlesOfParts>
    <vt:vector size="6" baseType="lpstr">
      <vt:lpstr>מחשבון שפיצר - בנק מזרחי</vt:lpstr>
      <vt:lpstr>מחשבון שפיצר - בנק פועלים</vt:lpstr>
      <vt:lpstr>מחשבון שפיצר - בנק לאומי</vt:lpstr>
      <vt:lpstr>מחשבון שפיצר -מסלולים מבוקשים</vt:lpstr>
      <vt:lpstr>השוואת הצעות</vt:lpstr>
      <vt:lpstr>'מחשבון שפיצר - בנק מזרחי'!WPrint_Area_W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2019-07-11T09:35:09Z</dcterms:modified>
</cp:coreProperties>
</file>